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30議会事務局\議事課調査係\○データベース化用の資料\01.盛岡市議会情報データベース\③行政水準調査による中核市比較\"/>
    </mc:Choice>
  </mc:AlternateContent>
  <xr:revisionPtr revIDLastSave="0" documentId="13_ncr:1_{D50D6027-537D-4D47-9F6C-2BCDD0CF7126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ＴＯＰ" sheetId="1" r:id="rId1"/>
    <sheet name="集計表" sheetId="7" r:id="rId2"/>
    <sheet name="グラフ" sheetId="8" r:id="rId3"/>
    <sheet name="H30" sheetId="12" state="hidden" r:id="rId4"/>
    <sheet name="R1" sheetId="13" state="hidden" r:id="rId5"/>
    <sheet name="R2" sheetId="14" state="hidden" r:id="rId6"/>
    <sheet name="R3" sheetId="15" state="hidden" r:id="rId7"/>
    <sheet name="R4" sheetId="16" state="hidden" r:id="rId8"/>
  </sheets>
  <externalReferences>
    <externalReference r:id="rId9"/>
    <externalReference r:id="rId10"/>
  </externalReferences>
  <definedNames>
    <definedName name="_xlnm._FilterDatabase" localSheetId="3" hidden="1">'H30'!$B$1:$B$68</definedName>
    <definedName name="_xlnm._FilterDatabase" localSheetId="4" hidden="1">'R1'!$B$1:$B$68</definedName>
    <definedName name="_xlnm._FilterDatabase" localSheetId="5" hidden="1">'R2'!$C$1:$HS$68</definedName>
    <definedName name="_xlnm._FilterDatabase" localSheetId="6" hidden="1">'R3'!$B$1:$HN$68</definedName>
    <definedName name="_xlnm._FilterDatabase" localSheetId="7" hidden="1">'R4'!$B$1:$HN$68</definedName>
    <definedName name="_xlnm.Print_Area" localSheetId="3">'H30'!$A$1:$LB$68</definedName>
    <definedName name="_xlnm.Print_Area" localSheetId="4">'R1'!$B$1:$LB$68</definedName>
    <definedName name="_xlnm.Print_Area" localSheetId="5">'R2'!$C$1:$HS$68</definedName>
    <definedName name="_xlnm.Print_Area" localSheetId="6">'R3'!$B$1:$HN$68</definedName>
    <definedName name="_xlnm.Print_Area" localSheetId="7">'R4'!$B$1:$LB$68</definedName>
    <definedName name="_xlnm.Print_Area" localSheetId="0">ＴＯＰ!$A$1:$D$319</definedName>
    <definedName name="_xlnm.Print_Titles" localSheetId="3">'H30'!$B:$B</definedName>
    <definedName name="_xlnm.Print_Titles" localSheetId="4">'R1'!$B:$B</definedName>
    <definedName name="_xlnm.Print_Titles" localSheetId="5">'R2'!$C:$C</definedName>
    <definedName name="_xlnm.Print_Titles" localSheetId="6">'R3'!$B:$B</definedName>
    <definedName name="_xlnm.Print_Titles" localSheetId="7">'R4'!$B:$B</definedName>
    <definedName name="shoshou" localSheetId="5">SUBSTITUTE(SUBSTITUTE(SUBSTITUTE(SUBSTITUTE(SUBSTITUTE(SUBSTITUTE(SUBSTITUTE(#REF!,"、"," 二",1),"、"," 三",1),"、"," 四",1),"、"," 五",1),"、"," 六",1),"、"," 七",1),"、"," 八",1)</definedName>
    <definedName name="shoshou" localSheetId="6">SUBSTITUTE(SUBSTITUTE(SUBSTITUTE(SUBSTITUTE(SUBSTITUTE(SUBSTITUTE(SUBSTITUTE(#REF!,"、"," 二",1),"、"," 三",1),"、"," 四",1),"、"," 五",1),"、"," 六",1),"、"," 七",1),"、"," 八",1)</definedName>
    <definedName name="shoshou">SUBSTITUTE(SUBSTITUTE(SUBSTITUTE(SUBSTITUTE(SUBSTITUTE(SUBSTITUTE(SUBSTITUTE(#REF!,"、"," 二",1),"、"," 三",1),"、"," 四",1),"、"," 五",1),"、"," 六",1),"、"," 七",1),"、"," 八",1)</definedName>
    <definedName name="医療">ＴＯＰ!$J$2:$J$13</definedName>
    <definedName name="介護・高齢">ＴＯＰ!$K$2:$K$28</definedName>
    <definedName name="環境">ＴＯＰ!$O$2:$O$17</definedName>
    <definedName name="観光・商業">ＴＯＰ!$Q$2:$Q$19</definedName>
    <definedName name="教育">ＴＯＰ!$I$2:$I$61</definedName>
    <definedName name="雇用">ＴＯＰ!$P$2:$P$5</definedName>
    <definedName name="公園・住宅・上下水道">ＴＯＰ!$S$2:$S$15</definedName>
    <definedName name="工業・農業">ＴＯＰ!$R$2:$R$16</definedName>
    <definedName name="財政等">ＴＯＰ!$V$2:$V$26</definedName>
    <definedName name="三重県" localSheetId="7">#REF!</definedName>
    <definedName name="三重県">#REF!</definedName>
    <definedName name="三重県さしかえ" localSheetId="7">#REF!</definedName>
    <definedName name="三重県さしかえ">#REF!</definedName>
    <definedName name="児童福祉">ＴＯＰ!$M$2:$M$19</definedName>
    <definedName name="社会保障">ＴＯＰ!$N$2:$N$6</definedName>
    <definedName name="障がい福祉">ＴＯＰ!$L$2:$L$11</definedName>
    <definedName name="生活安全">ＴＯＰ!$U$2:$U$9</definedName>
    <definedName name="男女共同参画">ＴＯＰ!$W$2:$W$36</definedName>
    <definedName name="調査票№" localSheetId="7">[1]★調査の定義等!$B$3:$B$292</definedName>
    <definedName name="調査票№">[2]★調査の定義等!$B$3:$B$292</definedName>
    <definedName name="都市概要">ＴＯＰ!$H$2:$H$20</definedName>
    <definedName name="都市整備">ＴＯＰ!$T$2:$T$28</definedName>
    <definedName name="分類">ＴＯＰ!$H$1:$W$1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C5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T5" i="15"/>
  <c r="U5" i="15"/>
  <c r="V5" i="15"/>
  <c r="W5" i="15"/>
  <c r="X5" i="15"/>
  <c r="Y5" i="15"/>
  <c r="Z5" i="15"/>
  <c r="AA5" i="15"/>
  <c r="AB5" i="15"/>
  <c r="AC5" i="15"/>
  <c r="AD5" i="15"/>
  <c r="AE5" i="15"/>
  <c r="AF5" i="15"/>
  <c r="AG5" i="15"/>
  <c r="AH5" i="15"/>
  <c r="AI5" i="15"/>
  <c r="AJ5" i="15"/>
  <c r="AK5" i="15"/>
  <c r="AL5" i="15"/>
  <c r="AM5" i="15"/>
  <c r="AN5" i="15"/>
  <c r="AO5" i="15"/>
  <c r="AP5" i="15"/>
  <c r="AQ5" i="15"/>
  <c r="AR5" i="15"/>
  <c r="AS5" i="15"/>
  <c r="AT5" i="15"/>
  <c r="AU5" i="15"/>
  <c r="AV5" i="15"/>
  <c r="AW5" i="15"/>
  <c r="AX5" i="15"/>
  <c r="AY5" i="15"/>
  <c r="AZ5" i="15"/>
  <c r="BA5" i="15"/>
  <c r="BB5" i="15"/>
  <c r="BC5" i="15"/>
  <c r="BD5" i="15"/>
  <c r="BE5" i="15"/>
  <c r="BF5" i="15"/>
  <c r="BG5" i="15"/>
  <c r="BH5" i="15"/>
  <c r="BI5" i="15"/>
  <c r="BJ5" i="15"/>
  <c r="BK5" i="15"/>
  <c r="BL5" i="15"/>
  <c r="BM5" i="15"/>
  <c r="BN5" i="15"/>
  <c r="BO5" i="15"/>
  <c r="BP5" i="15"/>
  <c r="BQ5" i="15"/>
  <c r="BR5" i="15"/>
  <c r="BS5" i="15"/>
  <c r="BT5" i="15"/>
  <c r="BU5" i="15"/>
  <c r="BV5" i="15"/>
  <c r="BW5" i="15"/>
  <c r="BX5" i="15"/>
  <c r="BY5" i="15"/>
  <c r="BZ5" i="15"/>
  <c r="CA5" i="15"/>
  <c r="CB5" i="15"/>
  <c r="CC5" i="15"/>
  <c r="CD5" i="15"/>
  <c r="CE5" i="15"/>
  <c r="CF5" i="15"/>
  <c r="CG5" i="15"/>
  <c r="CH5" i="15"/>
  <c r="CI5" i="15"/>
  <c r="CJ5" i="15"/>
  <c r="CK5" i="15"/>
  <c r="CL5" i="15"/>
  <c r="CM5" i="15"/>
  <c r="CN5" i="15"/>
  <c r="CO5" i="15"/>
  <c r="CP5" i="15"/>
  <c r="CQ5" i="15"/>
  <c r="CR5" i="15"/>
  <c r="CS5" i="15"/>
  <c r="CT5" i="15"/>
  <c r="CU5" i="15"/>
  <c r="CV5" i="15"/>
  <c r="CW5" i="15"/>
  <c r="CX5" i="15"/>
  <c r="CY5" i="15"/>
  <c r="CZ5" i="15"/>
  <c r="DA5" i="15"/>
  <c r="DB5" i="15"/>
  <c r="DC5" i="15"/>
  <c r="DD5" i="15"/>
  <c r="DE5" i="15"/>
  <c r="DF5" i="15"/>
  <c r="DG5" i="15"/>
  <c r="DH5" i="15"/>
  <c r="DI5" i="15"/>
  <c r="DJ5" i="15"/>
  <c r="DK5" i="15"/>
  <c r="DL5" i="15"/>
  <c r="DM5" i="15"/>
  <c r="DN5" i="15"/>
  <c r="DO5" i="15"/>
  <c r="DP5" i="15"/>
  <c r="DQ5" i="15"/>
  <c r="DR5" i="15"/>
  <c r="DS5" i="15"/>
  <c r="DT5" i="15"/>
  <c r="DU5" i="15"/>
  <c r="DV5" i="15"/>
  <c r="DW5" i="15"/>
  <c r="DX5" i="15"/>
  <c r="DY5" i="15"/>
  <c r="DZ5" i="15"/>
  <c r="EA5" i="15"/>
  <c r="EB5" i="15"/>
  <c r="EC5" i="15"/>
  <c r="ED5" i="15"/>
  <c r="EE5" i="15"/>
  <c r="EF5" i="15"/>
  <c r="EG5" i="15"/>
  <c r="EH5" i="15"/>
  <c r="EI5" i="15"/>
  <c r="EJ5" i="15"/>
  <c r="EK5" i="15"/>
  <c r="EL5" i="15"/>
  <c r="EM5" i="15"/>
  <c r="EN5" i="15"/>
  <c r="EO5" i="15"/>
  <c r="EP5" i="15"/>
  <c r="EQ5" i="15"/>
  <c r="ER5" i="15"/>
  <c r="ES5" i="15"/>
  <c r="ET5" i="15"/>
  <c r="EU5" i="15"/>
  <c r="EV5" i="15"/>
  <c r="EW5" i="15"/>
  <c r="EX5" i="15"/>
  <c r="EY5" i="15"/>
  <c r="EZ5" i="15"/>
  <c r="FA5" i="15"/>
  <c r="FB5" i="15"/>
  <c r="FC5" i="15"/>
  <c r="FD5" i="15"/>
  <c r="FE5" i="15"/>
  <c r="FF5" i="15"/>
  <c r="FG5" i="15"/>
  <c r="FH5" i="15"/>
  <c r="FI5" i="15"/>
  <c r="FJ5" i="15"/>
  <c r="FK5" i="15"/>
  <c r="FL5" i="15"/>
  <c r="FM5" i="15"/>
  <c r="FN5" i="15"/>
  <c r="FO5" i="15"/>
  <c r="FP5" i="15"/>
  <c r="FQ5" i="15"/>
  <c r="FR5" i="15"/>
  <c r="FS5" i="15"/>
  <c r="FT5" i="15"/>
  <c r="FU5" i="15"/>
  <c r="FV5" i="15"/>
  <c r="FW5" i="15"/>
  <c r="FX5" i="15"/>
  <c r="FY5" i="15"/>
  <c r="FZ5" i="15"/>
  <c r="GA5" i="15"/>
  <c r="GB5" i="15"/>
  <c r="GC5" i="15"/>
  <c r="GD5" i="15"/>
  <c r="GE5" i="15"/>
  <c r="GF5" i="15"/>
  <c r="GG5" i="15"/>
  <c r="GH5" i="15"/>
  <c r="GI5" i="15"/>
  <c r="GJ5" i="15"/>
  <c r="GK5" i="15"/>
  <c r="GL5" i="15"/>
  <c r="GM5" i="15"/>
  <c r="GN5" i="15"/>
  <c r="GO5" i="15"/>
  <c r="GP5" i="15"/>
  <c r="GQ5" i="15"/>
  <c r="GR5" i="15"/>
  <c r="GS5" i="15"/>
  <c r="GT5" i="15"/>
  <c r="GU5" i="15"/>
  <c r="GV5" i="15"/>
  <c r="GW5" i="15"/>
  <c r="GX5" i="15"/>
  <c r="GY5" i="15"/>
  <c r="GZ5" i="15"/>
  <c r="HA5" i="15"/>
  <c r="HB5" i="15"/>
  <c r="HC5" i="15"/>
  <c r="HD5" i="15"/>
  <c r="HE5" i="15"/>
  <c r="HF5" i="15"/>
  <c r="HG5" i="15"/>
  <c r="HH5" i="15"/>
  <c r="HI5" i="15"/>
  <c r="HJ5" i="15"/>
  <c r="HK5" i="15"/>
  <c r="HL5" i="15"/>
  <c r="HM5" i="15"/>
  <c r="HN5" i="15"/>
  <c r="HO5" i="15"/>
  <c r="HP5" i="15"/>
  <c r="HQ5" i="15"/>
  <c r="HR5" i="15"/>
  <c r="HS5" i="15"/>
  <c r="HT5" i="15"/>
  <c r="HU5" i="15"/>
  <c r="HV5" i="15"/>
  <c r="HW5" i="15"/>
  <c r="HX5" i="15"/>
  <c r="HY5" i="15"/>
  <c r="HZ5" i="15"/>
  <c r="IA5" i="15"/>
  <c r="IB5" i="15"/>
  <c r="IC5" i="15"/>
  <c r="ID5" i="15"/>
  <c r="IE5" i="15"/>
  <c r="IF5" i="15"/>
  <c r="IG5" i="15"/>
  <c r="IH5" i="15"/>
  <c r="II5" i="15"/>
  <c r="IJ5" i="15"/>
  <c r="IK5" i="15"/>
  <c r="IL5" i="15"/>
  <c r="IM5" i="15"/>
  <c r="IN5" i="15"/>
  <c r="IO5" i="15"/>
  <c r="IP5" i="15"/>
  <c r="IQ5" i="15"/>
  <c r="IR5" i="15"/>
  <c r="IS5" i="15"/>
  <c r="IT5" i="15"/>
  <c r="IU5" i="15"/>
  <c r="IV5" i="15"/>
  <c r="IW5" i="15"/>
  <c r="IX5" i="15"/>
  <c r="IY5" i="15"/>
  <c r="IZ5" i="15"/>
  <c r="JA5" i="15"/>
  <c r="JB5" i="15"/>
  <c r="JC5" i="15"/>
  <c r="JD5" i="15"/>
  <c r="JE5" i="15"/>
  <c r="JF5" i="15"/>
  <c r="JG5" i="15"/>
  <c r="JH5" i="15"/>
  <c r="JI5" i="15"/>
  <c r="JJ5" i="15"/>
  <c r="JK5" i="15"/>
  <c r="JL5" i="15"/>
  <c r="JM5" i="15"/>
  <c r="JN5" i="15"/>
  <c r="JO5" i="15"/>
  <c r="JP5" i="15"/>
  <c r="JQ5" i="15"/>
  <c r="JR5" i="15"/>
  <c r="JS5" i="15"/>
  <c r="JT5" i="15"/>
  <c r="JU5" i="15"/>
  <c r="JV5" i="15"/>
  <c r="JW5" i="15"/>
  <c r="JX5" i="15"/>
  <c r="JY5" i="15"/>
  <c r="JZ5" i="15"/>
  <c r="KA5" i="15"/>
  <c r="KB5" i="15"/>
  <c r="KC5" i="15"/>
  <c r="KD5" i="15"/>
  <c r="KE5" i="15"/>
  <c r="KF5" i="15"/>
  <c r="KG5" i="15"/>
  <c r="KH5" i="15"/>
  <c r="KI5" i="15"/>
  <c r="KJ5" i="15"/>
  <c r="KK5" i="15"/>
  <c r="KL5" i="15"/>
  <c r="KM5" i="15"/>
  <c r="KN5" i="15"/>
  <c r="KO5" i="15"/>
  <c r="KP5" i="15"/>
  <c r="KQ5" i="15"/>
  <c r="KR5" i="15"/>
  <c r="KS5" i="15"/>
  <c r="KT5" i="15"/>
  <c r="KU5" i="15"/>
  <c r="KV5" i="15"/>
  <c r="KW5" i="15"/>
  <c r="KX5" i="15"/>
  <c r="KY5" i="15"/>
  <c r="KZ5" i="15"/>
  <c r="LA5" i="15"/>
  <c r="LB5" i="15"/>
  <c r="C52" i="7"/>
  <c r="C50" i="7"/>
  <c r="C9" i="7"/>
  <c r="C36" i="7"/>
  <c r="C31" i="7"/>
  <c r="D63" i="7"/>
  <c r="D48" i="7"/>
  <c r="D43" i="7"/>
  <c r="D60" i="7"/>
  <c r="D55" i="7"/>
  <c r="E64" i="7"/>
  <c r="E49" i="7"/>
  <c r="E36" i="7"/>
  <c r="E55" i="7"/>
  <c r="E6" i="7"/>
  <c r="F27" i="7"/>
  <c r="F45" i="7"/>
  <c r="F25" i="7"/>
  <c r="F42" i="7"/>
  <c r="F46" i="7"/>
  <c r="G40" i="7"/>
  <c r="G37" i="7"/>
  <c r="G19" i="7"/>
  <c r="G44" i="7"/>
  <c r="G23" i="7"/>
  <c r="C4" i="7"/>
  <c r="C40" i="7"/>
  <c r="C14" i="7"/>
  <c r="C44" i="7"/>
  <c r="C12" i="7"/>
  <c r="C19" i="7"/>
  <c r="D51" i="7"/>
  <c r="D12" i="7"/>
  <c r="D19" i="7"/>
  <c r="D36" i="7"/>
  <c r="D31" i="7"/>
  <c r="E15" i="7"/>
  <c r="E37" i="7"/>
  <c r="E24" i="7"/>
  <c r="E7" i="7"/>
  <c r="E65" i="7"/>
  <c r="F15" i="7"/>
  <c r="F56" i="7"/>
  <c r="F48" i="7"/>
  <c r="F30" i="7"/>
  <c r="G28" i="7"/>
  <c r="G36" i="7"/>
  <c r="G7" i="7"/>
  <c r="G20" i="7"/>
  <c r="G46" i="7"/>
  <c r="C28" i="7"/>
  <c r="C37" i="7"/>
  <c r="C32" i="7"/>
  <c r="C47" i="7"/>
  <c r="C7" i="7"/>
  <c r="D39" i="7"/>
  <c r="D47" i="7"/>
  <c r="D7" i="7"/>
  <c r="D65" i="7"/>
  <c r="E62" i="7"/>
  <c r="E12" i="7"/>
  <c r="E17" i="7"/>
  <c r="F39" i="7"/>
  <c r="F24" i="7"/>
  <c r="F18" i="7"/>
  <c r="G59" i="7"/>
  <c r="G54" i="7"/>
  <c r="D4" i="7"/>
  <c r="E8" i="7"/>
  <c r="F44" i="7"/>
  <c r="C58" i="7"/>
  <c r="E38" i="7"/>
  <c r="F43" i="7"/>
  <c r="G58" i="7"/>
  <c r="F10" i="7"/>
  <c r="E25" i="7"/>
  <c r="F8" i="7"/>
  <c r="G16" i="7"/>
  <c r="G22" i="7"/>
  <c r="D27" i="7"/>
  <c r="F55" i="7"/>
  <c r="C42" i="7"/>
  <c r="D41" i="7"/>
  <c r="F35" i="7"/>
  <c r="C6" i="7"/>
  <c r="D24" i="7"/>
  <c r="E28" i="7"/>
  <c r="F21" i="7"/>
  <c r="G50" i="7"/>
  <c r="C35" i="7"/>
  <c r="F47" i="7"/>
  <c r="E4" i="7"/>
  <c r="E51" i="7"/>
  <c r="G13" i="7"/>
  <c r="G42" i="7"/>
  <c r="C41" i="7"/>
  <c r="C51" i="7"/>
  <c r="C24" i="7"/>
  <c r="C30" i="7"/>
  <c r="C34" i="7"/>
  <c r="F4" i="7"/>
  <c r="D38" i="7"/>
  <c r="D34" i="7"/>
  <c r="D30" i="7"/>
  <c r="D11" i="7"/>
  <c r="D29" i="7"/>
  <c r="E26" i="7"/>
  <c r="E43" i="7"/>
  <c r="E5" i="7"/>
  <c r="E58" i="7"/>
  <c r="E45" i="7"/>
  <c r="F50" i="7"/>
  <c r="F31" i="7"/>
  <c r="F58" i="7"/>
  <c r="F62" i="7"/>
  <c r="F53" i="7"/>
  <c r="G39" i="7"/>
  <c r="G10" i="7"/>
  <c r="G60" i="7"/>
  <c r="G18" i="7"/>
  <c r="G65" i="7"/>
  <c r="G41" i="7"/>
  <c r="C11" i="7"/>
  <c r="D40" i="7"/>
  <c r="D14" i="7"/>
  <c r="E27" i="7"/>
  <c r="F64" i="7"/>
  <c r="F36" i="7"/>
  <c r="G49" i="7"/>
  <c r="G17" i="7"/>
  <c r="C53" i="7"/>
  <c r="D28" i="7"/>
  <c r="D32" i="7"/>
  <c r="E18" i="7"/>
  <c r="E23" i="7"/>
  <c r="F20" i="7"/>
  <c r="G43" i="7"/>
  <c r="G48" i="7"/>
  <c r="C39" i="7"/>
  <c r="C60" i="7"/>
  <c r="D8" i="7"/>
  <c r="E41" i="7"/>
  <c r="E19" i="7"/>
  <c r="F23" i="7"/>
  <c r="G21" i="7"/>
  <c r="C16" i="7"/>
  <c r="D23" i="7"/>
  <c r="D53" i="7"/>
  <c r="E52" i="7"/>
  <c r="F6" i="7"/>
  <c r="G61" i="7"/>
  <c r="C8" i="7"/>
  <c r="D15" i="7"/>
  <c r="E32" i="7"/>
  <c r="E57" i="7"/>
  <c r="G51" i="7"/>
  <c r="C29" i="7"/>
  <c r="C15" i="7"/>
  <c r="C59" i="7"/>
  <c r="C27" i="7"/>
  <c r="C10" i="7"/>
  <c r="G4" i="7"/>
  <c r="D61" i="7"/>
  <c r="D10" i="7"/>
  <c r="D18" i="7"/>
  <c r="D46" i="7"/>
  <c r="D17" i="7"/>
  <c r="E14" i="7"/>
  <c r="E30" i="7"/>
  <c r="E63" i="7"/>
  <c r="E46" i="7"/>
  <c r="E33" i="7"/>
  <c r="F14" i="7"/>
  <c r="F19" i="7"/>
  <c r="F22" i="7"/>
  <c r="F26" i="7"/>
  <c r="F41" i="7"/>
  <c r="G27" i="7"/>
  <c r="G33" i="7"/>
  <c r="G24" i="7"/>
  <c r="G6" i="7"/>
  <c r="G53" i="7"/>
  <c r="F49" i="7"/>
  <c r="G32" i="7"/>
  <c r="G62" i="7"/>
  <c r="C22" i="7"/>
  <c r="D56" i="7"/>
  <c r="E35" i="7"/>
  <c r="F32" i="7"/>
  <c r="G34" i="7"/>
  <c r="C57" i="7"/>
  <c r="D49" i="7"/>
  <c r="E60" i="7"/>
  <c r="F11" i="7"/>
  <c r="G9" i="7"/>
  <c r="C64" i="7"/>
  <c r="C43" i="7"/>
  <c r="D20" i="7"/>
  <c r="E11" i="7"/>
  <c r="F61" i="7"/>
  <c r="G26" i="7"/>
  <c r="G12" i="7"/>
  <c r="C20" i="7"/>
  <c r="D59" i="7"/>
  <c r="F57" i="7"/>
  <c r="G45" i="7"/>
  <c r="C65" i="7"/>
  <c r="D35" i="7"/>
  <c r="F40" i="7"/>
  <c r="G30" i="7"/>
  <c r="C17" i="7"/>
  <c r="C38" i="7"/>
  <c r="C23" i="7"/>
  <c r="C62" i="7"/>
  <c r="C45" i="7"/>
  <c r="D64" i="7"/>
  <c r="D33" i="7"/>
  <c r="D45" i="7"/>
  <c r="D6" i="7"/>
  <c r="D22" i="7"/>
  <c r="D5" i="7"/>
  <c r="E20" i="7"/>
  <c r="E29" i="7"/>
  <c r="E59" i="7"/>
  <c r="E34" i="7"/>
  <c r="E21" i="7"/>
  <c r="F37" i="7"/>
  <c r="F7" i="7"/>
  <c r="F33" i="7"/>
  <c r="F29" i="7"/>
  <c r="G15" i="7"/>
  <c r="G47" i="7"/>
  <c r="C56" i="7"/>
  <c r="E31" i="7"/>
  <c r="F12" i="7"/>
  <c r="G55" i="7"/>
  <c r="C25" i="7"/>
  <c r="D44" i="7"/>
  <c r="F28" i="7"/>
  <c r="F59" i="7"/>
  <c r="G5" i="7"/>
  <c r="D13" i="7"/>
  <c r="E48" i="7"/>
  <c r="F34" i="7"/>
  <c r="G52" i="7"/>
  <c r="C5" i="7"/>
  <c r="E50" i="7"/>
  <c r="G35" i="7"/>
  <c r="D58" i="7"/>
  <c r="F65" i="7"/>
  <c r="C54" i="7"/>
  <c r="C49" i="7"/>
  <c r="C46" i="7"/>
  <c r="C26" i="7"/>
  <c r="C21" i="7"/>
  <c r="D52" i="7"/>
  <c r="D50" i="7"/>
  <c r="D21" i="7"/>
  <c r="D62" i="7"/>
  <c r="D57" i="7"/>
  <c r="E44" i="7"/>
  <c r="E42" i="7"/>
  <c r="E40" i="7"/>
  <c r="E47" i="7"/>
  <c r="E22" i="7"/>
  <c r="E9" i="7"/>
  <c r="F60" i="7"/>
  <c r="F63" i="7"/>
  <c r="F9" i="7"/>
  <c r="F13" i="7"/>
  <c r="F17" i="7"/>
  <c r="G38" i="7"/>
  <c r="G8" i="7"/>
  <c r="G11" i="7"/>
  <c r="G14" i="7"/>
  <c r="G29" i="7"/>
  <c r="C18" i="7"/>
  <c r="C61" i="7"/>
  <c r="D26" i="7"/>
  <c r="D9" i="7"/>
  <c r="E53" i="7"/>
  <c r="E10" i="7"/>
  <c r="F51" i="7"/>
  <c r="F5" i="7"/>
  <c r="G25" i="7"/>
  <c r="C63" i="7"/>
  <c r="C55" i="7"/>
  <c r="D37" i="7"/>
  <c r="E16" i="7"/>
  <c r="E56" i="7"/>
  <c r="F38" i="7"/>
  <c r="G64" i="7"/>
  <c r="G57" i="7"/>
  <c r="C33" i="7"/>
  <c r="D16" i="7"/>
  <c r="D25" i="7"/>
  <c r="E61" i="7"/>
  <c r="F16" i="7"/>
  <c r="F54" i="7"/>
  <c r="G31" i="7"/>
  <c r="C13" i="7"/>
  <c r="D54" i="7"/>
  <c r="E13" i="7"/>
  <c r="E39" i="7"/>
  <c r="G63" i="7"/>
  <c r="C48" i="7"/>
  <c r="D42" i="7"/>
  <c r="E54" i="7"/>
  <c r="F52" i="7"/>
  <c r="G56" i="7"/>
  <c r="KX5" i="16" l="1"/>
  <c r="KY5" i="16"/>
  <c r="KZ5" i="16"/>
  <c r="LA5" i="16"/>
  <c r="LB5" i="16"/>
  <c r="B5" i="15" l="1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R5" i="16"/>
  <c r="S5" i="16"/>
  <c r="T5" i="16"/>
  <c r="U5" i="16"/>
  <c r="V5" i="16"/>
  <c r="W5" i="16"/>
  <c r="X5" i="16"/>
  <c r="Y5" i="16"/>
  <c r="Z5" i="16"/>
  <c r="AA5" i="16"/>
  <c r="AB5" i="16"/>
  <c r="AC5" i="16"/>
  <c r="AD5" i="16"/>
  <c r="AE5" i="16"/>
  <c r="AF5" i="16"/>
  <c r="AG5" i="16"/>
  <c r="AH5" i="16"/>
  <c r="AI5" i="16"/>
  <c r="AJ5" i="16"/>
  <c r="AK5" i="16"/>
  <c r="AL5" i="16"/>
  <c r="AM5" i="16"/>
  <c r="AN5" i="16"/>
  <c r="AO5" i="16"/>
  <c r="AP5" i="16"/>
  <c r="AQ5" i="16"/>
  <c r="AR5" i="16"/>
  <c r="AS5" i="16"/>
  <c r="AT5" i="16"/>
  <c r="AU5" i="16"/>
  <c r="AV5" i="16"/>
  <c r="AW5" i="16"/>
  <c r="AX5" i="16"/>
  <c r="AY5" i="16"/>
  <c r="AZ5" i="16"/>
  <c r="BA5" i="16"/>
  <c r="BB5" i="16"/>
  <c r="BC5" i="16"/>
  <c r="BD5" i="16"/>
  <c r="BE5" i="16"/>
  <c r="BF5" i="16"/>
  <c r="BG5" i="16"/>
  <c r="BH5" i="16"/>
  <c r="BI5" i="16"/>
  <c r="BJ5" i="16"/>
  <c r="BK5" i="16"/>
  <c r="BL5" i="16"/>
  <c r="BM5" i="16"/>
  <c r="BN5" i="16"/>
  <c r="BO5" i="16"/>
  <c r="BP5" i="16"/>
  <c r="BQ5" i="16"/>
  <c r="BR5" i="16"/>
  <c r="BS5" i="16"/>
  <c r="BT5" i="16"/>
  <c r="BU5" i="16"/>
  <c r="BV5" i="16"/>
  <c r="BW5" i="16"/>
  <c r="BX5" i="16"/>
  <c r="BY5" i="16"/>
  <c r="BZ5" i="16"/>
  <c r="CA5" i="16"/>
  <c r="CB5" i="16"/>
  <c r="CC5" i="16"/>
  <c r="CD5" i="16"/>
  <c r="CE5" i="16"/>
  <c r="CF5" i="16"/>
  <c r="CG5" i="16"/>
  <c r="CH5" i="16"/>
  <c r="CI5" i="16"/>
  <c r="CJ5" i="16"/>
  <c r="CK5" i="16"/>
  <c r="CL5" i="16"/>
  <c r="CM5" i="16"/>
  <c r="CN5" i="16"/>
  <c r="CO5" i="16"/>
  <c r="CP5" i="16"/>
  <c r="CQ5" i="16"/>
  <c r="CR5" i="16"/>
  <c r="CS5" i="16"/>
  <c r="CT5" i="16"/>
  <c r="CU5" i="16"/>
  <c r="CV5" i="16"/>
  <c r="CW5" i="16"/>
  <c r="CX5" i="16"/>
  <c r="CY5" i="16"/>
  <c r="CZ5" i="16"/>
  <c r="DA5" i="16"/>
  <c r="DB5" i="16"/>
  <c r="DC5" i="16"/>
  <c r="DD5" i="16"/>
  <c r="DE5" i="16"/>
  <c r="DF5" i="16"/>
  <c r="DG5" i="16"/>
  <c r="DH5" i="16"/>
  <c r="DI5" i="16"/>
  <c r="DJ5" i="16"/>
  <c r="DK5" i="16"/>
  <c r="DL5" i="16"/>
  <c r="DM5" i="16"/>
  <c r="DN5" i="16"/>
  <c r="DO5" i="16"/>
  <c r="DP5" i="16"/>
  <c r="DQ5" i="16"/>
  <c r="DR5" i="16"/>
  <c r="DS5" i="16"/>
  <c r="DT5" i="16"/>
  <c r="DU5" i="16"/>
  <c r="DV5" i="16"/>
  <c r="DW5" i="16"/>
  <c r="DX5" i="16"/>
  <c r="DY5" i="16"/>
  <c r="DZ5" i="16"/>
  <c r="EA5" i="16"/>
  <c r="EB5" i="16"/>
  <c r="EC5" i="16"/>
  <c r="ED5" i="16"/>
  <c r="EE5" i="16"/>
  <c r="EF5" i="16"/>
  <c r="EG5" i="16"/>
  <c r="EH5" i="16"/>
  <c r="EI5" i="16"/>
  <c r="EJ5" i="16"/>
  <c r="EK5" i="16"/>
  <c r="EL5" i="16"/>
  <c r="EM5" i="16"/>
  <c r="EN5" i="16"/>
  <c r="EO5" i="16"/>
  <c r="EP5" i="16"/>
  <c r="EQ5" i="16"/>
  <c r="ER5" i="16"/>
  <c r="ES5" i="16"/>
  <c r="ET5" i="16"/>
  <c r="EU5" i="16"/>
  <c r="EV5" i="16"/>
  <c r="EW5" i="16"/>
  <c r="EX5" i="16"/>
  <c r="EY5" i="16"/>
  <c r="EZ5" i="16"/>
  <c r="FA5" i="16"/>
  <c r="FB5" i="16"/>
  <c r="FC5" i="16"/>
  <c r="FD5" i="16"/>
  <c r="FF5" i="16"/>
  <c r="FG5" i="16"/>
  <c r="FH5" i="16"/>
  <c r="FI5" i="16"/>
  <c r="FJ5" i="16"/>
  <c r="FK5" i="16"/>
  <c r="FL5" i="16"/>
  <c r="FM5" i="16"/>
  <c r="FN5" i="16"/>
  <c r="FO5" i="16"/>
  <c r="FP5" i="16"/>
  <c r="FQ5" i="16"/>
  <c r="FR5" i="16"/>
  <c r="FS5" i="16"/>
  <c r="FT5" i="16"/>
  <c r="FU5" i="16"/>
  <c r="FV5" i="16"/>
  <c r="FW5" i="16"/>
  <c r="FX5" i="16"/>
  <c r="FY5" i="16"/>
  <c r="FZ5" i="16"/>
  <c r="GA5" i="16"/>
  <c r="GB5" i="16"/>
  <c r="GC5" i="16"/>
  <c r="GD5" i="16"/>
  <c r="GE5" i="16"/>
  <c r="GF5" i="16"/>
  <c r="GG5" i="16"/>
  <c r="GH5" i="16"/>
  <c r="GI5" i="16"/>
  <c r="GJ5" i="16"/>
  <c r="GK5" i="16"/>
  <c r="GL5" i="16"/>
  <c r="GM5" i="16"/>
  <c r="GN5" i="16"/>
  <c r="GO5" i="16"/>
  <c r="GP5" i="16"/>
  <c r="GQ5" i="16"/>
  <c r="GR5" i="16"/>
  <c r="GS5" i="16"/>
  <c r="GT5" i="16"/>
  <c r="GU5" i="16"/>
  <c r="GV5" i="16"/>
  <c r="GW5" i="16"/>
  <c r="GX5" i="16"/>
  <c r="GY5" i="16"/>
  <c r="GZ5" i="16"/>
  <c r="HA5" i="16"/>
  <c r="HB5" i="16"/>
  <c r="HC5" i="16"/>
  <c r="HD5" i="16"/>
  <c r="HE5" i="16"/>
  <c r="HF5" i="16"/>
  <c r="HG5" i="16"/>
  <c r="HH5" i="16"/>
  <c r="HI5" i="16"/>
  <c r="HJ5" i="16"/>
  <c r="HK5" i="16"/>
  <c r="HL5" i="16"/>
  <c r="HM5" i="16"/>
  <c r="HN5" i="16"/>
  <c r="HO5" i="16"/>
  <c r="HP5" i="16"/>
  <c r="HQ5" i="16"/>
  <c r="HR5" i="16"/>
  <c r="HS5" i="16"/>
  <c r="HT5" i="16"/>
  <c r="HU5" i="16"/>
  <c r="HV5" i="16"/>
  <c r="HW5" i="16"/>
  <c r="HX5" i="16"/>
  <c r="HY5" i="16"/>
  <c r="HZ5" i="16"/>
  <c r="IA5" i="16"/>
  <c r="IB5" i="16"/>
  <c r="IC5" i="16"/>
  <c r="ID5" i="16"/>
  <c r="IE5" i="16"/>
  <c r="IF5" i="16"/>
  <c r="IG5" i="16"/>
  <c r="IH5" i="16"/>
  <c r="II5" i="16"/>
  <c r="IJ5" i="16"/>
  <c r="IK5" i="16"/>
  <c r="IL5" i="16"/>
  <c r="IM5" i="16"/>
  <c r="IN5" i="16"/>
  <c r="IO5" i="16"/>
  <c r="IP5" i="16"/>
  <c r="IQ5" i="16"/>
  <c r="IR5" i="16"/>
  <c r="IS5" i="16"/>
  <c r="IT5" i="16"/>
  <c r="JA5" i="16"/>
  <c r="JB5" i="16"/>
  <c r="JC5" i="16"/>
  <c r="JD5" i="16"/>
  <c r="JE5" i="16"/>
  <c r="JF5" i="16"/>
  <c r="JG5" i="16"/>
  <c r="JH5" i="16"/>
  <c r="JI5" i="16"/>
  <c r="JJ5" i="16"/>
  <c r="JK5" i="16"/>
  <c r="JL5" i="16"/>
  <c r="JM5" i="16"/>
  <c r="JN5" i="16"/>
  <c r="JO5" i="16"/>
  <c r="JP5" i="16"/>
  <c r="JQ5" i="16"/>
  <c r="JR5" i="16"/>
  <c r="JS5" i="16"/>
  <c r="JT5" i="16"/>
  <c r="JU5" i="16"/>
  <c r="JV5" i="16"/>
  <c r="JW5" i="16"/>
  <c r="JX5" i="16"/>
  <c r="JY5" i="16"/>
  <c r="JZ5" i="16"/>
  <c r="KA5" i="16"/>
  <c r="KB5" i="16"/>
  <c r="KC5" i="16"/>
  <c r="KD5" i="16"/>
  <c r="KE5" i="16"/>
  <c r="KF5" i="16"/>
  <c r="KG5" i="16"/>
  <c r="KH5" i="16"/>
  <c r="KM5" i="16"/>
  <c r="KN5" i="16"/>
  <c r="KO5" i="16"/>
  <c r="KP5" i="16"/>
  <c r="KQ5" i="16"/>
  <c r="KR5" i="16"/>
  <c r="KS5" i="16"/>
  <c r="KT5" i="16"/>
  <c r="KU5" i="16"/>
  <c r="KV5" i="16"/>
  <c r="KW5" i="16"/>
  <c r="C5" i="16"/>
  <c r="FI5" i="14" l="1"/>
  <c r="FJ5" i="14"/>
  <c r="FK5" i="14"/>
  <c r="FL5" i="14"/>
  <c r="FM5" i="14"/>
  <c r="FN5" i="14"/>
  <c r="FO5" i="14"/>
  <c r="FP5" i="14"/>
  <c r="FQ5" i="14"/>
  <c r="FR5" i="14"/>
  <c r="FS5" i="14"/>
  <c r="FT5" i="14"/>
  <c r="FU5" i="14"/>
  <c r="FV5" i="14"/>
  <c r="FW5" i="14"/>
  <c r="FX5" i="14"/>
  <c r="FY5" i="14"/>
  <c r="GA5" i="14"/>
  <c r="GB5" i="14"/>
  <c r="GC5" i="14"/>
  <c r="GD5" i="14"/>
  <c r="GE5" i="14"/>
  <c r="GF5" i="14"/>
  <c r="GG5" i="14"/>
  <c r="GH5" i="14"/>
  <c r="GI5" i="14"/>
  <c r="GJ5" i="14"/>
  <c r="GK5" i="14"/>
  <c r="GL5" i="14"/>
  <c r="GM5" i="14"/>
  <c r="GN5" i="14"/>
  <c r="GO5" i="14"/>
  <c r="GP5" i="14"/>
  <c r="GQ5" i="14"/>
  <c r="GR5" i="14"/>
  <c r="GS5" i="14"/>
  <c r="GT5" i="14"/>
  <c r="GU5" i="14"/>
  <c r="GV5" i="14"/>
  <c r="GW5" i="14"/>
  <c r="GX5" i="14"/>
  <c r="GY5" i="14"/>
  <c r="GZ5" i="14"/>
  <c r="HA5" i="14"/>
  <c r="HB5" i="14"/>
  <c r="HC5" i="14"/>
  <c r="HD5" i="14"/>
  <c r="HE5" i="14"/>
  <c r="HF5" i="14"/>
  <c r="HG5" i="14"/>
  <c r="HH5" i="14"/>
  <c r="HI5" i="14"/>
  <c r="HJ5" i="14"/>
  <c r="HK5" i="14"/>
  <c r="HL5" i="14"/>
  <c r="HM5" i="14"/>
  <c r="HN5" i="14"/>
  <c r="HO5" i="14"/>
  <c r="HS5" i="14"/>
  <c r="HT5" i="14"/>
  <c r="HU5" i="14"/>
  <c r="HV5" i="14"/>
  <c r="HW5" i="14"/>
  <c r="HX5" i="14"/>
  <c r="HY5" i="14"/>
  <c r="HZ5" i="14"/>
  <c r="IA5" i="14"/>
  <c r="IB5" i="14"/>
  <c r="IC5" i="14"/>
  <c r="ID5" i="14"/>
  <c r="IE5" i="14"/>
  <c r="IF5" i="14"/>
  <c r="IG5" i="14"/>
  <c r="IH5" i="14"/>
  <c r="II5" i="14"/>
  <c r="IJ5" i="14"/>
  <c r="IK5" i="14"/>
  <c r="IL5" i="14"/>
  <c r="IM5" i="14"/>
  <c r="IN5" i="14"/>
  <c r="IO5" i="14"/>
  <c r="IP5" i="14"/>
  <c r="IQ5" i="14"/>
  <c r="IR5" i="14"/>
  <c r="IS5" i="14"/>
  <c r="IT5" i="14"/>
  <c r="IU5" i="14"/>
  <c r="IV5" i="14"/>
  <c r="IW5" i="14"/>
  <c r="IX5" i="14"/>
  <c r="IY5" i="14"/>
  <c r="IZ5" i="14"/>
  <c r="JA5" i="14"/>
  <c r="JB5" i="14"/>
  <c r="JC5" i="14"/>
  <c r="JD5" i="14"/>
  <c r="JE5" i="14"/>
  <c r="JF5" i="14"/>
  <c r="JG5" i="14"/>
  <c r="JH5" i="14"/>
  <c r="JI5" i="14"/>
  <c r="JJ5" i="14"/>
  <c r="JK5" i="14"/>
  <c r="JL5" i="14"/>
  <c r="JM5" i="14"/>
  <c r="JN5" i="14"/>
  <c r="JO5" i="14"/>
  <c r="JS5" i="14"/>
  <c r="JT5" i="14"/>
  <c r="JU5" i="14"/>
  <c r="JV5" i="14"/>
  <c r="JW5" i="14"/>
  <c r="JX5" i="14"/>
  <c r="JY5" i="14"/>
  <c r="JZ5" i="14"/>
  <c r="KA5" i="14"/>
  <c r="KB5" i="14"/>
  <c r="KC5" i="14"/>
  <c r="KD5" i="14"/>
  <c r="KE5" i="14"/>
  <c r="KF5" i="14"/>
  <c r="KG5" i="14"/>
  <c r="KI5" i="14"/>
  <c r="KJ5" i="14"/>
  <c r="KK5" i="14"/>
  <c r="KL5" i="14"/>
  <c r="KM5" i="14"/>
  <c r="KN5" i="14"/>
  <c r="KO5" i="14"/>
  <c r="KP5" i="14"/>
  <c r="KQ5" i="14"/>
  <c r="KR5" i="14"/>
  <c r="KS5" i="14"/>
  <c r="KT5" i="14"/>
  <c r="KU5" i="14"/>
  <c r="KV5" i="14"/>
  <c r="KW5" i="14"/>
  <c r="KY5" i="14"/>
  <c r="KZ5" i="14"/>
  <c r="LA5" i="14"/>
  <c r="LB5" i="14"/>
  <c r="FE5" i="14"/>
  <c r="FF5" i="14"/>
  <c r="FG5" i="14"/>
  <c r="FH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H5" i="14"/>
  <c r="BG5" i="14"/>
  <c r="BF5" i="14"/>
  <c r="BD5" i="14"/>
  <c r="BC5" i="14"/>
  <c r="BB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I5" i="14"/>
  <c r="AH5" i="14"/>
  <c r="AG5" i="14"/>
  <c r="AF5" i="14"/>
  <c r="AE5" i="14"/>
  <c r="AD5" i="14"/>
  <c r="AA5" i="14"/>
  <c r="Z5" i="14"/>
  <c r="Y5" i="14"/>
  <c r="X5" i="14"/>
  <c r="W5" i="14"/>
  <c r="V5" i="14"/>
  <c r="U5" i="14"/>
  <c r="T5" i="14"/>
  <c r="S5" i="14"/>
  <c r="R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FE5" i="13"/>
  <c r="FF5" i="13"/>
  <c r="FG5" i="13"/>
  <c r="FH5" i="13"/>
  <c r="FI5" i="13"/>
  <c r="FJ5" i="13"/>
  <c r="FK5" i="13"/>
  <c r="FL5" i="13"/>
  <c r="FM5" i="13"/>
  <c r="FN5" i="13"/>
  <c r="FO5" i="13"/>
  <c r="FP5" i="13"/>
  <c r="FQ5" i="13"/>
  <c r="FR5" i="13"/>
  <c r="FS5" i="13"/>
  <c r="FT5" i="13"/>
  <c r="FU5" i="13"/>
  <c r="FV5" i="13"/>
  <c r="FW5" i="13"/>
  <c r="FX5" i="13"/>
  <c r="FY5" i="13"/>
  <c r="GA5" i="13"/>
  <c r="GB5" i="13"/>
  <c r="GC5" i="13"/>
  <c r="GD5" i="13"/>
  <c r="GE5" i="13"/>
  <c r="GF5" i="13"/>
  <c r="GG5" i="13"/>
  <c r="GH5" i="13"/>
  <c r="GI5" i="13"/>
  <c r="GJ5" i="13"/>
  <c r="GK5" i="13"/>
  <c r="GL5" i="13"/>
  <c r="GM5" i="13"/>
  <c r="GN5" i="13"/>
  <c r="GO5" i="13"/>
  <c r="GP5" i="13"/>
  <c r="GQ5" i="13"/>
  <c r="GR5" i="13"/>
  <c r="GS5" i="13"/>
  <c r="GT5" i="13"/>
  <c r="GU5" i="13"/>
  <c r="GV5" i="13"/>
  <c r="GW5" i="13"/>
  <c r="GX5" i="13"/>
  <c r="GY5" i="13"/>
  <c r="GZ5" i="13"/>
  <c r="HA5" i="13"/>
  <c r="HB5" i="13"/>
  <c r="HC5" i="13"/>
  <c r="HD5" i="13"/>
  <c r="HE5" i="13"/>
  <c r="HF5" i="13"/>
  <c r="HG5" i="13"/>
  <c r="HH5" i="13"/>
  <c r="HI5" i="13"/>
  <c r="HJ5" i="13"/>
  <c r="HK5" i="13"/>
  <c r="HL5" i="13"/>
  <c r="HM5" i="13"/>
  <c r="HN5" i="13"/>
  <c r="HO5" i="13"/>
  <c r="HS5" i="13"/>
  <c r="HT5" i="13"/>
  <c r="HU5" i="13"/>
  <c r="HV5" i="13"/>
  <c r="HW5" i="13"/>
  <c r="HX5" i="13"/>
  <c r="HY5" i="13"/>
  <c r="HZ5" i="13"/>
  <c r="IA5" i="13"/>
  <c r="IB5" i="13"/>
  <c r="IC5" i="13"/>
  <c r="ID5" i="13"/>
  <c r="IE5" i="13"/>
  <c r="IF5" i="13"/>
  <c r="IG5" i="13"/>
  <c r="IH5" i="13"/>
  <c r="II5" i="13"/>
  <c r="IJ5" i="13"/>
  <c r="IK5" i="13"/>
  <c r="IL5" i="13"/>
  <c r="IM5" i="13"/>
  <c r="IN5" i="13"/>
  <c r="IO5" i="13"/>
  <c r="IP5" i="13"/>
  <c r="IQ5" i="13"/>
  <c r="IR5" i="13"/>
  <c r="IS5" i="13"/>
  <c r="IT5" i="13"/>
  <c r="IU5" i="13"/>
  <c r="IV5" i="13"/>
  <c r="IW5" i="13"/>
  <c r="IX5" i="13"/>
  <c r="IY5" i="13"/>
  <c r="IZ5" i="13"/>
  <c r="JA5" i="13"/>
  <c r="JB5" i="13"/>
  <c r="JC5" i="13"/>
  <c r="JD5" i="13"/>
  <c r="JE5" i="13"/>
  <c r="JF5" i="13"/>
  <c r="JG5" i="13"/>
  <c r="JH5" i="13"/>
  <c r="JI5" i="13"/>
  <c r="JJ5" i="13"/>
  <c r="JK5" i="13"/>
  <c r="JL5" i="13"/>
  <c r="JM5" i="13"/>
  <c r="JN5" i="13"/>
  <c r="JO5" i="13"/>
  <c r="JS5" i="13"/>
  <c r="JT5" i="13"/>
  <c r="JU5" i="13"/>
  <c r="JV5" i="13"/>
  <c r="JW5" i="13"/>
  <c r="JX5" i="13"/>
  <c r="JY5" i="13"/>
  <c r="JZ5" i="13"/>
  <c r="KA5" i="13"/>
  <c r="KB5" i="13"/>
  <c r="KC5" i="13"/>
  <c r="KD5" i="13"/>
  <c r="KE5" i="13"/>
  <c r="KF5" i="13"/>
  <c r="KG5" i="13"/>
  <c r="KI5" i="13"/>
  <c r="KJ5" i="13"/>
  <c r="KK5" i="13"/>
  <c r="KL5" i="13"/>
  <c r="KM5" i="13"/>
  <c r="KN5" i="13"/>
  <c r="KO5" i="13"/>
  <c r="KP5" i="13"/>
  <c r="KQ5" i="13"/>
  <c r="KR5" i="13"/>
  <c r="KS5" i="13"/>
  <c r="KT5" i="13"/>
  <c r="KU5" i="13"/>
  <c r="KV5" i="13"/>
  <c r="KW5" i="13"/>
  <c r="KY5" i="13"/>
  <c r="KZ5" i="13"/>
  <c r="LA5" i="13"/>
  <c r="L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R5" i="13"/>
  <c r="S5" i="13"/>
  <c r="T5" i="13"/>
  <c r="U5" i="13"/>
  <c r="V5" i="13"/>
  <c r="W5" i="13"/>
  <c r="X5" i="13"/>
  <c r="Y5" i="13"/>
  <c r="Z5" i="13"/>
  <c r="AA5" i="13"/>
  <c r="AD5" i="13"/>
  <c r="AE5" i="13"/>
  <c r="AF5" i="13"/>
  <c r="AG5" i="13"/>
  <c r="AH5" i="13"/>
  <c r="AI5" i="13"/>
  <c r="AK5" i="13"/>
  <c r="AL5" i="13"/>
  <c r="AM5" i="13"/>
  <c r="AN5" i="13"/>
  <c r="AO5" i="13"/>
  <c r="AP5" i="13"/>
  <c r="AQ5" i="13"/>
  <c r="AR5" i="13"/>
  <c r="AS5" i="13"/>
  <c r="AT5" i="13"/>
  <c r="AU5" i="13"/>
  <c r="AV5" i="13"/>
  <c r="AW5" i="13"/>
  <c r="BB5" i="13"/>
  <c r="BC5" i="13"/>
  <c r="BD5" i="13"/>
  <c r="BF5" i="13"/>
  <c r="BG5" i="13"/>
  <c r="BH5" i="13"/>
  <c r="BK5" i="13"/>
  <c r="BL5" i="13"/>
  <c r="BM5" i="13"/>
  <c r="BN5" i="13"/>
  <c r="BO5" i="13"/>
  <c r="BP5" i="13"/>
  <c r="BQ5" i="13"/>
  <c r="BR5" i="13"/>
  <c r="BS5" i="13"/>
  <c r="BT5" i="13"/>
  <c r="BU5" i="13"/>
  <c r="BV5" i="13"/>
  <c r="BW5" i="13"/>
  <c r="BX5" i="13"/>
  <c r="BY5" i="13"/>
  <c r="BZ5" i="13"/>
  <c r="CA5" i="13"/>
  <c r="CB5" i="13"/>
  <c r="CC5" i="13"/>
  <c r="CD5" i="13"/>
  <c r="CE5" i="13"/>
  <c r="CF5" i="13"/>
  <c r="CG5" i="13"/>
  <c r="CH5" i="13"/>
  <c r="CI5" i="13"/>
  <c r="CJ5" i="13"/>
  <c r="CK5" i="13"/>
  <c r="CL5" i="13"/>
  <c r="CM5" i="13"/>
  <c r="CN5" i="13"/>
  <c r="CO5" i="13"/>
  <c r="CP5" i="13"/>
  <c r="CQ5" i="13"/>
  <c r="CR5" i="13"/>
  <c r="CS5" i="13"/>
  <c r="CT5" i="13"/>
  <c r="CU5" i="13"/>
  <c r="CV5" i="13"/>
  <c r="CW5" i="13"/>
  <c r="CX5" i="13"/>
  <c r="CY5" i="13"/>
  <c r="CZ5" i="13"/>
  <c r="DA5" i="13"/>
  <c r="DB5" i="13"/>
  <c r="DC5" i="13"/>
  <c r="DD5" i="13"/>
  <c r="DE5" i="13"/>
  <c r="DF5" i="13"/>
  <c r="DG5" i="13"/>
  <c r="DH5" i="13"/>
  <c r="DI5" i="13"/>
  <c r="DJ5" i="13"/>
  <c r="DK5" i="13"/>
  <c r="DL5" i="13"/>
  <c r="DM5" i="13"/>
  <c r="DN5" i="13"/>
  <c r="DO5" i="13"/>
  <c r="DP5" i="13"/>
  <c r="DQ5" i="13"/>
  <c r="DR5" i="13"/>
  <c r="DS5" i="13"/>
  <c r="DT5" i="13"/>
  <c r="DU5" i="13"/>
  <c r="DV5" i="13"/>
  <c r="DW5" i="13"/>
  <c r="DX5" i="13"/>
  <c r="DY5" i="13"/>
  <c r="DZ5" i="13"/>
  <c r="EA5" i="13"/>
  <c r="EB5" i="13"/>
  <c r="ED5" i="13"/>
  <c r="EE5" i="13"/>
  <c r="EF5" i="13"/>
  <c r="EG5" i="13"/>
  <c r="EH5" i="13"/>
  <c r="EI5" i="13"/>
  <c r="EJ5" i="13"/>
  <c r="EK5" i="13"/>
  <c r="EL5" i="13"/>
  <c r="EM5" i="13"/>
  <c r="EN5" i="13"/>
  <c r="EO5" i="13"/>
  <c r="EP5" i="13"/>
  <c r="EQ5" i="13"/>
  <c r="ER5" i="13"/>
  <c r="ES5" i="13"/>
  <c r="ET5" i="13"/>
  <c r="EU5" i="13"/>
  <c r="EV5" i="13"/>
  <c r="EW5" i="13"/>
  <c r="EX5" i="13"/>
  <c r="EY5" i="13"/>
  <c r="EZ5" i="13"/>
  <c r="FA5" i="13"/>
  <c r="FB5" i="13"/>
  <c r="FC5" i="13"/>
  <c r="FD5" i="13"/>
  <c r="B5" i="13"/>
  <c r="FE5" i="12" l="1"/>
  <c r="FF5" i="12"/>
  <c r="FG5" i="12"/>
  <c r="LB5" i="12"/>
  <c r="LA5" i="12"/>
  <c r="KZ5" i="12"/>
  <c r="KY5" i="12"/>
  <c r="KW5" i="12"/>
  <c r="KV5" i="12"/>
  <c r="KU5" i="12"/>
  <c r="KT5" i="12"/>
  <c r="KS5" i="12"/>
  <c r="KR5" i="12"/>
  <c r="KQ5" i="12"/>
  <c r="KP5" i="12"/>
  <c r="KO5" i="12"/>
  <c r="KN5" i="12"/>
  <c r="KM5" i="12"/>
  <c r="KL5" i="12"/>
  <c r="KK5" i="12"/>
  <c r="KJ5" i="12"/>
  <c r="KI5" i="12"/>
  <c r="KG5" i="12"/>
  <c r="KF5" i="12"/>
  <c r="KE5" i="12"/>
  <c r="KD5" i="12"/>
  <c r="KC5" i="12"/>
  <c r="KB5" i="12"/>
  <c r="KA5" i="12"/>
  <c r="JZ5" i="12"/>
  <c r="JY5" i="12"/>
  <c r="JX5" i="12"/>
  <c r="JW5" i="12"/>
  <c r="JV5" i="12"/>
  <c r="JU5" i="12"/>
  <c r="JT5" i="12"/>
  <c r="JS5" i="12"/>
  <c r="JO5" i="12"/>
  <c r="JN5" i="12"/>
  <c r="JM5" i="12"/>
  <c r="JL5" i="12"/>
  <c r="JK5" i="12"/>
  <c r="JJ5" i="12"/>
  <c r="JI5" i="12"/>
  <c r="JH5" i="12"/>
  <c r="JG5" i="12"/>
  <c r="JF5" i="12"/>
  <c r="JE5" i="12"/>
  <c r="JD5" i="12"/>
  <c r="JC5" i="12"/>
  <c r="JB5" i="12"/>
  <c r="JA5" i="12"/>
  <c r="IZ5" i="12"/>
  <c r="IY5" i="12"/>
  <c r="IX5" i="12"/>
  <c r="IW5" i="12"/>
  <c r="IV5" i="12"/>
  <c r="IU5" i="12"/>
  <c r="IT5" i="12"/>
  <c r="IS5" i="12"/>
  <c r="IR5" i="12"/>
  <c r="IQ5" i="12"/>
  <c r="IP5" i="12"/>
  <c r="IO5" i="12"/>
  <c r="IN5" i="12"/>
  <c r="IM5" i="12"/>
  <c r="IL5" i="12"/>
  <c r="IK5" i="12"/>
  <c r="IJ5" i="12"/>
  <c r="II5" i="12"/>
  <c r="IH5" i="12"/>
  <c r="IG5" i="12"/>
  <c r="IF5" i="12"/>
  <c r="IE5" i="12"/>
  <c r="ID5" i="12"/>
  <c r="IC5" i="12"/>
  <c r="IB5" i="12"/>
  <c r="IA5" i="12"/>
  <c r="HZ5" i="12"/>
  <c r="HY5" i="12"/>
  <c r="HX5" i="12"/>
  <c r="HW5" i="12"/>
  <c r="HV5" i="12"/>
  <c r="HU5" i="12"/>
  <c r="HT5" i="12"/>
  <c r="HS5" i="12"/>
  <c r="HO5" i="12"/>
  <c r="HN5" i="12"/>
  <c r="HM5" i="12"/>
  <c r="HL5" i="12"/>
  <c r="HK5" i="12"/>
  <c r="HJ5" i="12"/>
  <c r="HI5" i="12"/>
  <c r="HH5" i="12"/>
  <c r="HG5" i="12"/>
  <c r="HF5" i="12"/>
  <c r="HE5" i="12"/>
  <c r="HD5" i="12"/>
  <c r="HC5" i="12"/>
  <c r="HB5" i="12"/>
  <c r="HA5" i="12"/>
  <c r="GZ5" i="12"/>
  <c r="GY5" i="12"/>
  <c r="GX5" i="12"/>
  <c r="GW5" i="12"/>
  <c r="GV5" i="12"/>
  <c r="GU5" i="12"/>
  <c r="GT5" i="12"/>
  <c r="GS5" i="12"/>
  <c r="GR5" i="12"/>
  <c r="GQ5" i="12"/>
  <c r="GP5" i="12"/>
  <c r="GO5" i="12"/>
  <c r="GN5" i="12"/>
  <c r="GM5" i="12"/>
  <c r="GL5" i="12"/>
  <c r="GK5" i="12"/>
  <c r="GJ5" i="12"/>
  <c r="GI5" i="12"/>
  <c r="GH5" i="12"/>
  <c r="GG5" i="12"/>
  <c r="GF5" i="12"/>
  <c r="GE5" i="12"/>
  <c r="GD5" i="12"/>
  <c r="GC5" i="12"/>
  <c r="GB5" i="12"/>
  <c r="GA5" i="12"/>
  <c r="FY5" i="12"/>
  <c r="FX5" i="12"/>
  <c r="FW5" i="12"/>
  <c r="FV5" i="12"/>
  <c r="FU5" i="12"/>
  <c r="FT5" i="12"/>
  <c r="FS5" i="12"/>
  <c r="FR5" i="12"/>
  <c r="FQ5" i="12"/>
  <c r="FP5" i="12"/>
  <c r="FO5" i="12"/>
  <c r="FN5" i="12"/>
  <c r="FM5" i="12"/>
  <c r="FL5" i="12"/>
  <c r="FK5" i="12"/>
  <c r="FJ5" i="12"/>
  <c r="FI5" i="12"/>
  <c r="FH5" i="12"/>
  <c r="FD5" i="12"/>
  <c r="FC5" i="12"/>
  <c r="FB5" i="12"/>
  <c r="FA5" i="12"/>
  <c r="EZ5" i="12"/>
  <c r="EY5" i="12"/>
  <c r="EX5" i="12"/>
  <c r="EW5" i="12"/>
  <c r="EV5" i="12"/>
  <c r="EU5" i="12"/>
  <c r="ET5" i="12"/>
  <c r="ES5" i="12"/>
  <c r="ER5" i="12"/>
  <c r="EQ5" i="12"/>
  <c r="EP5" i="12"/>
  <c r="EO5" i="12"/>
  <c r="EN5" i="12"/>
  <c r="EM5" i="12"/>
  <c r="EL5" i="12"/>
  <c r="EK5" i="12"/>
  <c r="EJ5" i="12"/>
  <c r="EI5" i="12"/>
  <c r="EH5" i="12"/>
  <c r="EG5" i="12"/>
  <c r="EF5" i="12"/>
  <c r="EE5" i="12"/>
  <c r="ED5" i="12"/>
  <c r="EB5" i="12"/>
  <c r="EA5" i="12"/>
  <c r="DZ5" i="12"/>
  <c r="DY5" i="12"/>
  <c r="DX5" i="12"/>
  <c r="DW5" i="12"/>
  <c r="DV5" i="12"/>
  <c r="DU5" i="12"/>
  <c r="DT5" i="12"/>
  <c r="DS5" i="12"/>
  <c r="DR5" i="12"/>
  <c r="DQ5" i="12"/>
  <c r="DP5" i="12"/>
  <c r="DO5" i="12"/>
  <c r="DN5" i="12"/>
  <c r="DM5" i="12"/>
  <c r="DL5" i="12"/>
  <c r="DK5" i="12"/>
  <c r="DJ5" i="12"/>
  <c r="DI5" i="12"/>
  <c r="DH5" i="12"/>
  <c r="DG5" i="12"/>
  <c r="DF5" i="12"/>
  <c r="DE5" i="12"/>
  <c r="DD5" i="12"/>
  <c r="DC5" i="12"/>
  <c r="DB5" i="12"/>
  <c r="DA5" i="12"/>
  <c r="CZ5" i="12"/>
  <c r="CY5" i="12"/>
  <c r="CX5" i="12"/>
  <c r="CW5" i="12"/>
  <c r="CV5" i="12"/>
  <c r="CU5" i="12"/>
  <c r="CT5" i="12"/>
  <c r="CS5" i="12"/>
  <c r="CR5" i="12"/>
  <c r="CQ5" i="12"/>
  <c r="CP5" i="12"/>
  <c r="CO5" i="12"/>
  <c r="CN5" i="12"/>
  <c r="CM5" i="12"/>
  <c r="CL5" i="12"/>
  <c r="CK5" i="12"/>
  <c r="CJ5" i="12"/>
  <c r="CI5" i="12"/>
  <c r="CH5" i="12"/>
  <c r="CG5" i="12"/>
  <c r="CF5" i="12"/>
  <c r="CE5" i="12"/>
  <c r="CD5" i="12"/>
  <c r="CC5" i="12"/>
  <c r="CB5" i="12"/>
  <c r="CA5" i="12"/>
  <c r="BZ5" i="12"/>
  <c r="BY5" i="12"/>
  <c r="BX5" i="12"/>
  <c r="BW5" i="12"/>
  <c r="BV5" i="12"/>
  <c r="BU5" i="12"/>
  <c r="BT5" i="12"/>
  <c r="BS5" i="12"/>
  <c r="BR5" i="12"/>
  <c r="BQ5" i="12"/>
  <c r="BP5" i="12"/>
  <c r="BO5" i="12"/>
  <c r="BN5" i="12"/>
  <c r="BM5" i="12"/>
  <c r="BL5" i="12"/>
  <c r="BK5" i="12"/>
  <c r="BH5" i="12"/>
  <c r="BG5" i="12"/>
  <c r="BF5" i="12"/>
  <c r="BD5" i="12"/>
  <c r="BC5" i="12"/>
  <c r="BB5" i="12"/>
  <c r="AW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I5" i="12"/>
  <c r="AH5" i="12"/>
  <c r="AG5" i="12"/>
  <c r="AF5" i="12"/>
  <c r="AE5" i="12"/>
  <c r="AD5" i="12"/>
  <c r="AA5" i="12"/>
  <c r="Z5" i="12"/>
  <c r="Y5" i="12"/>
  <c r="X5" i="12"/>
  <c r="W5" i="12"/>
  <c r="V5" i="12"/>
  <c r="U5" i="12"/>
  <c r="T5" i="12"/>
  <c r="S5" i="12"/>
  <c r="R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39" i="7"/>
  <c r="B52" i="7"/>
  <c r="B65" i="7"/>
  <c r="B49" i="7"/>
  <c r="B27" i="7"/>
  <c r="B50" i="7"/>
  <c r="B4" i="7"/>
  <c r="B53" i="7"/>
  <c r="B45" i="7"/>
  <c r="B7" i="7"/>
  <c r="B36" i="7"/>
  <c r="B22" i="7"/>
  <c r="B40" i="7"/>
  <c r="B5" i="7"/>
  <c r="B8" i="7"/>
  <c r="B21" i="7"/>
  <c r="B44" i="7"/>
  <c r="B41" i="7"/>
  <c r="B26" i="7"/>
  <c r="B38" i="7"/>
  <c r="B54" i="7"/>
  <c r="B37" i="7"/>
  <c r="B60" i="7"/>
  <c r="B56" i="7"/>
  <c r="B18" i="7"/>
  <c r="B13" i="7"/>
  <c r="B43" i="7"/>
  <c r="B58" i="7"/>
  <c r="B9" i="7"/>
  <c r="B25" i="7"/>
  <c r="B62" i="7"/>
  <c r="B17" i="7"/>
  <c r="B23" i="7"/>
  <c r="B55" i="7"/>
  <c r="B15" i="7"/>
  <c r="B19" i="7"/>
  <c r="B14" i="7"/>
  <c r="B61" i="7"/>
  <c r="B46" i="7"/>
  <c r="B48" i="7"/>
  <c r="B63" i="7"/>
  <c r="B42" i="7"/>
  <c r="B12" i="7"/>
  <c r="B47" i="7"/>
  <c r="B28" i="7"/>
  <c r="B16" i="7"/>
  <c r="B64" i="7"/>
  <c r="B11" i="7"/>
  <c r="B6" i="7"/>
  <c r="B20" i="7"/>
  <c r="B10" i="7"/>
  <c r="B57" i="7"/>
  <c r="B51" i="7"/>
  <c r="B24" i="7"/>
  <c r="B59" i="7"/>
  <c r="AE7" i="12" l="1"/>
  <c r="AF7" i="12"/>
  <c r="H12" i="12"/>
  <c r="I12" i="12"/>
  <c r="J12" i="12"/>
  <c r="K12" i="12"/>
  <c r="AE14" i="12"/>
  <c r="W16" i="12"/>
  <c r="EZ19" i="12"/>
  <c r="GD23" i="12"/>
  <c r="IC23" i="12"/>
  <c r="EY25" i="12"/>
  <c r="EZ25" i="12" s="1"/>
  <c r="AH30" i="12"/>
  <c r="AI30" i="12"/>
  <c r="EY30" i="12"/>
  <c r="EZ30" i="12"/>
  <c r="AF34" i="12"/>
  <c r="AE39" i="12"/>
  <c r="AF39" i="12"/>
  <c r="IB44" i="12"/>
  <c r="AH48" i="12"/>
  <c r="IA56" i="12"/>
  <c r="HY64" i="12"/>
  <c r="HZ64" i="12"/>
  <c r="IC64" i="12"/>
  <c r="IJ67" i="12"/>
  <c r="H3" i="7" l="1"/>
  <c r="C2" i="8" l="1"/>
  <c r="B2" i="7" l="1"/>
  <c r="H2" i="7" a="1"/>
  <c r="H2" i="7" l="1"/>
  <c r="I3" i="8" s="1"/>
  <c r="I4" i="8"/>
  <c r="H4" i="8"/>
  <c r="G4" i="8"/>
  <c r="F4" i="8"/>
  <c r="E4" i="8"/>
  <c r="C3" i="8" l="1"/>
  <c r="H58" i="7" l="1"/>
  <c r="H15" i="7"/>
  <c r="H47" i="7"/>
  <c r="H8" i="7"/>
  <c r="H59" i="7"/>
  <c r="H60" i="7"/>
  <c r="H57" i="7"/>
  <c r="H13" i="7"/>
  <c r="H17" i="7"/>
  <c r="H23" i="7"/>
  <c r="H48" i="7"/>
  <c r="H55" i="7"/>
  <c r="H14" i="7"/>
  <c r="H51" i="7"/>
  <c r="H6" i="7"/>
  <c r="H27" i="7"/>
  <c r="H36" i="7"/>
  <c r="H9" i="7"/>
  <c r="H32" i="7"/>
  <c r="H21" i="7"/>
  <c r="H22" i="7"/>
  <c r="H42" i="7"/>
  <c r="H43" i="7"/>
  <c r="H19" i="7"/>
  <c r="H5" i="7"/>
  <c r="H29" i="7"/>
  <c r="H54" i="7"/>
  <c r="H16" i="7"/>
  <c r="H18" i="7"/>
  <c r="F10" i="8"/>
  <c r="H24" i="7"/>
  <c r="H31" i="7"/>
  <c r="H4" i="7"/>
  <c r="H10" i="7"/>
  <c r="E10" i="8"/>
  <c r="H64" i="7"/>
  <c r="H44" i="7"/>
  <c r="H52" i="7"/>
  <c r="H33" i="7"/>
  <c r="H46" i="7"/>
  <c r="H12" i="7"/>
  <c r="H11" i="7"/>
  <c r="H65" i="7"/>
  <c r="H39" i="7"/>
  <c r="H35" i="7"/>
  <c r="H10" i="8"/>
  <c r="H41" i="7"/>
  <c r="H38" i="7"/>
  <c r="H62" i="7"/>
  <c r="H7" i="7"/>
  <c r="H63" i="7"/>
  <c r="H28" i="7"/>
  <c r="H34" i="7"/>
  <c r="H49" i="7"/>
  <c r="H37" i="7"/>
  <c r="H25" i="7"/>
  <c r="H26" i="7"/>
  <c r="H45" i="7"/>
  <c r="H20" i="7"/>
  <c r="H50" i="7"/>
  <c r="H30" i="7"/>
  <c r="H56" i="7"/>
  <c r="H53" i="7"/>
  <c r="H40" i="7"/>
  <c r="H61" i="7"/>
  <c r="G10" i="8"/>
  <c r="I10" i="8"/>
  <c r="C10" i="8" l="1"/>
  <c r="A5" i="8"/>
  <c r="B5" i="8" s="1"/>
  <c r="A6" i="8"/>
  <c r="B6" i="8" s="1"/>
  <c r="A9" i="8"/>
  <c r="B9" i="8" s="1"/>
  <c r="A7" i="8"/>
  <c r="B7" i="8" s="1"/>
  <c r="A8" i="8"/>
  <c r="B8" i="8" s="1"/>
  <c r="D7" i="8" l="1"/>
  <c r="F7" i="8"/>
  <c r="G7" i="8"/>
  <c r="H7" i="8"/>
  <c r="I7" i="8"/>
  <c r="E7" i="8"/>
  <c r="I8" i="8"/>
  <c r="D8" i="8"/>
  <c r="E8" i="8"/>
  <c r="F8" i="8"/>
  <c r="H8" i="8"/>
  <c r="G8" i="8"/>
  <c r="I9" i="8"/>
  <c r="D9" i="8"/>
  <c r="G9" i="8"/>
  <c r="H9" i="8"/>
  <c r="E9" i="8"/>
  <c r="F9" i="8"/>
  <c r="E6" i="8"/>
  <c r="F6" i="8"/>
  <c r="H6" i="8"/>
  <c r="D6" i="8"/>
  <c r="I6" i="8"/>
  <c r="G6" i="8"/>
  <c r="G5" i="8"/>
  <c r="F5" i="8"/>
  <c r="D5" i="8"/>
  <c r="E5" i="8"/>
  <c r="I5" i="8"/>
  <c r="H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8" authorId="0" shapeId="0" xr:uid="{93001079-2928-4DD9-8482-6E52CC57A646}">
      <text>
        <r>
          <rPr>
            <sz val="9"/>
            <color indexed="81"/>
            <rFont val="ＭＳ Ｐゴシック"/>
            <family val="3"/>
            <charset val="128"/>
          </rPr>
          <t>（参考）
国土交通省・厚生労働省が所管する「高齢者住まい法」の改正により，H23.10月より，「サービス付き高齢者向け住宅」の登録がスタート。
※引用する調査名は無し。</t>
        </r>
      </text>
    </comment>
    <comment ref="C184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（参考）
国土交通省・厚生労働省が所管する「高齢者住まい法」の改正により，H23.10月より，「サービス付き高齢者向け住宅」の登録がスタート。
※引用する調査名は無し。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IP38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【計算式】
平成２９年度４/１：８６，９６７
平成３０年度４/１：８９，４３４
→８９，４３４/８６，９６７*１００％
　＝１０２．８４
→２.８４％増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data</author>
  </authors>
  <commentList>
    <comment ref="IP38" authorId="0" shapeId="0" xr:uid="{00000000-0006-0000-07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【計算式】
平成２９年度４/１：８６，９６７
平成３０年度４/１：８９，４３４
→８９，４３４/８６，９６７*１００％
　＝１０２．８４
→２.８４％増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早野　俊一郎</author>
  </authors>
  <commentList>
    <comment ref="DO3" authorId="0" shapeId="0" xr:uid="{6E62810A-998C-4E98-BE29-B76A388F8BA0}">
      <text>
        <r>
          <rPr>
            <b/>
            <sz val="9"/>
            <color indexed="81"/>
            <rFont val="MS P ゴシック"/>
            <family val="3"/>
            <charset val="128"/>
          </rPr>
          <t>早野　俊一郎:</t>
        </r>
        <r>
          <rPr>
            <sz val="9"/>
            <color indexed="81"/>
            <rFont val="MS P ゴシック"/>
            <family val="3"/>
            <charset val="128"/>
          </rPr>
          <t xml:space="preserve">
引用元データ確認
要支援を含む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早野　俊一郎</author>
  </authors>
  <commentList>
    <comment ref="DN3" authorId="0" shapeId="0" xr:uid="{8281A61B-D79A-4704-80B8-D9A1363129F5}">
      <text>
        <r>
          <rPr>
            <b/>
            <sz val="9"/>
            <color indexed="81"/>
            <rFont val="MS P ゴシック"/>
            <family val="3"/>
            <charset val="128"/>
          </rPr>
          <t>早野　俊一郎:</t>
        </r>
        <r>
          <rPr>
            <sz val="9"/>
            <color indexed="81"/>
            <rFont val="MS P ゴシック"/>
            <family val="3"/>
            <charset val="128"/>
          </rPr>
          <t xml:space="preserve">
引用元データ確認
要支援を含む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<sst xmlns="http://schemas.openxmlformats.org/spreadsheetml/2006/main" count="16987" uniqueCount="1257">
  <si>
    <t>実数編の定義等</t>
    <rPh sb="0" eb="2">
      <t>ジッスウ</t>
    </rPh>
    <rPh sb="2" eb="3">
      <t>ヘン</t>
    </rPh>
    <rPh sb="4" eb="7">
      <t>テイギトウ</t>
    </rPh>
    <phoneticPr fontId="10"/>
  </si>
  <si>
    <t>行政
分野</t>
    <rPh sb="0" eb="2">
      <t>ギョウセイ</t>
    </rPh>
    <rPh sb="3" eb="4">
      <t>ブン</t>
    </rPh>
    <rPh sb="4" eb="5">
      <t>ヤ</t>
    </rPh>
    <phoneticPr fontId="10"/>
  </si>
  <si>
    <t>項    目</t>
    <rPh sb="0" eb="6">
      <t>コウモク</t>
    </rPh>
    <phoneticPr fontId="12"/>
  </si>
  <si>
    <t>単位</t>
    <rPh sb="0" eb="2">
      <t>タンイ</t>
    </rPh>
    <phoneticPr fontId="12"/>
  </si>
  <si>
    <t>市域面積</t>
    <rPh sb="0" eb="2">
      <t>シイキ</t>
    </rPh>
    <rPh sb="2" eb="4">
      <t>メンセキ</t>
    </rPh>
    <phoneticPr fontId="12"/>
  </si>
  <si>
    <t>住基</t>
    <rPh sb="0" eb="2">
      <t>ジュウキ</t>
    </rPh>
    <phoneticPr fontId="12"/>
  </si>
  <si>
    <t>住民基本台帳登録人口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12"/>
  </si>
  <si>
    <t>人</t>
    <rPh sb="0" eb="1">
      <t>ヒト</t>
    </rPh>
    <phoneticPr fontId="12"/>
  </si>
  <si>
    <t>年少人口比率（0～14歳）</t>
    <rPh sb="4" eb="6">
      <t>ヒリツ</t>
    </rPh>
    <rPh sb="11" eb="12">
      <t>サイ</t>
    </rPh>
    <phoneticPr fontId="12"/>
  </si>
  <si>
    <t>生産年齢人口比率
（15～64歳）</t>
    <rPh sb="15" eb="16">
      <t>サイ</t>
    </rPh>
    <phoneticPr fontId="12"/>
  </si>
  <si>
    <t>老年人口比率（65歳～）</t>
    <rPh sb="7" eb="10">
      <t>６５サイ</t>
    </rPh>
    <phoneticPr fontId="12"/>
  </si>
  <si>
    <t>0～5歳人口</t>
    <rPh sb="3" eb="4">
      <t>サイ</t>
    </rPh>
    <rPh sb="4" eb="6">
      <t>ジンコウ</t>
    </rPh>
    <phoneticPr fontId="10"/>
  </si>
  <si>
    <t>人</t>
    <rPh sb="0" eb="1">
      <t>ニン</t>
    </rPh>
    <phoneticPr fontId="10"/>
  </si>
  <si>
    <t>12歳未満人口</t>
    <rPh sb="2" eb="3">
      <t>サイ</t>
    </rPh>
    <rPh sb="3" eb="5">
      <t>ミマン</t>
    </rPh>
    <rPh sb="5" eb="7">
      <t>ジンコウ</t>
    </rPh>
    <phoneticPr fontId="12"/>
  </si>
  <si>
    <t>18歳未満人口</t>
    <rPh sb="2" eb="3">
      <t>サイ</t>
    </rPh>
    <rPh sb="3" eb="5">
      <t>ミマン</t>
    </rPh>
    <rPh sb="5" eb="7">
      <t>ジンコウ</t>
    </rPh>
    <phoneticPr fontId="12"/>
  </si>
  <si>
    <t>75歳以上人口</t>
    <rPh sb="2" eb="3">
      <t>サイ</t>
    </rPh>
    <rPh sb="3" eb="5">
      <t>イジョウ</t>
    </rPh>
    <rPh sb="5" eb="7">
      <t>ジンコウ</t>
    </rPh>
    <phoneticPr fontId="12"/>
  </si>
  <si>
    <t>世帯数</t>
    <rPh sb="0" eb="2">
      <t>セタイ</t>
    </rPh>
    <rPh sb="2" eb="3">
      <t>スウ</t>
    </rPh>
    <phoneticPr fontId="12"/>
  </si>
  <si>
    <t>世帯</t>
    <rPh sb="0" eb="2">
      <t>セタイ</t>
    </rPh>
    <phoneticPr fontId="12"/>
  </si>
  <si>
    <t>住民基本台帳登録人口のうち外国人数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rPh sb="13" eb="15">
      <t>ガイコク</t>
    </rPh>
    <rPh sb="15" eb="16">
      <t>ジン</t>
    </rPh>
    <rPh sb="16" eb="17">
      <t>スウ</t>
    </rPh>
    <phoneticPr fontId="12"/>
  </si>
  <si>
    <t>転入者数</t>
  </si>
  <si>
    <t>転出者数</t>
  </si>
  <si>
    <t>推計人口</t>
    <rPh sb="0" eb="2">
      <t>スイケイ</t>
    </rPh>
    <rPh sb="2" eb="4">
      <t>ジンコウ</t>
    </rPh>
    <phoneticPr fontId="12"/>
  </si>
  <si>
    <t>夜間人口（国勢調査）</t>
    <rPh sb="0" eb="2">
      <t>ヤカン</t>
    </rPh>
    <rPh sb="2" eb="4">
      <t>ジンコウ</t>
    </rPh>
    <rPh sb="5" eb="7">
      <t>コクセイ</t>
    </rPh>
    <rPh sb="7" eb="9">
      <t>チョウサ</t>
    </rPh>
    <phoneticPr fontId="12"/>
  </si>
  <si>
    <t>昼間人口（国勢調査）</t>
    <rPh sb="0" eb="2">
      <t>チュウカン</t>
    </rPh>
    <rPh sb="2" eb="4">
      <t>ジンコウ</t>
    </rPh>
    <rPh sb="5" eb="7">
      <t>コクセイ</t>
    </rPh>
    <rPh sb="7" eb="9">
      <t>チョウサ</t>
    </rPh>
    <phoneticPr fontId="12"/>
  </si>
  <si>
    <t>人</t>
    <phoneticPr fontId="10"/>
  </si>
  <si>
    <t>教育</t>
    <rPh sb="0" eb="2">
      <t>キョウイク</t>
    </rPh>
    <phoneticPr fontId="12"/>
  </si>
  <si>
    <t>生涯学習センター（公民館）利用者数</t>
    <rPh sb="0" eb="2">
      <t>ショウガイ</t>
    </rPh>
    <rPh sb="2" eb="4">
      <t>ガクシュウ</t>
    </rPh>
    <rPh sb="9" eb="12">
      <t>コウミンカン</t>
    </rPh>
    <rPh sb="13" eb="16">
      <t>リヨウシャ</t>
    </rPh>
    <rPh sb="16" eb="17">
      <t>スウ</t>
    </rPh>
    <phoneticPr fontId="10"/>
  </si>
  <si>
    <t>市立図書館年間貸出数</t>
    <rPh sb="0" eb="2">
      <t>シリツ</t>
    </rPh>
    <rPh sb="2" eb="5">
      <t>トショカン</t>
    </rPh>
    <rPh sb="5" eb="7">
      <t>ネンカン</t>
    </rPh>
    <rPh sb="7" eb="9">
      <t>カシダシ</t>
    </rPh>
    <rPh sb="9" eb="10">
      <t>スウ</t>
    </rPh>
    <phoneticPr fontId="12"/>
  </si>
  <si>
    <t>点</t>
    <rPh sb="0" eb="1">
      <t>テン</t>
    </rPh>
    <phoneticPr fontId="12"/>
  </si>
  <si>
    <t>市立図書館における児童書の貸出数</t>
    <rPh sb="0" eb="2">
      <t>シリツ</t>
    </rPh>
    <rPh sb="2" eb="5">
      <t>トショカン</t>
    </rPh>
    <rPh sb="9" eb="12">
      <t>ジドウショ</t>
    </rPh>
    <rPh sb="13" eb="15">
      <t>カシダシ</t>
    </rPh>
    <rPh sb="15" eb="16">
      <t>スウ</t>
    </rPh>
    <phoneticPr fontId="12"/>
  </si>
  <si>
    <t>冊</t>
    <rPh sb="0" eb="1">
      <t>サツ</t>
    </rPh>
    <phoneticPr fontId="12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</si>
  <si>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12"/>
  </si>
  <si>
    <t>箇所</t>
    <rPh sb="0" eb="2">
      <t>カショ</t>
    </rPh>
    <phoneticPr fontId="12"/>
  </si>
  <si>
    <t>放課後児童クラブ設置数</t>
    <phoneticPr fontId="12"/>
  </si>
  <si>
    <t>放課後子ども教室実施箇所数</t>
    <phoneticPr fontId="12"/>
  </si>
  <si>
    <t>市立美術館入場者数</t>
    <phoneticPr fontId="10"/>
  </si>
  <si>
    <t>人</t>
    <rPh sb="0" eb="1">
      <t>ヒト</t>
    </rPh>
    <phoneticPr fontId="10"/>
  </si>
  <si>
    <t>㎡</t>
    <phoneticPr fontId="12"/>
  </si>
  <si>
    <t>人</t>
    <rPh sb="0" eb="1">
      <t>ヒト</t>
    </rPh>
    <phoneticPr fontId="11"/>
  </si>
  <si>
    <t>市立小学校数</t>
    <rPh sb="5" eb="6">
      <t>スウ</t>
    </rPh>
    <phoneticPr fontId="12"/>
  </si>
  <si>
    <t>市立小学校児童数</t>
    <phoneticPr fontId="12"/>
  </si>
  <si>
    <t>市立小学校教員数</t>
    <rPh sb="5" eb="7">
      <t>キョウイン</t>
    </rPh>
    <rPh sb="7" eb="8">
      <t>スウ</t>
    </rPh>
    <phoneticPr fontId="12"/>
  </si>
  <si>
    <t>市立小学校不登校児童数</t>
    <phoneticPr fontId="12"/>
  </si>
  <si>
    <t>市立中学校数</t>
    <rPh sb="5" eb="6">
      <t>スウ</t>
    </rPh>
    <phoneticPr fontId="12"/>
  </si>
  <si>
    <t>市立中学校生徒数</t>
    <phoneticPr fontId="12"/>
  </si>
  <si>
    <t>市立中学校教員数</t>
    <rPh sb="5" eb="7">
      <t>キョウイン</t>
    </rPh>
    <rPh sb="7" eb="8">
      <t>スウ</t>
    </rPh>
    <phoneticPr fontId="12"/>
  </si>
  <si>
    <t>市立中学校生徒数のうち帰国子女数</t>
    <rPh sb="0" eb="2">
      <t>シリツ</t>
    </rPh>
    <rPh sb="2" eb="5">
      <t>チュウガッコウ</t>
    </rPh>
    <rPh sb="5" eb="8">
      <t>セイトスウ</t>
    </rPh>
    <rPh sb="11" eb="15">
      <t>キコクシジョ</t>
    </rPh>
    <rPh sb="15" eb="16">
      <t>スウ</t>
    </rPh>
    <phoneticPr fontId="12"/>
  </si>
  <si>
    <t>市立中学校不登校生徒数</t>
    <phoneticPr fontId="12"/>
  </si>
  <si>
    <t>市立中学校英語授業助手数</t>
    <rPh sb="5" eb="7">
      <t>エイゴ</t>
    </rPh>
    <rPh sb="7" eb="9">
      <t>ジュギョウ</t>
    </rPh>
    <rPh sb="9" eb="11">
      <t>ジョシュ</t>
    </rPh>
    <rPh sb="11" eb="12">
      <t>スウ</t>
    </rPh>
    <phoneticPr fontId="12"/>
  </si>
  <si>
    <t>市立小中学校の耐震化率（校舎・体育館）</t>
    <rPh sb="0" eb="2">
      <t>シリツ</t>
    </rPh>
    <rPh sb="2" eb="6">
      <t>ショウチュウガッコウ</t>
    </rPh>
    <rPh sb="7" eb="10">
      <t>タイシンカ</t>
    </rPh>
    <rPh sb="10" eb="11">
      <t>リツ</t>
    </rPh>
    <rPh sb="12" eb="14">
      <t>コウシャ</t>
    </rPh>
    <rPh sb="15" eb="17">
      <t>タイイク</t>
    </rPh>
    <rPh sb="17" eb="18">
      <t>カン</t>
    </rPh>
    <phoneticPr fontId="12"/>
  </si>
  <si>
    <t>％</t>
    <phoneticPr fontId="12"/>
  </si>
  <si>
    <t>市立小学校図書館図書の充足率</t>
    <rPh sb="0" eb="2">
      <t>シリツ</t>
    </rPh>
    <rPh sb="2" eb="4">
      <t>ショウガク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12"/>
  </si>
  <si>
    <t>％</t>
  </si>
  <si>
    <t>市立中学校図書館図書の充足率</t>
    <rPh sb="0" eb="2">
      <t>シリツ</t>
    </rPh>
    <rPh sb="2" eb="4">
      <t>チュウガク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12"/>
  </si>
  <si>
    <t>栄養職員を配置している市立小・中学校数</t>
    <rPh sb="5" eb="7">
      <t>ハイチ</t>
    </rPh>
    <rPh sb="11" eb="13">
      <t>イチリツ</t>
    </rPh>
    <rPh sb="13" eb="14">
      <t>ショウ</t>
    </rPh>
    <rPh sb="15" eb="18">
      <t>チュウガッコウ</t>
    </rPh>
    <rPh sb="18" eb="19">
      <t>スウ</t>
    </rPh>
    <phoneticPr fontId="12"/>
  </si>
  <si>
    <t>栄養職員人数（市立小・中学校）</t>
    <rPh sb="0" eb="2">
      <t>エイヨウ</t>
    </rPh>
    <rPh sb="2" eb="4">
      <t>ショクイン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12"/>
  </si>
  <si>
    <t>栄養教諭人数（市立小・中学校）</t>
    <rPh sb="0" eb="2">
      <t>エイヨウ</t>
    </rPh>
    <rPh sb="2" eb="4">
      <t>キョウユ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12"/>
  </si>
  <si>
    <t>人</t>
    <rPh sb="0" eb="1">
      <t>ニン</t>
    </rPh>
    <phoneticPr fontId="12"/>
  </si>
  <si>
    <t>学校給食センター数</t>
    <rPh sb="8" eb="9">
      <t>スウ</t>
    </rPh>
    <phoneticPr fontId="12"/>
  </si>
  <si>
    <t>栄養職員を配置している学校給食センター数</t>
    <rPh sb="19" eb="20">
      <t>スウ</t>
    </rPh>
    <phoneticPr fontId="12"/>
  </si>
  <si>
    <t>栄養職員人数（学校給食センター）</t>
    <rPh sb="0" eb="2">
      <t>エイヨウ</t>
    </rPh>
    <rPh sb="2" eb="4">
      <t>ショクイン</t>
    </rPh>
    <rPh sb="4" eb="6">
      <t>ニンズウ</t>
    </rPh>
    <rPh sb="7" eb="9">
      <t>ガッコウ</t>
    </rPh>
    <rPh sb="9" eb="11">
      <t>キュウショク</t>
    </rPh>
    <phoneticPr fontId="12"/>
  </si>
  <si>
    <t>栄養教諭人数（学校給食センター）</t>
    <rPh sb="0" eb="2">
      <t>エイヨウ</t>
    </rPh>
    <rPh sb="2" eb="4">
      <t>キョウユ</t>
    </rPh>
    <rPh sb="4" eb="6">
      <t>ニンズウ</t>
    </rPh>
    <rPh sb="7" eb="9">
      <t>ガッコウ</t>
    </rPh>
    <rPh sb="9" eb="11">
      <t>キュウショク</t>
    </rPh>
    <phoneticPr fontId="12"/>
  </si>
  <si>
    <t>体育館箇所数</t>
    <rPh sb="0" eb="3">
      <t>タイイクカン</t>
    </rPh>
    <rPh sb="3" eb="5">
      <t>カショ</t>
    </rPh>
    <rPh sb="5" eb="6">
      <t>カズ</t>
    </rPh>
    <phoneticPr fontId="10"/>
  </si>
  <si>
    <t>体育館延床面積</t>
    <rPh sb="0" eb="3">
      <t>タイイクカン</t>
    </rPh>
    <rPh sb="3" eb="4">
      <t>ノ</t>
    </rPh>
    <rPh sb="4" eb="5">
      <t>ユカ</t>
    </rPh>
    <rPh sb="5" eb="7">
      <t>メンセキ</t>
    </rPh>
    <phoneticPr fontId="10"/>
  </si>
  <si>
    <t>㎡</t>
    <phoneticPr fontId="12"/>
  </si>
  <si>
    <t>陸上競技場箇所数</t>
    <rPh sb="0" eb="2">
      <t>リクジョウ</t>
    </rPh>
    <rPh sb="2" eb="5">
      <t>キョウギジョウ</t>
    </rPh>
    <rPh sb="5" eb="7">
      <t>カショ</t>
    </rPh>
    <rPh sb="7" eb="8">
      <t>カズ</t>
    </rPh>
    <phoneticPr fontId="12"/>
  </si>
  <si>
    <t>陸上競技場敷地面積</t>
    <rPh sb="0" eb="2">
      <t>リクジョウ</t>
    </rPh>
    <rPh sb="2" eb="5">
      <t>キョウギジョウ</t>
    </rPh>
    <rPh sb="5" eb="7">
      <t>シキチ</t>
    </rPh>
    <rPh sb="7" eb="9">
      <t>メンセキ</t>
    </rPh>
    <phoneticPr fontId="12"/>
  </si>
  <si>
    <t>野球場箇所数</t>
    <rPh sb="0" eb="3">
      <t>ヤキュウジョウ</t>
    </rPh>
    <rPh sb="3" eb="5">
      <t>カショ</t>
    </rPh>
    <rPh sb="5" eb="6">
      <t>カズ</t>
    </rPh>
    <phoneticPr fontId="12"/>
  </si>
  <si>
    <t>野球場敷地面積</t>
    <rPh sb="0" eb="3">
      <t>ヤキュウジョウ</t>
    </rPh>
    <rPh sb="3" eb="5">
      <t>シキチ</t>
    </rPh>
    <rPh sb="5" eb="7">
      <t>メンセキ</t>
    </rPh>
    <phoneticPr fontId="12"/>
  </si>
  <si>
    <t>プール箇所数</t>
    <rPh sb="3" eb="5">
      <t>カショ</t>
    </rPh>
    <rPh sb="5" eb="6">
      <t>カズ</t>
    </rPh>
    <phoneticPr fontId="12"/>
  </si>
  <si>
    <t>プール水面面積</t>
    <rPh sb="3" eb="5">
      <t>スイメン</t>
    </rPh>
    <rPh sb="5" eb="7">
      <t>メンセキ</t>
    </rPh>
    <phoneticPr fontId="12"/>
  </si>
  <si>
    <t>スポーツ実施率</t>
    <rPh sb="4" eb="6">
      <t>ジッシ</t>
    </rPh>
    <rPh sb="6" eb="7">
      <t>リツ</t>
    </rPh>
    <phoneticPr fontId="12"/>
  </si>
  <si>
    <t>％</t>
    <phoneticPr fontId="12"/>
  </si>
  <si>
    <t>短期大学数</t>
  </si>
  <si>
    <t>大学数</t>
  </si>
  <si>
    <t>短期大学学生数</t>
  </si>
  <si>
    <t>大学学生数</t>
  </si>
  <si>
    <t>雇
用</t>
    <rPh sb="0" eb="1">
      <t>ヤトイ</t>
    </rPh>
    <rPh sb="2" eb="3">
      <t>ヨウ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</si>
  <si>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</si>
  <si>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倍</t>
    <rPh sb="0" eb="1">
      <t>バイ</t>
    </rPh>
    <phoneticPr fontId="12"/>
  </si>
  <si>
    <t>％</t>
    <phoneticPr fontId="12"/>
  </si>
  <si>
    <t>完全失業率</t>
    <rPh sb="0" eb="2">
      <t>カンゼン</t>
    </rPh>
    <rPh sb="2" eb="4">
      <t>シツギョウ</t>
    </rPh>
    <rPh sb="4" eb="5">
      <t>リツ</t>
    </rPh>
    <phoneticPr fontId="12"/>
  </si>
  <si>
    <t>労働力率</t>
    <rPh sb="0" eb="3">
      <t>ロウドウリョク</t>
    </rPh>
    <rPh sb="3" eb="4">
      <t>リツ</t>
    </rPh>
    <phoneticPr fontId="12"/>
  </si>
  <si>
    <t>病院数</t>
    <phoneticPr fontId="12"/>
  </si>
  <si>
    <t>病院病床数</t>
    <phoneticPr fontId="10"/>
  </si>
  <si>
    <t>床</t>
    <phoneticPr fontId="12"/>
  </si>
  <si>
    <t>一般診療所数</t>
    <phoneticPr fontId="12"/>
  </si>
  <si>
    <t>箇所</t>
    <phoneticPr fontId="12"/>
  </si>
  <si>
    <t>医師数</t>
    <rPh sb="0" eb="2">
      <t>イシ</t>
    </rPh>
    <rPh sb="2" eb="3">
      <t>スウ</t>
    </rPh>
    <phoneticPr fontId="12"/>
  </si>
  <si>
    <t>死亡者数合計</t>
    <rPh sb="0" eb="3">
      <t>シボウシャ</t>
    </rPh>
    <rPh sb="3" eb="4">
      <t>スウ</t>
    </rPh>
    <phoneticPr fontId="10"/>
  </si>
  <si>
    <t>悪性新生物</t>
  </si>
  <si>
    <t>脳血管疾患</t>
  </si>
  <si>
    <t>心疾患（高血圧性疾患を除く）</t>
    <rPh sb="7" eb="8">
      <t>セイ</t>
    </rPh>
    <rPh sb="8" eb="10">
      <t>シッカン</t>
    </rPh>
    <phoneticPr fontId="10"/>
  </si>
  <si>
    <t>合計特殊出生率</t>
    <rPh sb="0" eb="2">
      <t>ゴウケイ</t>
    </rPh>
    <rPh sb="2" eb="4">
      <t>トクシュ</t>
    </rPh>
    <rPh sb="4" eb="7">
      <t>シュッショウリツ</t>
    </rPh>
    <phoneticPr fontId="12"/>
  </si>
  <si>
    <t>円</t>
    <rPh sb="0" eb="1">
      <t>エン</t>
    </rPh>
    <phoneticPr fontId="12"/>
  </si>
  <si>
    <t>食中毒発生件数</t>
    <rPh sb="0" eb="3">
      <t>ショクチュウドク</t>
    </rPh>
    <rPh sb="3" eb="5">
      <t>ハッセイ</t>
    </rPh>
    <rPh sb="5" eb="7">
      <t>ケンスウ</t>
    </rPh>
    <phoneticPr fontId="12"/>
  </si>
  <si>
    <t>件</t>
    <rPh sb="0" eb="1">
      <t>ケン</t>
    </rPh>
    <phoneticPr fontId="12"/>
  </si>
  <si>
    <t>食中毒患者数</t>
    <rPh sb="0" eb="3">
      <t>ショクチュウドク</t>
    </rPh>
    <rPh sb="3" eb="5">
      <t>カンジャ</t>
    </rPh>
    <rPh sb="5" eb="6">
      <t>スウ</t>
    </rPh>
    <phoneticPr fontId="12"/>
  </si>
  <si>
    <t>老人福祉センター箇所数</t>
    <rPh sb="8" eb="10">
      <t>カショ</t>
    </rPh>
    <rPh sb="10" eb="11">
      <t>カズ</t>
    </rPh>
    <phoneticPr fontId="10"/>
  </si>
  <si>
    <t>養護老人ホーム箇所数</t>
    <rPh sb="0" eb="2">
      <t>ヨウゴ</t>
    </rPh>
    <rPh sb="2" eb="4">
      <t>ロウジン</t>
    </rPh>
    <rPh sb="7" eb="9">
      <t>カショ</t>
    </rPh>
    <rPh sb="9" eb="10">
      <t>カズ</t>
    </rPh>
    <phoneticPr fontId="12"/>
  </si>
  <si>
    <t>養護老人ホーム定員</t>
    <rPh sb="0" eb="2">
      <t>ヨウゴ</t>
    </rPh>
    <rPh sb="2" eb="4">
      <t>ロウジン</t>
    </rPh>
    <rPh sb="7" eb="9">
      <t>テイイン</t>
    </rPh>
    <phoneticPr fontId="12"/>
  </si>
  <si>
    <t>特別養護老人ホーム箇所数</t>
    <rPh sb="0" eb="2">
      <t>トクベツ</t>
    </rPh>
    <rPh sb="9" eb="11">
      <t>カショ</t>
    </rPh>
    <rPh sb="11" eb="12">
      <t>スウ</t>
    </rPh>
    <phoneticPr fontId="12"/>
  </si>
  <si>
    <t>特別養護老人ホーム定員</t>
    <rPh sb="9" eb="11">
      <t>テイイン</t>
    </rPh>
    <phoneticPr fontId="10"/>
  </si>
  <si>
    <t>介護老人保健施設箇所数</t>
    <rPh sb="0" eb="2">
      <t>カイゴ</t>
    </rPh>
    <rPh sb="2" eb="4">
      <t>ロウジン</t>
    </rPh>
    <rPh sb="4" eb="6">
      <t>ホケン</t>
    </rPh>
    <rPh sb="6" eb="8">
      <t>シセツ</t>
    </rPh>
    <rPh sb="8" eb="10">
      <t>カショ</t>
    </rPh>
    <rPh sb="10" eb="11">
      <t>カズ</t>
    </rPh>
    <phoneticPr fontId="12"/>
  </si>
  <si>
    <t>介護老人保健施設定員</t>
    <rPh sb="0" eb="2">
      <t>カイゴ</t>
    </rPh>
    <rPh sb="2" eb="4">
      <t>ロウジン</t>
    </rPh>
    <rPh sb="4" eb="6">
      <t>ホケン</t>
    </rPh>
    <rPh sb="6" eb="8">
      <t>シセツ</t>
    </rPh>
    <rPh sb="8" eb="10">
      <t>テイイン</t>
    </rPh>
    <phoneticPr fontId="12"/>
  </si>
  <si>
    <t>認知症対応型共同生活介護箇所数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カショ</t>
    </rPh>
    <rPh sb="14" eb="15">
      <t>スウ</t>
    </rPh>
    <phoneticPr fontId="12"/>
  </si>
  <si>
    <t>認知症対応型共同生活介護定員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テイイン</t>
    </rPh>
    <phoneticPr fontId="12"/>
  </si>
  <si>
    <t>認知症対応型通所介護箇所数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2"/>
  </si>
  <si>
    <t>認知症対応型通所介護定員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2">
      <t>テイイン</t>
    </rPh>
    <phoneticPr fontId="12"/>
  </si>
  <si>
    <t>小規模多機能型居宅介護箇所数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カショ</t>
    </rPh>
    <rPh sb="13" eb="14">
      <t>スウ</t>
    </rPh>
    <phoneticPr fontId="12"/>
  </si>
  <si>
    <t>小規模多機能型居宅介護定員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テイイン</t>
    </rPh>
    <phoneticPr fontId="12"/>
  </si>
  <si>
    <t>居宅（介護予防）サービス受給者数</t>
    <rPh sb="0" eb="2">
      <t>キョタク</t>
    </rPh>
    <rPh sb="3" eb="5">
      <t>カイゴ</t>
    </rPh>
    <rPh sb="5" eb="7">
      <t>ヨボウ</t>
    </rPh>
    <rPh sb="12" eb="15">
      <t>ジュキュウシャ</t>
    </rPh>
    <rPh sb="15" eb="16">
      <t>スウ</t>
    </rPh>
    <phoneticPr fontId="12"/>
  </si>
  <si>
    <t>地域密着型（介護予防）サービス受給者数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2"/>
  </si>
  <si>
    <t>人</t>
    <phoneticPr fontId="12"/>
  </si>
  <si>
    <t>施設サービス受給者数</t>
    <rPh sb="0" eb="2">
      <t>シセツ</t>
    </rPh>
    <rPh sb="6" eb="9">
      <t>ジュキュウシャ</t>
    </rPh>
    <rPh sb="9" eb="10">
      <t>スウ</t>
    </rPh>
    <phoneticPr fontId="12"/>
  </si>
  <si>
    <t>居宅（介護予防）サービス保険給付費</t>
    <rPh sb="0" eb="2">
      <t>キョタク</t>
    </rPh>
    <rPh sb="3" eb="5">
      <t>カイゴ</t>
    </rPh>
    <rPh sb="5" eb="7">
      <t>ヨボウ</t>
    </rPh>
    <rPh sb="12" eb="14">
      <t>ホケン</t>
    </rPh>
    <rPh sb="14" eb="16">
      <t>キュウフ</t>
    </rPh>
    <rPh sb="16" eb="17">
      <t>ヒ</t>
    </rPh>
    <phoneticPr fontId="12"/>
  </si>
  <si>
    <t>千円</t>
    <rPh sb="0" eb="1">
      <t>セン</t>
    </rPh>
    <rPh sb="1" eb="2">
      <t>エン</t>
    </rPh>
    <phoneticPr fontId="12"/>
  </si>
  <si>
    <t>地域密着型（介護予防）サービス保険給付費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ホケン</t>
    </rPh>
    <rPh sb="17" eb="19">
      <t>キュウフ</t>
    </rPh>
    <rPh sb="19" eb="20">
      <t>ヒ</t>
    </rPh>
    <phoneticPr fontId="12"/>
  </si>
  <si>
    <t>施設サービス保険給付費</t>
    <rPh sb="0" eb="2">
      <t>シセツ</t>
    </rPh>
    <rPh sb="6" eb="8">
      <t>ホケン</t>
    </rPh>
    <rPh sb="8" eb="10">
      <t>キュウフ</t>
    </rPh>
    <rPh sb="10" eb="11">
      <t>ヒ</t>
    </rPh>
    <phoneticPr fontId="12"/>
  </si>
  <si>
    <t>介護保険
第1号被保険者数</t>
    <phoneticPr fontId="12"/>
  </si>
  <si>
    <t>地域包括支援センター箇所数</t>
    <rPh sb="0" eb="2">
      <t>チイキ</t>
    </rPh>
    <rPh sb="2" eb="4">
      <t>ホウカツ</t>
    </rPh>
    <rPh sb="4" eb="6">
      <t>シエン</t>
    </rPh>
    <rPh sb="10" eb="12">
      <t>カショ</t>
    </rPh>
    <rPh sb="12" eb="13">
      <t>スウ</t>
    </rPh>
    <phoneticPr fontId="12"/>
  </si>
  <si>
    <t>要介護４</t>
    <rPh sb="0" eb="1">
      <t>ヨウ</t>
    </rPh>
    <rPh sb="1" eb="3">
      <t>カイゴ</t>
    </rPh>
    <phoneticPr fontId="12"/>
  </si>
  <si>
    <t>要介護５</t>
    <rPh sb="0" eb="1">
      <t>ヨウ</t>
    </rPh>
    <rPh sb="1" eb="3">
      <t>カイゴ</t>
    </rPh>
    <phoneticPr fontId="12"/>
  </si>
  <si>
    <t>市社会福祉協議会ﾎﾞﾗﾝﾃｨｱｾﾝﾀｰ登録団体数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12"/>
  </si>
  <si>
    <t>団体</t>
    <rPh sb="0" eb="2">
      <t>ダンタイ</t>
    </rPh>
    <phoneticPr fontId="12"/>
  </si>
  <si>
    <t>シルバー人材センター会員数</t>
    <rPh sb="4" eb="6">
      <t>ジンザイ</t>
    </rPh>
    <rPh sb="10" eb="12">
      <t>カイイン</t>
    </rPh>
    <rPh sb="12" eb="13">
      <t>スウ</t>
    </rPh>
    <phoneticPr fontId="12"/>
  </si>
  <si>
    <t>老人クラブ会員数</t>
    <rPh sb="0" eb="2">
      <t>ロウジン</t>
    </rPh>
    <rPh sb="5" eb="7">
      <t>カイイン</t>
    </rPh>
    <rPh sb="7" eb="8">
      <t>スウ</t>
    </rPh>
    <phoneticPr fontId="12"/>
  </si>
  <si>
    <t>身体障がい者手帳交付者数</t>
    <phoneticPr fontId="12"/>
  </si>
  <si>
    <t>療育手帳交付者数</t>
    <phoneticPr fontId="12"/>
  </si>
  <si>
    <t>精神障がい者保健福祉手帳交付者数</t>
    <rPh sb="0" eb="2">
      <t>セイシン</t>
    </rPh>
    <rPh sb="2" eb="3">
      <t>サワ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シャ</t>
    </rPh>
    <rPh sb="15" eb="16">
      <t>カズ</t>
    </rPh>
    <phoneticPr fontId="12"/>
  </si>
  <si>
    <t>グループホーム利用者数</t>
    <rPh sb="7" eb="10">
      <t>リヨウシャ</t>
    </rPh>
    <rPh sb="10" eb="11">
      <t>スウ</t>
    </rPh>
    <phoneticPr fontId="12"/>
  </si>
  <si>
    <t>施設入所者数</t>
    <rPh sb="0" eb="2">
      <t>シセツ</t>
    </rPh>
    <rPh sb="2" eb="5">
      <t>ニュウショシャ</t>
    </rPh>
    <rPh sb="5" eb="6">
      <t>スウ</t>
    </rPh>
    <phoneticPr fontId="12"/>
  </si>
  <si>
    <t>人</t>
  </si>
  <si>
    <t>施設入所から地域生活への移行者数</t>
    <rPh sb="0" eb="2">
      <t>シセツ</t>
    </rPh>
    <rPh sb="2" eb="4">
      <t>ニュウショ</t>
    </rPh>
    <rPh sb="6" eb="8">
      <t>チイキ</t>
    </rPh>
    <rPh sb="8" eb="10">
      <t>セイカツ</t>
    </rPh>
    <rPh sb="12" eb="14">
      <t>イコウ</t>
    </rPh>
    <rPh sb="14" eb="15">
      <t>シャ</t>
    </rPh>
    <rPh sb="15" eb="16">
      <t>カズ</t>
    </rPh>
    <phoneticPr fontId="12"/>
  </si>
  <si>
    <t>福祉施設（日中活動系サービス）の利用者数</t>
    <rPh sb="0" eb="2">
      <t>フクシ</t>
    </rPh>
    <rPh sb="2" eb="4">
      <t>シセツ</t>
    </rPh>
    <rPh sb="5" eb="7">
      <t>ニッチュウ</t>
    </rPh>
    <rPh sb="7" eb="9">
      <t>カツドウ</t>
    </rPh>
    <rPh sb="9" eb="10">
      <t>ケイ</t>
    </rPh>
    <rPh sb="16" eb="19">
      <t>リヨウシャ</t>
    </rPh>
    <rPh sb="19" eb="20">
      <t>スウ</t>
    </rPh>
    <phoneticPr fontId="12"/>
  </si>
  <si>
    <t>福祉施設から一般就労への移行者数</t>
    <rPh sb="0" eb="2">
      <t>フクシ</t>
    </rPh>
    <rPh sb="2" eb="4">
      <t>シセツ</t>
    </rPh>
    <rPh sb="6" eb="8">
      <t>イッパン</t>
    </rPh>
    <rPh sb="8" eb="10">
      <t>シュウロウ</t>
    </rPh>
    <rPh sb="12" eb="14">
      <t>イコウ</t>
    </rPh>
    <rPh sb="14" eb="15">
      <t>シャ</t>
    </rPh>
    <rPh sb="15" eb="16">
      <t>カズ</t>
    </rPh>
    <phoneticPr fontId="12"/>
  </si>
  <si>
    <t>就労継続支援事業所等における平均工賃月額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トウ</t>
    </rPh>
    <rPh sb="14" eb="16">
      <t>ヘイキン</t>
    </rPh>
    <rPh sb="16" eb="18">
      <t>コウチン</t>
    </rPh>
    <rPh sb="18" eb="20">
      <t>ゲツガク</t>
    </rPh>
    <phoneticPr fontId="12"/>
  </si>
  <si>
    <t>円</t>
  </si>
  <si>
    <t>児童福祉</t>
    <phoneticPr fontId="12"/>
  </si>
  <si>
    <t>保育所箇所数</t>
    <rPh sb="0" eb="2">
      <t>ホイク</t>
    </rPh>
    <rPh sb="2" eb="3">
      <t>ショ</t>
    </rPh>
    <phoneticPr fontId="12"/>
  </si>
  <si>
    <t>保育所定員数</t>
    <rPh sb="0" eb="2">
      <t>ホイク</t>
    </rPh>
    <rPh sb="2" eb="3">
      <t>ショ</t>
    </rPh>
    <phoneticPr fontId="12"/>
  </si>
  <si>
    <t>保育所入所者数</t>
    <rPh sb="0" eb="2">
      <t>ホイク</t>
    </rPh>
    <rPh sb="2" eb="3">
      <t>ショ</t>
    </rPh>
    <phoneticPr fontId="12"/>
  </si>
  <si>
    <t>保育園入所待機児童数</t>
    <rPh sb="2" eb="3">
      <t>エン</t>
    </rPh>
    <rPh sb="3" eb="5">
      <t>ニュウショ</t>
    </rPh>
    <rPh sb="5" eb="7">
      <t>タイキ</t>
    </rPh>
    <rPh sb="7" eb="9">
      <t>ジドウ</t>
    </rPh>
    <rPh sb="9" eb="10">
      <t>スウ</t>
    </rPh>
    <phoneticPr fontId="12"/>
  </si>
  <si>
    <t>保育士数</t>
    <rPh sb="0" eb="2">
      <t>ホイク</t>
    </rPh>
    <rPh sb="2" eb="3">
      <t>シ</t>
    </rPh>
    <rPh sb="3" eb="4">
      <t>スウ</t>
    </rPh>
    <phoneticPr fontId="12"/>
  </si>
  <si>
    <t>乳児保育実施箇所数</t>
  </si>
  <si>
    <t>延長保育実施箇所数</t>
  </si>
  <si>
    <t>障がい児保育を実施している保育園数</t>
    <phoneticPr fontId="12"/>
  </si>
  <si>
    <t>保育園での障がい児の受入人数</t>
    <phoneticPr fontId="12"/>
  </si>
  <si>
    <t>ファミリーサポートセンター　依頼会員数</t>
    <rPh sb="14" eb="16">
      <t>イライ</t>
    </rPh>
    <rPh sb="16" eb="18">
      <t>カイイン</t>
    </rPh>
    <rPh sb="18" eb="19">
      <t>スウ</t>
    </rPh>
    <phoneticPr fontId="12"/>
  </si>
  <si>
    <t>ファミリーサポートセンター　協力会員数</t>
    <rPh sb="14" eb="16">
      <t>キョウリョク</t>
    </rPh>
    <rPh sb="16" eb="18">
      <t>カイイン</t>
    </rPh>
    <rPh sb="18" eb="19">
      <t>スウ</t>
    </rPh>
    <phoneticPr fontId="12"/>
  </si>
  <si>
    <t>ファミリーサポートセンター　両方会員数</t>
    <rPh sb="14" eb="16">
      <t>リョウホウ</t>
    </rPh>
    <rPh sb="16" eb="18">
      <t>カイイン</t>
    </rPh>
    <rPh sb="18" eb="19">
      <t>スウ</t>
    </rPh>
    <phoneticPr fontId="12"/>
  </si>
  <si>
    <t>乳児家庭全戸訪問事業における面接数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4" eb="16">
      <t>メンセツ</t>
    </rPh>
    <rPh sb="16" eb="17">
      <t>スウ</t>
    </rPh>
    <phoneticPr fontId="12"/>
  </si>
  <si>
    <t>回</t>
    <rPh sb="0" eb="1">
      <t>カイ</t>
    </rPh>
    <phoneticPr fontId="12"/>
  </si>
  <si>
    <t>出生数</t>
    <rPh sb="0" eb="2">
      <t>シュッショウ</t>
    </rPh>
    <rPh sb="2" eb="3">
      <t>スウ</t>
    </rPh>
    <phoneticPr fontId="12"/>
  </si>
  <si>
    <t>1歳6ヶ月児健康診査受診率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0" eb="12">
      <t>ジュシン</t>
    </rPh>
    <rPh sb="12" eb="13">
      <t>リツ</t>
    </rPh>
    <phoneticPr fontId="12"/>
  </si>
  <si>
    <t>％</t>
    <phoneticPr fontId="12"/>
  </si>
  <si>
    <t>3歳児健康診査受診率</t>
    <rPh sb="1" eb="3">
      <t>サイジ</t>
    </rPh>
    <rPh sb="3" eb="5">
      <t>ケンコウ</t>
    </rPh>
    <rPh sb="5" eb="7">
      <t>シンサ</t>
    </rPh>
    <rPh sb="7" eb="9">
      <t>ジュシン</t>
    </rPh>
    <rPh sb="9" eb="10">
      <t>リツ</t>
    </rPh>
    <phoneticPr fontId="12"/>
  </si>
  <si>
    <t>児童虐待通告受理件数</t>
    <rPh sb="0" eb="2">
      <t>ジドウ</t>
    </rPh>
    <rPh sb="2" eb="4">
      <t>ギャクタイ</t>
    </rPh>
    <rPh sb="4" eb="6">
      <t>ツウコク</t>
    </rPh>
    <rPh sb="6" eb="8">
      <t>ジュリ</t>
    </rPh>
    <rPh sb="8" eb="10">
      <t>ケンスウ</t>
    </rPh>
    <phoneticPr fontId="12"/>
  </si>
  <si>
    <t>社会保障</t>
    <phoneticPr fontId="12"/>
  </si>
  <si>
    <t>生活保護率</t>
    <rPh sb="0" eb="2">
      <t>セイカツ</t>
    </rPh>
    <rPh sb="2" eb="4">
      <t>ホゴ</t>
    </rPh>
    <rPh sb="4" eb="5">
      <t>リツ</t>
    </rPh>
    <phoneticPr fontId="12"/>
  </si>
  <si>
    <t>‰</t>
    <phoneticPr fontId="12"/>
  </si>
  <si>
    <t>国民健康保険被保険者数</t>
    <rPh sb="0" eb="1">
      <t>コク</t>
    </rPh>
    <rPh sb="1" eb="2">
      <t>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1">
      <t>カズ</t>
    </rPh>
    <phoneticPr fontId="12"/>
  </si>
  <si>
    <t>特定健康診査受診率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2"/>
  </si>
  <si>
    <t>国民健康保険
被保険者1人あたり費用額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phoneticPr fontId="12"/>
  </si>
  <si>
    <t>国民健康保険被保険者一人当たりの医療費の増加率</t>
    <phoneticPr fontId="12"/>
  </si>
  <si>
    <t>環境</t>
    <phoneticPr fontId="12"/>
  </si>
  <si>
    <t>公用自動車台数</t>
  </si>
  <si>
    <t>台</t>
    <rPh sb="0" eb="1">
      <t>ダイケイ</t>
    </rPh>
    <phoneticPr fontId="12"/>
  </si>
  <si>
    <t>うち低公害自動車導入台数</t>
  </si>
  <si>
    <t>住宅用太陽光発電システム設置家庭数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phoneticPr fontId="11"/>
  </si>
  <si>
    <t>世帯</t>
    <rPh sb="0" eb="2">
      <t>セタイ</t>
    </rPh>
    <phoneticPr fontId="13"/>
  </si>
  <si>
    <t>公害苦情件数</t>
    <rPh sb="0" eb="2">
      <t>コウガイ</t>
    </rPh>
    <rPh sb="2" eb="4">
      <t>クジョウ</t>
    </rPh>
    <rPh sb="4" eb="6">
      <t>ケンスウ</t>
    </rPh>
    <phoneticPr fontId="12"/>
  </si>
  <si>
    <t>箇所</t>
    <phoneticPr fontId="12"/>
  </si>
  <si>
    <t>河川BOD環境基準達成率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12"/>
  </si>
  <si>
    <t>％</t>
    <phoneticPr fontId="12"/>
  </si>
  <si>
    <t>ごみ総排出量</t>
    <rPh sb="2" eb="3">
      <t>ソウ</t>
    </rPh>
    <rPh sb="3" eb="5">
      <t>ハイシュツ</t>
    </rPh>
    <rPh sb="5" eb="6">
      <t>リョウ</t>
    </rPh>
    <phoneticPr fontId="12"/>
  </si>
  <si>
    <t>ｔ</t>
    <phoneticPr fontId="12"/>
  </si>
  <si>
    <t>直接搬入量</t>
    <rPh sb="0" eb="2">
      <t>チョクセツ</t>
    </rPh>
    <rPh sb="2" eb="4">
      <t>ハンニュウ</t>
    </rPh>
    <rPh sb="4" eb="5">
      <t>リョウ</t>
    </rPh>
    <phoneticPr fontId="12"/>
  </si>
  <si>
    <t>うち資源物の直接搬入量</t>
    <rPh sb="2" eb="5">
      <t>シゲンブツ</t>
    </rPh>
    <rPh sb="6" eb="8">
      <t>チョクセツ</t>
    </rPh>
    <rPh sb="8" eb="10">
      <t>ハンニュウ</t>
    </rPh>
    <rPh sb="10" eb="11">
      <t>リョウ</t>
    </rPh>
    <phoneticPr fontId="12"/>
  </si>
  <si>
    <t>ごみ収集量</t>
    <rPh sb="2" eb="4">
      <t>シュウシュウ</t>
    </rPh>
    <rPh sb="4" eb="5">
      <t>リョウ</t>
    </rPh>
    <phoneticPr fontId="12"/>
  </si>
  <si>
    <t>うち可燃収集量</t>
    <rPh sb="2" eb="4">
      <t>カネン</t>
    </rPh>
    <rPh sb="4" eb="6">
      <t>シュウシュウ</t>
    </rPh>
    <rPh sb="6" eb="7">
      <t>リョウ</t>
    </rPh>
    <phoneticPr fontId="12"/>
  </si>
  <si>
    <t>うち資源収集量</t>
    <rPh sb="2" eb="4">
      <t>シゲン</t>
    </rPh>
    <rPh sb="4" eb="6">
      <t>シュウシュウ</t>
    </rPh>
    <rPh sb="6" eb="7">
      <t>リョウ</t>
    </rPh>
    <phoneticPr fontId="12"/>
  </si>
  <si>
    <t>うち可燃・資源以外の収集量</t>
    <rPh sb="2" eb="4">
      <t>カネン</t>
    </rPh>
    <rPh sb="5" eb="7">
      <t>シゲン</t>
    </rPh>
    <rPh sb="7" eb="9">
      <t>イガイ</t>
    </rPh>
    <rPh sb="10" eb="12">
      <t>シュウシュウ</t>
    </rPh>
    <rPh sb="12" eb="13">
      <t>リョウ</t>
    </rPh>
    <phoneticPr fontId="12"/>
  </si>
  <si>
    <t>集団回収量</t>
    <rPh sb="0" eb="2">
      <t>シュウダン</t>
    </rPh>
    <rPh sb="2" eb="4">
      <t>カイシュウ</t>
    </rPh>
    <rPh sb="4" eb="5">
      <t>リョウ</t>
    </rPh>
    <phoneticPr fontId="12"/>
  </si>
  <si>
    <t>リサイクル率</t>
    <rPh sb="5" eb="6">
      <t>リツ</t>
    </rPh>
    <phoneticPr fontId="12"/>
  </si>
  <si>
    <t>都市公園数</t>
    <rPh sb="4" eb="5">
      <t>スウ</t>
    </rPh>
    <phoneticPr fontId="12"/>
  </si>
  <si>
    <t>市民一人当たり
都市公園面積</t>
    <rPh sb="0" eb="2">
      <t>シミン</t>
    </rPh>
    <rPh sb="2" eb="4">
      <t>ヒトリ</t>
    </rPh>
    <rPh sb="4" eb="5">
      <t>ア</t>
    </rPh>
    <phoneticPr fontId="12"/>
  </si>
  <si>
    <t>公共賃貸住宅戸数</t>
    <rPh sb="0" eb="2">
      <t>コウキョウ</t>
    </rPh>
    <rPh sb="2" eb="4">
      <t>チンタイ</t>
    </rPh>
    <rPh sb="4" eb="6">
      <t>ジュウタク</t>
    </rPh>
    <rPh sb="6" eb="8">
      <t>コスウ</t>
    </rPh>
    <phoneticPr fontId="12"/>
  </si>
  <si>
    <t>戸</t>
    <rPh sb="0" eb="1">
      <t>ト</t>
    </rPh>
    <phoneticPr fontId="12"/>
  </si>
  <si>
    <t>地域優良賃貸住宅供給戸数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キョウキュウ</t>
    </rPh>
    <rPh sb="10" eb="12">
      <t>コスウ</t>
    </rPh>
    <phoneticPr fontId="12"/>
  </si>
  <si>
    <t>市営住宅公募戸数</t>
    <rPh sb="0" eb="2">
      <t>シエイ</t>
    </rPh>
    <rPh sb="2" eb="4">
      <t>ジュウタク</t>
    </rPh>
    <rPh sb="4" eb="6">
      <t>コウボ</t>
    </rPh>
    <rPh sb="6" eb="8">
      <t>コスウ</t>
    </rPh>
    <phoneticPr fontId="12"/>
  </si>
  <si>
    <t>戸</t>
    <rPh sb="0" eb="1">
      <t>コ</t>
    </rPh>
    <phoneticPr fontId="10"/>
  </si>
  <si>
    <t>市営住宅応募件数</t>
    <rPh sb="0" eb="2">
      <t>シエイ</t>
    </rPh>
    <rPh sb="2" eb="4">
      <t>ジュウタク</t>
    </rPh>
    <rPh sb="4" eb="6">
      <t>オウボ</t>
    </rPh>
    <rPh sb="6" eb="8">
      <t>ケンスウ</t>
    </rPh>
    <phoneticPr fontId="12"/>
  </si>
  <si>
    <t>件</t>
    <rPh sb="0" eb="1">
      <t>ケン</t>
    </rPh>
    <phoneticPr fontId="10"/>
  </si>
  <si>
    <t>サービス付き高齢者向け住宅登録件数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ケンスウ</t>
    </rPh>
    <phoneticPr fontId="12"/>
  </si>
  <si>
    <t>サービス付き高齢者向け住宅登録戸数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コスウ</t>
    </rPh>
    <phoneticPr fontId="12"/>
  </si>
  <si>
    <t>％</t>
    <phoneticPr fontId="12"/>
  </si>
  <si>
    <t>上水道普及率</t>
    <rPh sb="0" eb="3">
      <t>ジョウスイドウ</t>
    </rPh>
    <rPh sb="3" eb="5">
      <t>フキュウ</t>
    </rPh>
    <rPh sb="5" eb="6">
      <t>リツ</t>
    </rPh>
    <phoneticPr fontId="12"/>
  </si>
  <si>
    <t>上水道有収率</t>
    <rPh sb="3" eb="4">
      <t>ユウ</t>
    </rPh>
    <rPh sb="4" eb="5">
      <t>シュウカク</t>
    </rPh>
    <rPh sb="5" eb="6">
      <t>リツ</t>
    </rPh>
    <phoneticPr fontId="12"/>
  </si>
  <si>
    <t>下水道普及率</t>
    <rPh sb="0" eb="1">
      <t>ゲ</t>
    </rPh>
    <rPh sb="3" eb="5">
      <t>フキュウ</t>
    </rPh>
    <rPh sb="5" eb="6">
      <t>リツ</t>
    </rPh>
    <phoneticPr fontId="12"/>
  </si>
  <si>
    <t>下水道雨水整備率</t>
    <rPh sb="0" eb="3">
      <t>ゲスイドウ</t>
    </rPh>
    <rPh sb="3" eb="5">
      <t>ウスイ</t>
    </rPh>
    <rPh sb="5" eb="7">
      <t>セイビ</t>
    </rPh>
    <rPh sb="7" eb="8">
      <t>リツ</t>
    </rPh>
    <phoneticPr fontId="12"/>
  </si>
  <si>
    <t>火災発生件数</t>
  </si>
  <si>
    <t>ヵ所</t>
    <rPh sb="1" eb="2">
      <t>トコロ</t>
    </rPh>
    <phoneticPr fontId="12"/>
  </si>
  <si>
    <t>台</t>
    <rPh sb="0" eb="1">
      <t>ダイ</t>
    </rPh>
    <phoneticPr fontId="12"/>
  </si>
  <si>
    <t>交通事故発生件数</t>
  </si>
  <si>
    <t>交通事故死亡者数</t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</si>
  <si>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2"/>
  </si>
  <si>
    <t>消費生活相談件数</t>
  </si>
  <si>
    <t>消費生活相談員数</t>
  </si>
  <si>
    <t>観光客入込み客数</t>
    <rPh sb="0" eb="2">
      <t>カンコウ</t>
    </rPh>
    <rPh sb="2" eb="3">
      <t>キャク</t>
    </rPh>
    <rPh sb="3" eb="5">
      <t>イリコ</t>
    </rPh>
    <rPh sb="6" eb="7">
      <t>キャク</t>
    </rPh>
    <rPh sb="7" eb="8">
      <t>スウ</t>
    </rPh>
    <phoneticPr fontId="12"/>
  </si>
  <si>
    <t>室</t>
    <rPh sb="0" eb="1">
      <t>シツ</t>
    </rPh>
    <phoneticPr fontId="12"/>
  </si>
  <si>
    <t>中央卸売市場取扱高（青果物）</t>
    <rPh sb="0" eb="2">
      <t>チュウオウ</t>
    </rPh>
    <rPh sb="2" eb="4">
      <t>オロシウリ</t>
    </rPh>
    <phoneticPr fontId="12"/>
  </si>
  <si>
    <t>千円</t>
    <rPh sb="0" eb="1">
      <t>セン</t>
    </rPh>
    <rPh sb="1" eb="2">
      <t>センエン</t>
    </rPh>
    <phoneticPr fontId="12"/>
  </si>
  <si>
    <t>中央卸売市場取扱高（水産物）</t>
    <rPh sb="0" eb="2">
      <t>チュウオウ</t>
    </rPh>
    <rPh sb="2" eb="4">
      <t>オロシウリ</t>
    </rPh>
    <phoneticPr fontId="12"/>
  </si>
  <si>
    <t>民営事業所総数</t>
    <rPh sb="0" eb="2">
      <t>ミンエイ</t>
    </rPh>
    <rPh sb="2" eb="5">
      <t>ジギョウショ</t>
    </rPh>
    <rPh sb="5" eb="7">
      <t>ソウスウ</t>
    </rPh>
    <phoneticPr fontId="12"/>
  </si>
  <si>
    <t>　第1次産業</t>
    <rPh sb="1" eb="2">
      <t>ダイ</t>
    </rPh>
    <rPh sb="3" eb="4">
      <t>ジ</t>
    </rPh>
    <rPh sb="4" eb="6">
      <t>サンギョウ</t>
    </rPh>
    <phoneticPr fontId="12"/>
  </si>
  <si>
    <t>　第2次産業</t>
    <rPh sb="1" eb="2">
      <t>ダイ</t>
    </rPh>
    <rPh sb="3" eb="4">
      <t>ジ</t>
    </rPh>
    <rPh sb="4" eb="6">
      <t>サンギョウ</t>
    </rPh>
    <phoneticPr fontId="12"/>
  </si>
  <si>
    <t>　第3次産業</t>
    <rPh sb="1" eb="2">
      <t>ダイ</t>
    </rPh>
    <rPh sb="3" eb="4">
      <t>ジ</t>
    </rPh>
    <rPh sb="4" eb="6">
      <t>サンギョウ</t>
    </rPh>
    <phoneticPr fontId="12"/>
  </si>
  <si>
    <t xml:space="preserve"> 従業者総数</t>
    <rPh sb="1" eb="4">
      <t>ジュウギョウシャ</t>
    </rPh>
    <rPh sb="4" eb="6">
      <t>ソウスウ</t>
    </rPh>
    <phoneticPr fontId="12"/>
  </si>
  <si>
    <t>卸売業事業所数</t>
    <rPh sb="0" eb="2">
      <t>オロシウリ</t>
    </rPh>
    <rPh sb="2" eb="3">
      <t>ギョウ</t>
    </rPh>
    <rPh sb="3" eb="5">
      <t>ジギョウ</t>
    </rPh>
    <rPh sb="5" eb="6">
      <t>ショ</t>
    </rPh>
    <rPh sb="6" eb="7">
      <t>スウ</t>
    </rPh>
    <phoneticPr fontId="12"/>
  </si>
  <si>
    <t>卸売業従業者数</t>
    <rPh sb="0" eb="2">
      <t>オロシウリ</t>
    </rPh>
    <rPh sb="2" eb="3">
      <t>ギョウ</t>
    </rPh>
    <rPh sb="3" eb="6">
      <t>ジュウギョウシャ</t>
    </rPh>
    <rPh sb="6" eb="7">
      <t>スウ</t>
    </rPh>
    <phoneticPr fontId="12"/>
  </si>
  <si>
    <t>人</t>
    <phoneticPr fontId="12"/>
  </si>
  <si>
    <t>卸売業年間商品販売額</t>
    <rPh sb="0" eb="3">
      <t>オロシウリギョウ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12"/>
  </si>
  <si>
    <t>百万円</t>
    <rPh sb="0" eb="1">
      <t>ヒャク</t>
    </rPh>
    <rPh sb="1" eb="3">
      <t>マンエン</t>
    </rPh>
    <phoneticPr fontId="12"/>
  </si>
  <si>
    <t>小売業事業所数</t>
    <rPh sb="0" eb="3">
      <t>コウリギョウ</t>
    </rPh>
    <rPh sb="3" eb="5">
      <t>ジギョウ</t>
    </rPh>
    <rPh sb="5" eb="6">
      <t>ショ</t>
    </rPh>
    <rPh sb="6" eb="7">
      <t>スウ</t>
    </rPh>
    <phoneticPr fontId="12"/>
  </si>
  <si>
    <t>小売業従業者数</t>
    <rPh sb="0" eb="3">
      <t>コウリギョウ</t>
    </rPh>
    <rPh sb="3" eb="6">
      <t>ジュウギョウシャ</t>
    </rPh>
    <rPh sb="6" eb="7">
      <t>スウ</t>
    </rPh>
    <phoneticPr fontId="12"/>
  </si>
  <si>
    <t>小売業年間商品販売額</t>
    <rPh sb="0" eb="3">
      <t>コウリギョウ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12"/>
  </si>
  <si>
    <t>製造業事業所数</t>
    <rPh sb="0" eb="3">
      <t>セイゾウギョウ</t>
    </rPh>
    <rPh sb="3" eb="6">
      <t>ジギョウショ</t>
    </rPh>
    <rPh sb="6" eb="7">
      <t>スウ</t>
    </rPh>
    <phoneticPr fontId="12"/>
  </si>
  <si>
    <t>従業者数</t>
    <rPh sb="0" eb="2">
      <t>ジュウギョウ</t>
    </rPh>
    <rPh sb="2" eb="3">
      <t>シャ</t>
    </rPh>
    <rPh sb="3" eb="4">
      <t>スウ</t>
    </rPh>
    <phoneticPr fontId="12"/>
  </si>
  <si>
    <t>製造品出荷額等</t>
    <rPh sb="0" eb="2">
      <t>セイゾウ</t>
    </rPh>
    <rPh sb="2" eb="3">
      <t>シナ</t>
    </rPh>
    <rPh sb="3" eb="5">
      <t>シュッカ</t>
    </rPh>
    <rPh sb="5" eb="6">
      <t>ガク</t>
    </rPh>
    <rPh sb="6" eb="7">
      <t>トウ</t>
    </rPh>
    <phoneticPr fontId="12"/>
  </si>
  <si>
    <t>百万円</t>
    <rPh sb="0" eb="3">
      <t>ヒャクマンエン</t>
    </rPh>
    <phoneticPr fontId="12"/>
  </si>
  <si>
    <t>従業者規模4～299人の
製造業従業者数</t>
    <phoneticPr fontId="12"/>
  </si>
  <si>
    <t>従業者規模4～299人の
製造業製造品出荷額等</t>
    <rPh sb="22" eb="23">
      <t>トウ</t>
    </rPh>
    <phoneticPr fontId="12"/>
  </si>
  <si>
    <t>ｋ㎡</t>
    <phoneticPr fontId="12"/>
  </si>
  <si>
    <t>ほ場整備済面積</t>
    <phoneticPr fontId="12"/>
  </si>
  <si>
    <t>ｈａ</t>
    <phoneticPr fontId="12"/>
  </si>
  <si>
    <t>総農家戸数</t>
    <rPh sb="0" eb="1">
      <t>ソウ</t>
    </rPh>
    <rPh sb="1" eb="3">
      <t>ノウカ</t>
    </rPh>
    <rPh sb="3" eb="5">
      <t>コスウ</t>
    </rPh>
    <phoneticPr fontId="12"/>
  </si>
  <si>
    <t>販売農家戸数</t>
    <rPh sb="0" eb="2">
      <t>ハンバイ</t>
    </rPh>
    <rPh sb="2" eb="4">
      <t>ノウカ</t>
    </rPh>
    <rPh sb="4" eb="6">
      <t>コスウ</t>
    </rPh>
    <phoneticPr fontId="12"/>
  </si>
  <si>
    <t>認定農業者数</t>
    <rPh sb="0" eb="2">
      <t>ニンテイ</t>
    </rPh>
    <rPh sb="2" eb="5">
      <t>ノウギョウシャ</t>
    </rPh>
    <rPh sb="5" eb="6">
      <t>スウ</t>
    </rPh>
    <phoneticPr fontId="12"/>
  </si>
  <si>
    <t>経営体</t>
    <rPh sb="0" eb="3">
      <t>ケイエイタイ</t>
    </rPh>
    <phoneticPr fontId="12"/>
  </si>
  <si>
    <t>エコファーマーの認定数</t>
    <phoneticPr fontId="12"/>
  </si>
  <si>
    <t>市道実延長</t>
    <rPh sb="0" eb="2">
      <t>シドウ</t>
    </rPh>
    <rPh sb="2" eb="3">
      <t>ジツ</t>
    </rPh>
    <rPh sb="3" eb="5">
      <t>エンチョウ</t>
    </rPh>
    <phoneticPr fontId="12"/>
  </si>
  <si>
    <t>ｍ</t>
    <phoneticPr fontId="12"/>
  </si>
  <si>
    <t>市道面積</t>
    <rPh sb="0" eb="2">
      <t>シドウ</t>
    </rPh>
    <rPh sb="2" eb="4">
      <t>メンセキ</t>
    </rPh>
    <phoneticPr fontId="12"/>
  </si>
  <si>
    <t>㎡</t>
    <phoneticPr fontId="12"/>
  </si>
  <si>
    <t>市道改良済総延長</t>
    <phoneticPr fontId="10"/>
  </si>
  <si>
    <t>市道舗装済総延長</t>
    <phoneticPr fontId="10"/>
  </si>
  <si>
    <t>歩道延長</t>
    <rPh sb="0" eb="2">
      <t>ホドウ</t>
    </rPh>
    <rPh sb="2" eb="4">
      <t>エンチョウ</t>
    </rPh>
    <phoneticPr fontId="12"/>
  </si>
  <si>
    <t>地中化電線改良済総延長</t>
    <rPh sb="0" eb="2">
      <t>チチュウ</t>
    </rPh>
    <rPh sb="2" eb="3">
      <t>カ</t>
    </rPh>
    <rPh sb="3" eb="5">
      <t>デンセン</t>
    </rPh>
    <rPh sb="5" eb="7">
      <t>カイリョウ</t>
    </rPh>
    <rPh sb="7" eb="8">
      <t>ス</t>
    </rPh>
    <rPh sb="8" eb="9">
      <t>ソウ</t>
    </rPh>
    <phoneticPr fontId="12"/>
  </si>
  <si>
    <t>ｍ</t>
  </si>
  <si>
    <t>地中化電線計画総延長</t>
    <rPh sb="0" eb="2">
      <t>チチュウ</t>
    </rPh>
    <rPh sb="2" eb="3">
      <t>カ</t>
    </rPh>
    <rPh sb="3" eb="5">
      <t>デンセン</t>
    </rPh>
    <rPh sb="5" eb="7">
      <t>ケイカク</t>
    </rPh>
    <rPh sb="7" eb="8">
      <t>ソウ</t>
    </rPh>
    <phoneticPr fontId="12"/>
  </si>
  <si>
    <t>都市計画道路計画延長</t>
    <rPh sb="4" eb="6">
      <t>ドウロ</t>
    </rPh>
    <rPh sb="6" eb="8">
      <t>ケイカク</t>
    </rPh>
    <phoneticPr fontId="12"/>
  </si>
  <si>
    <t>都市計画道路整備済延長</t>
    <rPh sb="4" eb="6">
      <t>ドウロ</t>
    </rPh>
    <rPh sb="6" eb="8">
      <t>セイビ</t>
    </rPh>
    <phoneticPr fontId="12"/>
  </si>
  <si>
    <t>鉄道利用者数</t>
    <rPh sb="0" eb="2">
      <t>テツドウ</t>
    </rPh>
    <rPh sb="2" eb="5">
      <t>リヨウシャ</t>
    </rPh>
    <rPh sb="5" eb="6">
      <t>スウ</t>
    </rPh>
    <phoneticPr fontId="12"/>
  </si>
  <si>
    <t>千人</t>
    <rPh sb="0" eb="2">
      <t>センニン</t>
    </rPh>
    <phoneticPr fontId="12"/>
  </si>
  <si>
    <t>路線バスの利用者数（民間）</t>
    <rPh sb="0" eb="2">
      <t>ロセン</t>
    </rPh>
    <rPh sb="5" eb="8">
      <t>リヨウシャ</t>
    </rPh>
    <rPh sb="8" eb="9">
      <t>スウ</t>
    </rPh>
    <rPh sb="10" eb="12">
      <t>ミンカン</t>
    </rPh>
    <phoneticPr fontId="12"/>
  </si>
  <si>
    <t>路線バスの利用者数（市営）</t>
    <rPh sb="0" eb="2">
      <t>ロセン</t>
    </rPh>
    <rPh sb="5" eb="8">
      <t>リヨウシャ</t>
    </rPh>
    <rPh sb="8" eb="9">
      <t>スウ</t>
    </rPh>
    <rPh sb="10" eb="12">
      <t>シエイ</t>
    </rPh>
    <phoneticPr fontId="12"/>
  </si>
  <si>
    <t>路線バス総車両数（民間）</t>
    <rPh sb="0" eb="2">
      <t>ロセン</t>
    </rPh>
    <rPh sb="4" eb="5">
      <t>ソウ</t>
    </rPh>
    <rPh sb="5" eb="7">
      <t>シャリョウ</t>
    </rPh>
    <rPh sb="7" eb="8">
      <t>スウ</t>
    </rPh>
    <rPh sb="9" eb="11">
      <t>ミンカン</t>
    </rPh>
    <phoneticPr fontId="12"/>
  </si>
  <si>
    <t>台</t>
    <rPh sb="0" eb="1">
      <t>ダイ</t>
    </rPh>
    <phoneticPr fontId="15"/>
  </si>
  <si>
    <t>路線バス総車両数（市営）</t>
    <rPh sb="0" eb="2">
      <t>ロセン</t>
    </rPh>
    <rPh sb="4" eb="5">
      <t>ソウ</t>
    </rPh>
    <rPh sb="5" eb="7">
      <t>シャリョウ</t>
    </rPh>
    <rPh sb="7" eb="8">
      <t>スウ</t>
    </rPh>
    <rPh sb="9" eb="11">
      <t>シエイ</t>
    </rPh>
    <phoneticPr fontId="12"/>
  </si>
  <si>
    <t>ノンステップバス車両数（民営）</t>
    <rPh sb="8" eb="10">
      <t>シャリョウ</t>
    </rPh>
    <rPh sb="10" eb="11">
      <t>スウ</t>
    </rPh>
    <rPh sb="12" eb="14">
      <t>ミンエイ</t>
    </rPh>
    <phoneticPr fontId="12"/>
  </si>
  <si>
    <t>ノンステップバス車両数（市営）</t>
    <rPh sb="8" eb="10">
      <t>シャリョウ</t>
    </rPh>
    <rPh sb="10" eb="11">
      <t>スウ</t>
    </rPh>
    <rPh sb="12" eb="14">
      <t>シエイ</t>
    </rPh>
    <phoneticPr fontId="12"/>
  </si>
  <si>
    <t>路線バスに対する補助金額（民間）</t>
    <rPh sb="0" eb="2">
      <t>ロセン</t>
    </rPh>
    <rPh sb="5" eb="6">
      <t>タイ</t>
    </rPh>
    <rPh sb="8" eb="10">
      <t>ホジョ</t>
    </rPh>
    <rPh sb="10" eb="12">
      <t>キンガク</t>
    </rPh>
    <rPh sb="13" eb="15">
      <t>ミンカン</t>
    </rPh>
    <phoneticPr fontId="1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</si>
  <si>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12"/>
  </si>
  <si>
    <t>自転車走行空間の整備延長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12"/>
  </si>
  <si>
    <t>ｍ</t>
    <phoneticPr fontId="12"/>
  </si>
  <si>
    <t>ノンステップバスに対する補助金額</t>
    <rPh sb="9" eb="10">
      <t>タイ</t>
    </rPh>
    <rPh sb="12" eb="15">
      <t>ホジョキン</t>
    </rPh>
    <rPh sb="15" eb="16">
      <t>ガク</t>
    </rPh>
    <phoneticPr fontId="12"/>
  </si>
  <si>
    <t>千円</t>
    <rPh sb="0" eb="2">
      <t>センエン</t>
    </rPh>
    <phoneticPr fontId="12"/>
  </si>
  <si>
    <t>市街地整備</t>
    <rPh sb="0" eb="3">
      <t>シガイチ</t>
    </rPh>
    <rPh sb="3" eb="5">
      <t>セイビ</t>
    </rPh>
    <phoneticPr fontId="12"/>
  </si>
  <si>
    <t>DIDs面積</t>
    <rPh sb="4" eb="6">
      <t>メンセキ</t>
    </rPh>
    <phoneticPr fontId="12"/>
  </si>
  <si>
    <t>ｋ㎡</t>
    <phoneticPr fontId="12"/>
  </si>
  <si>
    <t>DIDs人口</t>
    <rPh sb="4" eb="6">
      <t>ジンコウ</t>
    </rPh>
    <phoneticPr fontId="12"/>
  </si>
  <si>
    <t>人</t>
    <phoneticPr fontId="12"/>
  </si>
  <si>
    <t>％</t>
    <phoneticPr fontId="12"/>
  </si>
  <si>
    <t>市街地再開発計画面積</t>
    <phoneticPr fontId="12"/>
  </si>
  <si>
    <t>ｈａ</t>
    <phoneticPr fontId="12"/>
  </si>
  <si>
    <t>市街地再開発完了面積</t>
    <phoneticPr fontId="12"/>
  </si>
  <si>
    <t>土地区画整理（面積）事業認可</t>
    <phoneticPr fontId="12"/>
  </si>
  <si>
    <t>土地区画整理（面積）実施済面積</t>
    <phoneticPr fontId="12"/>
  </si>
  <si>
    <t>情報化</t>
  </si>
  <si>
    <t>CATV加入世帯数</t>
    <rPh sb="4" eb="6">
      <t>カニュウ</t>
    </rPh>
    <rPh sb="6" eb="8">
      <t>セタイ</t>
    </rPh>
    <rPh sb="8" eb="9">
      <t>スウ</t>
    </rPh>
    <phoneticPr fontId="12"/>
  </si>
  <si>
    <t>世帯</t>
    <rPh sb="0" eb="2">
      <t>セタイ</t>
    </rPh>
    <phoneticPr fontId="10"/>
  </si>
  <si>
    <t>％</t>
    <phoneticPr fontId="12"/>
  </si>
  <si>
    <t>自治会加入率</t>
    <rPh sb="0" eb="3">
      <t>ジチカイ</t>
    </rPh>
    <rPh sb="3" eb="5">
      <t>カニュウ</t>
    </rPh>
    <rPh sb="5" eb="6">
      <t>リツ</t>
    </rPh>
    <phoneticPr fontId="12"/>
  </si>
  <si>
    <t>財政</t>
    <rPh sb="0" eb="2">
      <t>ザイセイ</t>
    </rPh>
    <phoneticPr fontId="12"/>
  </si>
  <si>
    <t>財政力指数</t>
    <rPh sb="0" eb="2">
      <t>ザイセイ</t>
    </rPh>
    <rPh sb="2" eb="3">
      <t>リョク</t>
    </rPh>
    <rPh sb="3" eb="5">
      <t>シスウ</t>
    </rPh>
    <phoneticPr fontId="12"/>
  </si>
  <si>
    <t>－</t>
    <phoneticPr fontId="12"/>
  </si>
  <si>
    <t>経常収支比率</t>
    <rPh sb="0" eb="2">
      <t>ケイジョウ</t>
    </rPh>
    <rPh sb="2" eb="4">
      <t>シュウシ</t>
    </rPh>
    <rPh sb="4" eb="6">
      <t>ヒリツ</t>
    </rPh>
    <phoneticPr fontId="12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</si>
  <si>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2"/>
  </si>
  <si>
    <t>実質収支比率</t>
    <rPh sb="0" eb="2">
      <t>ジッシツ</t>
    </rPh>
    <rPh sb="2" eb="4">
      <t>シュウシ</t>
    </rPh>
    <rPh sb="4" eb="6">
      <t>ヒリツ</t>
    </rPh>
    <phoneticPr fontId="12"/>
  </si>
  <si>
    <t>市債残高</t>
    <rPh sb="0" eb="2">
      <t>シサイ</t>
    </rPh>
    <rPh sb="2" eb="4">
      <t>ザンダカ</t>
    </rPh>
    <phoneticPr fontId="12"/>
  </si>
  <si>
    <t>自主財源比率</t>
    <rPh sb="0" eb="2">
      <t>ジシュ</t>
    </rPh>
    <rPh sb="2" eb="4">
      <t>ザイゲン</t>
    </rPh>
    <rPh sb="4" eb="6">
      <t>ヒリツ</t>
    </rPh>
    <phoneticPr fontId="12"/>
  </si>
  <si>
    <t>義務的経費比率</t>
    <rPh sb="0" eb="3">
      <t>ギムテキ</t>
    </rPh>
    <rPh sb="3" eb="5">
      <t>ケイヒ</t>
    </rPh>
    <rPh sb="5" eb="7">
      <t>ヒリツ</t>
    </rPh>
    <phoneticPr fontId="12"/>
  </si>
  <si>
    <t>実質赤字比率</t>
    <rPh sb="0" eb="2">
      <t>ジッシツ</t>
    </rPh>
    <rPh sb="2" eb="4">
      <t>アカジ</t>
    </rPh>
    <rPh sb="4" eb="6">
      <t>ヒリツ</t>
    </rPh>
    <phoneticPr fontId="12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</si>
  <si>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2"/>
  </si>
  <si>
    <t>将来負担比率</t>
    <rPh sb="0" eb="2">
      <t>ショウライ</t>
    </rPh>
    <rPh sb="2" eb="4">
      <t>フタン</t>
    </rPh>
    <rPh sb="4" eb="6">
      <t>ヒリツ</t>
    </rPh>
    <phoneticPr fontId="12"/>
  </si>
  <si>
    <t>行政</t>
    <rPh sb="0" eb="2">
      <t>ギョウセイ</t>
    </rPh>
    <phoneticPr fontId="12"/>
  </si>
  <si>
    <t>市職員総数</t>
    <rPh sb="0" eb="1">
      <t>シ</t>
    </rPh>
    <rPh sb="1" eb="3">
      <t>ショクイン</t>
    </rPh>
    <rPh sb="3" eb="4">
      <t>ソウ</t>
    </rPh>
    <rPh sb="4" eb="5">
      <t>スウ</t>
    </rPh>
    <phoneticPr fontId="12"/>
  </si>
  <si>
    <t>各種審議会等委員に占める女性の割合</t>
    <rPh sb="0" eb="2">
      <t>カクシュ</t>
    </rPh>
    <rPh sb="2" eb="5">
      <t>シンギカイ</t>
    </rPh>
    <rPh sb="5" eb="6">
      <t>トウ</t>
    </rPh>
    <rPh sb="6" eb="8">
      <t>イイン</t>
    </rPh>
    <rPh sb="9" eb="10">
      <t>シ</t>
    </rPh>
    <rPh sb="12" eb="14">
      <t>ジョセイ</t>
    </rPh>
    <rPh sb="15" eb="17">
      <t>ワリアイ</t>
    </rPh>
    <phoneticPr fontId="10"/>
  </si>
  <si>
    <t>％</t>
    <phoneticPr fontId="10"/>
  </si>
  <si>
    <t>15～34歳人口</t>
    <rPh sb="5" eb="6">
      <t>サイ</t>
    </rPh>
    <rPh sb="6" eb="8">
      <t>ジンコウ</t>
    </rPh>
    <phoneticPr fontId="12"/>
  </si>
  <si>
    <t>人</t>
    <phoneticPr fontId="15"/>
  </si>
  <si>
    <t>15～34歳人口の非労働力者のうち家事・通学していない者</t>
    <rPh sb="5" eb="6">
      <t>サイ</t>
    </rPh>
    <rPh sb="6" eb="8">
      <t>ジンコウ</t>
    </rPh>
    <rPh sb="9" eb="10">
      <t>ヒ</t>
    </rPh>
    <rPh sb="10" eb="13">
      <t>ロウドウリョク</t>
    </rPh>
    <rPh sb="13" eb="14">
      <t>シャ</t>
    </rPh>
    <rPh sb="17" eb="19">
      <t>カジ</t>
    </rPh>
    <rPh sb="20" eb="22">
      <t>ツウガク</t>
    </rPh>
    <rPh sb="27" eb="28">
      <t>モノ</t>
    </rPh>
    <phoneticPr fontId="12"/>
  </si>
  <si>
    <t>15～19歳女性の労働力人口</t>
    <phoneticPr fontId="12"/>
  </si>
  <si>
    <t>20～24歳女性の労働力人口</t>
    <phoneticPr fontId="12"/>
  </si>
  <si>
    <t>25～29歳女性の労働力人口</t>
    <rPh sb="9" eb="12">
      <t>ロウドウリョク</t>
    </rPh>
    <rPh sb="12" eb="14">
      <t>ジンコウ</t>
    </rPh>
    <phoneticPr fontId="12"/>
  </si>
  <si>
    <t>30～34歳女性の労働力人口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12"/>
  </si>
  <si>
    <t>35～39歳女性の労働力人口</t>
    <rPh sb="12" eb="14">
      <t>ジンコウ</t>
    </rPh>
    <phoneticPr fontId="12"/>
  </si>
  <si>
    <t>40～44歳女性の労働力人口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12"/>
  </si>
  <si>
    <t>45～49歳女性の労働力人口</t>
    <phoneticPr fontId="12"/>
  </si>
  <si>
    <t>50～54歳女性の労働力人口</t>
    <phoneticPr fontId="12"/>
  </si>
  <si>
    <t>男女共同参画</t>
  </si>
  <si>
    <t>55～59歳女性の労働力人口</t>
    <phoneticPr fontId="12"/>
  </si>
  <si>
    <t>60～64歳女性の労働力人口</t>
    <phoneticPr fontId="12"/>
  </si>
  <si>
    <t>65～69歳女性の労働力人口</t>
    <phoneticPr fontId="12"/>
  </si>
  <si>
    <t>70～74歳女性の労働力人口</t>
    <phoneticPr fontId="12"/>
  </si>
  <si>
    <t>75～79歳女性の労働力人口</t>
    <phoneticPr fontId="12"/>
  </si>
  <si>
    <t>80～84歳女性の労働力人口</t>
    <phoneticPr fontId="12"/>
  </si>
  <si>
    <t>85歳以上女性の労働力人口</t>
    <rPh sb="2" eb="3">
      <t>サイ</t>
    </rPh>
    <rPh sb="3" eb="5">
      <t>イジョウ</t>
    </rPh>
    <phoneticPr fontId="12"/>
  </si>
  <si>
    <t>15～19歳女性人口（労働力不詳を除く）</t>
    <phoneticPr fontId="12"/>
  </si>
  <si>
    <t>20～24歳女性人口（労働力不詳を除く）</t>
    <phoneticPr fontId="12"/>
  </si>
  <si>
    <t>25～29歳女性人口（労働力不詳を除く）</t>
    <rPh sb="5" eb="6">
      <t>サイ</t>
    </rPh>
    <rPh sb="6" eb="8">
      <t>ジョセイ</t>
    </rPh>
    <rPh sb="8" eb="10">
      <t>ジンコウ</t>
    </rPh>
    <rPh sb="11" eb="14">
      <t>ロウドウリョク</t>
    </rPh>
    <rPh sb="14" eb="16">
      <t>フショウ</t>
    </rPh>
    <rPh sb="17" eb="18">
      <t>ノゾ</t>
    </rPh>
    <phoneticPr fontId="12"/>
  </si>
  <si>
    <t>30～34歳女性人口（労働力不詳を除く）</t>
    <rPh sb="5" eb="6">
      <t>サイ</t>
    </rPh>
    <rPh sb="6" eb="8">
      <t>ジョセイ</t>
    </rPh>
    <rPh sb="8" eb="10">
      <t>ジンコウ</t>
    </rPh>
    <phoneticPr fontId="12"/>
  </si>
  <si>
    <t>35～39歳女性人口（労働力不詳を除く）</t>
    <rPh sb="8" eb="10">
      <t>ジンコウ</t>
    </rPh>
    <phoneticPr fontId="12"/>
  </si>
  <si>
    <t>40～44歳女性人口（労働力不詳を除く）</t>
    <rPh sb="5" eb="6">
      <t>サイ</t>
    </rPh>
    <rPh sb="6" eb="8">
      <t>ジョセイ</t>
    </rPh>
    <phoneticPr fontId="12"/>
  </si>
  <si>
    <t>45～49歳女性人口（労働力不詳を除く）</t>
    <phoneticPr fontId="12"/>
  </si>
  <si>
    <t>50～54歳女性人口（労働力不詳を除く）</t>
    <phoneticPr fontId="12"/>
  </si>
  <si>
    <t>55～59歳女性人口（労働力不詳を除く）</t>
    <phoneticPr fontId="12"/>
  </si>
  <si>
    <t>60～64歳女性人口（労働力不詳を除く）</t>
    <phoneticPr fontId="12"/>
  </si>
  <si>
    <t>65～69歳女性人口（労働力不詳を除く）</t>
    <phoneticPr fontId="12"/>
  </si>
  <si>
    <t>70～74歳女性人口（労働力不詳を除く）</t>
    <phoneticPr fontId="12"/>
  </si>
  <si>
    <t>75～79歳女性人口（労働力不詳を除く）</t>
    <phoneticPr fontId="12"/>
  </si>
  <si>
    <t>80～84歳女性人口（労働力不詳を除く）</t>
    <phoneticPr fontId="12"/>
  </si>
  <si>
    <t>85歳以上女性人口（労働力不詳を除く）</t>
    <rPh sb="2" eb="3">
      <t>サイ</t>
    </rPh>
    <rPh sb="3" eb="5">
      <t>イジョウ</t>
    </rPh>
    <phoneticPr fontId="12"/>
  </si>
  <si>
    <t>No.</t>
    <phoneticPr fontId="12"/>
  </si>
  <si>
    <t>ｋ㎡</t>
    <phoneticPr fontId="12"/>
  </si>
  <si>
    <t>都市概要</t>
    <rPh sb="0" eb="2">
      <t>トシ</t>
    </rPh>
    <rPh sb="2" eb="4">
      <t>ガイヨウ</t>
    </rPh>
    <phoneticPr fontId="7"/>
  </si>
  <si>
    <t>教育</t>
    <rPh sb="0" eb="2">
      <t>キョウイク</t>
    </rPh>
    <phoneticPr fontId="7"/>
  </si>
  <si>
    <t>環境</t>
    <rPh sb="0" eb="2">
      <t>カンキョウ</t>
    </rPh>
    <phoneticPr fontId="7"/>
  </si>
  <si>
    <t>医療</t>
    <rPh sb="0" eb="2">
      <t>イリョウ</t>
    </rPh>
    <phoneticPr fontId="7"/>
  </si>
  <si>
    <t>介護・高齢</t>
    <rPh sb="0" eb="2">
      <t>カイゴ</t>
    </rPh>
    <rPh sb="3" eb="5">
      <t>コウレイ</t>
    </rPh>
    <phoneticPr fontId="7"/>
  </si>
  <si>
    <t>障がい福祉</t>
    <rPh sb="0" eb="1">
      <t>ショウ</t>
    </rPh>
    <rPh sb="3" eb="5">
      <t>フクシ</t>
    </rPh>
    <phoneticPr fontId="7"/>
  </si>
  <si>
    <t>児童福祉</t>
    <rPh sb="0" eb="2">
      <t>ジドウ</t>
    </rPh>
    <rPh sb="2" eb="4">
      <t>フクシ</t>
    </rPh>
    <phoneticPr fontId="7"/>
  </si>
  <si>
    <t>社会保障</t>
    <rPh sb="0" eb="2">
      <t>シャカイ</t>
    </rPh>
    <rPh sb="2" eb="4">
      <t>ホショウ</t>
    </rPh>
    <phoneticPr fontId="7"/>
  </si>
  <si>
    <t>雇用</t>
    <rPh sb="0" eb="2">
      <t>コヨウ</t>
    </rPh>
    <phoneticPr fontId="7"/>
  </si>
  <si>
    <t>観光・商業</t>
    <rPh sb="0" eb="2">
      <t>カンコウ</t>
    </rPh>
    <rPh sb="3" eb="5">
      <t>ショウギョウ</t>
    </rPh>
    <phoneticPr fontId="7"/>
  </si>
  <si>
    <t>工業・農業</t>
    <rPh sb="0" eb="2">
      <t>コウギョウ</t>
    </rPh>
    <rPh sb="3" eb="5">
      <t>ノウギョウ</t>
    </rPh>
    <phoneticPr fontId="7"/>
  </si>
  <si>
    <t>公園・住宅・上下水道</t>
    <rPh sb="0" eb="2">
      <t>コウエン</t>
    </rPh>
    <rPh sb="3" eb="5">
      <t>ジュウタク</t>
    </rPh>
    <rPh sb="6" eb="8">
      <t>ジョウゲ</t>
    </rPh>
    <rPh sb="8" eb="10">
      <t>スイドウ</t>
    </rPh>
    <phoneticPr fontId="7"/>
  </si>
  <si>
    <t>都市整備</t>
    <rPh sb="0" eb="2">
      <t>トシ</t>
    </rPh>
    <rPh sb="2" eb="4">
      <t>セイビ</t>
    </rPh>
    <phoneticPr fontId="7"/>
  </si>
  <si>
    <t>生活安全</t>
    <rPh sb="0" eb="2">
      <t>セイカツ</t>
    </rPh>
    <rPh sb="2" eb="4">
      <t>アンゼン</t>
    </rPh>
    <phoneticPr fontId="7"/>
  </si>
  <si>
    <t>財政等</t>
    <rPh sb="0" eb="2">
      <t>ザイセイ</t>
    </rPh>
    <rPh sb="2" eb="3">
      <t>トウ</t>
    </rPh>
    <phoneticPr fontId="7"/>
  </si>
  <si>
    <t>市街地再開発完了面積</t>
  </si>
  <si>
    <t>No</t>
    <phoneticPr fontId="10"/>
  </si>
  <si>
    <t>社会動態</t>
    <phoneticPr fontId="10"/>
  </si>
  <si>
    <t>推計人口</t>
    <phoneticPr fontId="10"/>
  </si>
  <si>
    <t>昼夜間人口比率</t>
    <rPh sb="0" eb="2">
      <t>チュウヤ</t>
    </rPh>
    <rPh sb="2" eb="3">
      <t>カン</t>
    </rPh>
    <rPh sb="3" eb="5">
      <t>ジンコウ</t>
    </rPh>
    <rPh sb="5" eb="7">
      <t>ヒリツ</t>
    </rPh>
    <phoneticPr fontId="10"/>
  </si>
  <si>
    <t>教育</t>
    <phoneticPr fontId="10"/>
  </si>
  <si>
    <t>雇用</t>
    <rPh sb="0" eb="2">
      <t>コヨウ</t>
    </rPh>
    <phoneticPr fontId="10"/>
  </si>
  <si>
    <t>雇用</t>
    <phoneticPr fontId="20"/>
  </si>
  <si>
    <t>医療施設</t>
    <rPh sb="0" eb="2">
      <t>イリョウ</t>
    </rPh>
    <rPh sb="2" eb="4">
      <t>シセツ</t>
    </rPh>
    <phoneticPr fontId="10"/>
  </si>
  <si>
    <t>特定死因別死亡者数</t>
    <phoneticPr fontId="10"/>
  </si>
  <si>
    <t>保健衛生</t>
    <rPh sb="0" eb="2">
      <t>ホケン</t>
    </rPh>
    <rPh sb="2" eb="4">
      <t>エイセイ</t>
    </rPh>
    <phoneticPr fontId="12"/>
  </si>
  <si>
    <t>介護保険</t>
    <phoneticPr fontId="10"/>
  </si>
  <si>
    <t>介護保険</t>
    <phoneticPr fontId="20"/>
  </si>
  <si>
    <t>介護保険</t>
    <rPh sb="0" eb="2">
      <t>カイゴ</t>
    </rPh>
    <rPh sb="2" eb="4">
      <t>ホケン</t>
    </rPh>
    <phoneticPr fontId="20"/>
  </si>
  <si>
    <t>高齢者就労</t>
    <phoneticPr fontId="10"/>
  </si>
  <si>
    <t>障がい者福祉</t>
    <phoneticPr fontId="10"/>
  </si>
  <si>
    <t>児童福祉</t>
    <rPh sb="0" eb="2">
      <t>ジドウ</t>
    </rPh>
    <rPh sb="2" eb="4">
      <t>フクシ</t>
    </rPh>
    <phoneticPr fontId="10"/>
  </si>
  <si>
    <t>社会保障</t>
    <phoneticPr fontId="10"/>
  </si>
  <si>
    <t>環境</t>
    <phoneticPr fontId="10"/>
  </si>
  <si>
    <t>環境</t>
    <phoneticPr fontId="20"/>
  </si>
  <si>
    <t>公園</t>
    <phoneticPr fontId="10"/>
  </si>
  <si>
    <t>住宅</t>
    <phoneticPr fontId="10"/>
  </si>
  <si>
    <t>住宅</t>
    <rPh sb="0" eb="2">
      <t>ジュウタク</t>
    </rPh>
    <phoneticPr fontId="20"/>
  </si>
  <si>
    <t>上下水道</t>
    <phoneticPr fontId="10"/>
  </si>
  <si>
    <t>防災</t>
    <phoneticPr fontId="10"/>
  </si>
  <si>
    <t>交通安全</t>
    <phoneticPr fontId="10"/>
  </si>
  <si>
    <t>防犯</t>
    <phoneticPr fontId="10"/>
  </si>
  <si>
    <t>消費生活相談</t>
    <rPh sb="0" eb="2">
      <t>ショウヒ</t>
    </rPh>
    <phoneticPr fontId="10"/>
  </si>
  <si>
    <t>観光</t>
    <phoneticPr fontId="10"/>
  </si>
  <si>
    <t>卸売市場</t>
    <rPh sb="0" eb="2">
      <t>オロシウ</t>
    </rPh>
    <rPh sb="2" eb="4">
      <t>シジョウ</t>
    </rPh>
    <phoneticPr fontId="10"/>
  </si>
  <si>
    <t>事業所</t>
    <rPh sb="0" eb="2">
      <t>ジギョウ</t>
    </rPh>
    <rPh sb="2" eb="3">
      <t>ショ</t>
    </rPh>
    <phoneticPr fontId="10"/>
  </si>
  <si>
    <t>商業</t>
    <phoneticPr fontId="10"/>
  </si>
  <si>
    <t>商業</t>
    <rPh sb="0" eb="2">
      <t>ショウギョウ</t>
    </rPh>
    <phoneticPr fontId="20"/>
  </si>
  <si>
    <t>工業</t>
    <phoneticPr fontId="10"/>
  </si>
  <si>
    <t>農業</t>
    <phoneticPr fontId="10"/>
  </si>
  <si>
    <t>放課後子ども教室実施箇所数</t>
  </si>
  <si>
    <t>市立美術館入場者数</t>
  </si>
  <si>
    <t>幼稚園箇所数（市立，市立以外の計）</t>
  </si>
  <si>
    <t>市立小学校児童数</t>
  </si>
  <si>
    <t>市立小学校不登校児童数</t>
  </si>
  <si>
    <t>市立中学校生徒数</t>
  </si>
  <si>
    <t>市立中学校不登校生徒数</t>
  </si>
  <si>
    <t>介護保険
第1号被保険者数</t>
  </si>
  <si>
    <t>障がい児保育を実施している保育園数</t>
  </si>
  <si>
    <t>保育園での障がい児の受入人数</t>
  </si>
  <si>
    <t>国民健康保険被保険者一人当たりの医療費の増加率</t>
  </si>
  <si>
    <t>工場・事業所数</t>
  </si>
  <si>
    <t>田，畑面積</t>
  </si>
  <si>
    <t>ほ場整備済面積</t>
  </si>
  <si>
    <t>ｋ㎡</t>
  </si>
  <si>
    <t>㎡</t>
  </si>
  <si>
    <t>床</t>
  </si>
  <si>
    <t>箇所</t>
  </si>
  <si>
    <t>‰</t>
  </si>
  <si>
    <t>ｔ</t>
  </si>
  <si>
    <t>－</t>
  </si>
  <si>
    <t>宇都宮市</t>
  </si>
  <si>
    <t>道路</t>
    <rPh sb="0" eb="2">
      <t>ドウロ</t>
    </rPh>
    <phoneticPr fontId="10"/>
  </si>
  <si>
    <t>交通</t>
    <phoneticPr fontId="10"/>
  </si>
  <si>
    <t>交通</t>
    <rPh sb="0" eb="2">
      <t>コウツウ</t>
    </rPh>
    <phoneticPr fontId="12"/>
  </si>
  <si>
    <t>土地区画整理事業</t>
  </si>
  <si>
    <t>自治</t>
  </si>
  <si>
    <t>財政</t>
    <rPh sb="0" eb="2">
      <t>ザイセイ</t>
    </rPh>
    <phoneticPr fontId="20"/>
  </si>
  <si>
    <t>男女共同参画</t>
    <phoneticPr fontId="20"/>
  </si>
  <si>
    <t>市道改良済総延長</t>
  </si>
  <si>
    <t>市道舗装済総延長</t>
  </si>
  <si>
    <t>市街地再開発計画面積</t>
  </si>
  <si>
    <t>土地区画整理（面積）事業認可</t>
  </si>
  <si>
    <t>土地区画整理（面積）実施済面積</t>
  </si>
  <si>
    <t>15～19歳女性の労働力人口</t>
  </si>
  <si>
    <t>20～24歳女性の労働力人口</t>
  </si>
  <si>
    <t>45～49歳女性の労働力人口</t>
  </si>
  <si>
    <t>55～59歳女性の労働力人口</t>
  </si>
  <si>
    <t>60～64歳女性の労働力人口</t>
  </si>
  <si>
    <t>65～69歳女性の労働力人口</t>
  </si>
  <si>
    <t>70～74歳女性の労働力人口</t>
  </si>
  <si>
    <t>75～79歳女性の労働力人口</t>
  </si>
  <si>
    <t>80～84歳女性の労働力人口</t>
  </si>
  <si>
    <t>20～24歳女性人口（労働力不詳を除く）</t>
  </si>
  <si>
    <t>45～49歳女性人口（労働力不詳を除く）</t>
  </si>
  <si>
    <t>50～54歳女性人口（労働力不詳を除く）</t>
  </si>
  <si>
    <t>55～59歳女性人口（労働力不詳を除く）</t>
  </si>
  <si>
    <t>60～64歳女性人口（労働力不詳を除く）</t>
  </si>
  <si>
    <t>65～69歳女性人口（労働力不詳を除く）</t>
  </si>
  <si>
    <t>70～74歳女性人口（労働力不詳を除く）</t>
  </si>
  <si>
    <t>75～79歳女性人口（労働力不詳を除く）</t>
  </si>
  <si>
    <t>80～84歳女性人口（労働力不詳を除く）</t>
  </si>
  <si>
    <t>ｈａ</t>
  </si>
  <si>
    <t>-</t>
  </si>
  <si>
    <t>-</t>
    <phoneticPr fontId="12"/>
  </si>
  <si>
    <t>50～54歳女性の労働力人口</t>
  </si>
  <si>
    <t>従業者規模4～299人の
製造業従業者数</t>
  </si>
  <si>
    <t>エコファーマーの認定数</t>
  </si>
  <si>
    <t>日本語指導が必要な外国人児童生徒数</t>
  </si>
  <si>
    <t>自治体コード</t>
    <rPh sb="0" eb="3">
      <t>ジチタイ</t>
    </rPh>
    <phoneticPr fontId="7"/>
  </si>
  <si>
    <t>中核市移行前</t>
    <rPh sb="0" eb="3">
      <t>チュウカクシ</t>
    </rPh>
    <rPh sb="3" eb="5">
      <t>イコウ</t>
    </rPh>
    <rPh sb="5" eb="6">
      <t>マエ</t>
    </rPh>
    <phoneticPr fontId="7"/>
  </si>
  <si>
    <t>都市名</t>
    <rPh sb="0" eb="3">
      <t>トシメイ</t>
    </rPh>
    <phoneticPr fontId="10"/>
  </si>
  <si>
    <t>順　位</t>
    <rPh sb="0" eb="1">
      <t>ジュン</t>
    </rPh>
    <rPh sb="2" eb="3">
      <t>クライ</t>
    </rPh>
    <phoneticPr fontId="7"/>
  </si>
  <si>
    <t>都市名</t>
    <rPh sb="0" eb="3">
      <t>トシメイ</t>
    </rPh>
    <phoneticPr fontId="7"/>
  </si>
  <si>
    <t>盛岡市</t>
    <rPh sb="0" eb="3">
      <t>モリオカシ</t>
    </rPh>
    <phoneticPr fontId="7"/>
  </si>
  <si>
    <t>① 行政分野を選択してください。</t>
    <rPh sb="2" eb="4">
      <t>ギョウセイ</t>
    </rPh>
    <rPh sb="4" eb="6">
      <t>ブンヤ</t>
    </rPh>
    <rPh sb="7" eb="9">
      <t>センタク</t>
    </rPh>
    <phoneticPr fontId="7"/>
  </si>
  <si>
    <t>② 項目を選択してください。</t>
    <rPh sb="2" eb="4">
      <t>コウモク</t>
    </rPh>
    <rPh sb="5" eb="7">
      <t>センタク</t>
    </rPh>
    <phoneticPr fontId="7"/>
  </si>
  <si>
    <t>⇒</t>
    <phoneticPr fontId="7"/>
  </si>
  <si>
    <t>医療</t>
    <phoneticPr fontId="12"/>
  </si>
  <si>
    <t>介護・高齢</t>
    <rPh sb="0" eb="2">
      <t>カイゴ</t>
    </rPh>
    <rPh sb="3" eb="5">
      <t>コウレイ</t>
    </rPh>
    <phoneticPr fontId="12"/>
  </si>
  <si>
    <t>公園・住宅・上下水道</t>
    <rPh sb="0" eb="2">
      <t>コウエン</t>
    </rPh>
    <rPh sb="3" eb="5">
      <t>ジュウタク</t>
    </rPh>
    <rPh sb="6" eb="8">
      <t>ジョウゲ</t>
    </rPh>
    <rPh sb="8" eb="10">
      <t>スイドウ</t>
    </rPh>
    <phoneticPr fontId="12"/>
  </si>
  <si>
    <t>生活安全</t>
    <rPh sb="0" eb="2">
      <t>セイカツ</t>
    </rPh>
    <rPh sb="2" eb="4">
      <t>アンゼン</t>
    </rPh>
    <phoneticPr fontId="10"/>
  </si>
  <si>
    <t>観光・商業</t>
    <rPh sb="0" eb="2">
      <t>カンコウ</t>
    </rPh>
    <rPh sb="3" eb="5">
      <t>ショウギョウ</t>
    </rPh>
    <phoneticPr fontId="12"/>
  </si>
  <si>
    <t>工業・農業</t>
    <rPh sb="0" eb="2">
      <t>コウギョウ</t>
    </rPh>
    <rPh sb="3" eb="5">
      <t>ノウギョウ</t>
    </rPh>
    <phoneticPr fontId="12"/>
  </si>
  <si>
    <t>都市整備</t>
    <rPh sb="0" eb="2">
      <t>トシ</t>
    </rPh>
    <rPh sb="2" eb="4">
      <t>セイビ</t>
    </rPh>
    <phoneticPr fontId="12"/>
  </si>
  <si>
    <t>財政等</t>
    <rPh sb="0" eb="2">
      <t>ザイセイ</t>
    </rPh>
    <rPh sb="2" eb="3">
      <t>トウ</t>
    </rPh>
    <phoneticPr fontId="7"/>
  </si>
  <si>
    <t>障がい者福祉</t>
    <phoneticPr fontId="12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</si>
  <si>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7"/>
  </si>
  <si>
    <t>③行政水準調査による中核市比較（実数編）</t>
    <rPh sb="1" eb="3">
      <t>ギョウセイ</t>
    </rPh>
    <rPh sb="3" eb="5">
      <t>スイジュン</t>
    </rPh>
    <rPh sb="5" eb="7">
      <t>チョウサ</t>
    </rPh>
    <rPh sb="10" eb="13">
      <t>チュウカクシ</t>
    </rPh>
    <rPh sb="13" eb="15">
      <t>ヒカク</t>
    </rPh>
    <rPh sb="16" eb="18">
      <t>ジッスウ</t>
    </rPh>
    <rPh sb="18" eb="19">
      <t>ヘン</t>
    </rPh>
    <phoneticPr fontId="7"/>
  </si>
  <si>
    <t>行政水準調査による中核市比較（実数編）一覧表</t>
    <rPh sb="0" eb="2">
      <t>ギョウセイ</t>
    </rPh>
    <rPh sb="2" eb="4">
      <t>スイジュン</t>
    </rPh>
    <rPh sb="4" eb="6">
      <t>チョウサ</t>
    </rPh>
    <rPh sb="9" eb="12">
      <t>チュウカクシ</t>
    </rPh>
    <rPh sb="12" eb="14">
      <t>ヒカク</t>
    </rPh>
    <rPh sb="15" eb="17">
      <t>ジッスウ</t>
    </rPh>
    <rPh sb="17" eb="18">
      <t>ヘン</t>
    </rPh>
    <rPh sb="19" eb="21">
      <t>イチラン</t>
    </rPh>
    <rPh sb="21" eb="22">
      <t>ヒョウ</t>
    </rPh>
    <phoneticPr fontId="7"/>
  </si>
  <si>
    <t>行政水準調査による中核市比較（実数編）</t>
    <rPh sb="0" eb="2">
      <t>ギョウセイ</t>
    </rPh>
    <rPh sb="2" eb="4">
      <t>スイジュン</t>
    </rPh>
    <rPh sb="4" eb="6">
      <t>チョウサ</t>
    </rPh>
    <rPh sb="9" eb="12">
      <t>チュウカクシ</t>
    </rPh>
    <rPh sb="12" eb="14">
      <t>ヒカク</t>
    </rPh>
    <rPh sb="15" eb="17">
      <t>ジッスウ</t>
    </rPh>
    <rPh sb="17" eb="18">
      <t>ヘン</t>
    </rPh>
    <phoneticPr fontId="7"/>
  </si>
  <si>
    <t>市域面積</t>
    <rPh sb="0" eb="2">
      <t>シイキ</t>
    </rPh>
    <rPh sb="2" eb="4">
      <t>メンセキ</t>
    </rPh>
    <phoneticPr fontId="34"/>
  </si>
  <si>
    <t>住民基本台帳登録人口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34"/>
  </si>
  <si>
    <t>年少人口比率（0～14歳）</t>
    <rPh sb="4" eb="6">
      <t>ヒリツ</t>
    </rPh>
    <rPh sb="11" eb="12">
      <t>サイ</t>
    </rPh>
    <phoneticPr fontId="34"/>
  </si>
  <si>
    <t>生産年齢人口比率
（15～64歳）</t>
    <rPh sb="15" eb="16">
      <t>サイ</t>
    </rPh>
    <phoneticPr fontId="34"/>
  </si>
  <si>
    <t>老年人口比率（65歳～）</t>
    <rPh sb="7" eb="10">
      <t>６５サイ</t>
    </rPh>
    <phoneticPr fontId="34"/>
  </si>
  <si>
    <t>12歳未満人口</t>
    <rPh sb="2" eb="3">
      <t>サイ</t>
    </rPh>
    <rPh sb="3" eb="5">
      <t>ミマン</t>
    </rPh>
    <rPh sb="5" eb="7">
      <t>ジンコウ</t>
    </rPh>
    <phoneticPr fontId="34"/>
  </si>
  <si>
    <t>18歳未満人口</t>
    <rPh sb="2" eb="3">
      <t>サイ</t>
    </rPh>
    <rPh sb="3" eb="5">
      <t>ミマン</t>
    </rPh>
    <rPh sb="5" eb="7">
      <t>ジンコウ</t>
    </rPh>
    <phoneticPr fontId="34"/>
  </si>
  <si>
    <t>75歳以上人口</t>
    <rPh sb="2" eb="3">
      <t>サイ</t>
    </rPh>
    <rPh sb="3" eb="5">
      <t>イジョウ</t>
    </rPh>
    <rPh sb="5" eb="7">
      <t>ジンコウ</t>
    </rPh>
    <phoneticPr fontId="34"/>
  </si>
  <si>
    <t>世帯数</t>
    <rPh sb="0" eb="2">
      <t>セタイ</t>
    </rPh>
    <rPh sb="2" eb="3">
      <t>スウ</t>
    </rPh>
    <phoneticPr fontId="34"/>
  </si>
  <si>
    <t>住民基本台帳登録人口のうち外国人数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rPh sb="13" eb="15">
      <t>ガイコク</t>
    </rPh>
    <rPh sb="15" eb="16">
      <t>ジン</t>
    </rPh>
    <rPh sb="16" eb="17">
      <t>スウ</t>
    </rPh>
    <phoneticPr fontId="34"/>
  </si>
  <si>
    <t>推計人口</t>
    <rPh sb="0" eb="2">
      <t>スイケイ</t>
    </rPh>
    <rPh sb="2" eb="4">
      <t>ジンコウ</t>
    </rPh>
    <phoneticPr fontId="34"/>
  </si>
  <si>
    <t>夜間人口（国勢調査）</t>
    <rPh sb="0" eb="2">
      <t>ヤカン</t>
    </rPh>
    <rPh sb="2" eb="4">
      <t>ジンコウ</t>
    </rPh>
    <rPh sb="5" eb="7">
      <t>コクセイ</t>
    </rPh>
    <rPh sb="7" eb="9">
      <t>チョウサ</t>
    </rPh>
    <phoneticPr fontId="34"/>
  </si>
  <si>
    <t>昼間人口（国勢調査）</t>
    <rPh sb="0" eb="2">
      <t>チュウカン</t>
    </rPh>
    <rPh sb="2" eb="4">
      <t>ジンコウ</t>
    </rPh>
    <rPh sb="5" eb="7">
      <t>コクセイ</t>
    </rPh>
    <rPh sb="7" eb="9">
      <t>チョウサ</t>
    </rPh>
    <phoneticPr fontId="34"/>
  </si>
  <si>
    <t>市立図書館年間貸出数</t>
    <rPh sb="0" eb="2">
      <t>シリツ</t>
    </rPh>
    <rPh sb="2" eb="5">
      <t>トショカン</t>
    </rPh>
    <rPh sb="5" eb="7">
      <t>ネンカン</t>
    </rPh>
    <rPh sb="7" eb="9">
      <t>カシダシ</t>
    </rPh>
    <rPh sb="9" eb="10">
      <t>スウ</t>
    </rPh>
    <phoneticPr fontId="34"/>
  </si>
  <si>
    <t>市立図書館における児童書の貸出数</t>
    <rPh sb="0" eb="2">
      <t>シリツ</t>
    </rPh>
    <rPh sb="2" eb="5">
      <t>トショカン</t>
    </rPh>
    <rPh sb="9" eb="12">
      <t>ジドウショ</t>
    </rPh>
    <rPh sb="13" eb="15">
      <t>カシダシ</t>
    </rPh>
    <rPh sb="15" eb="16">
      <t>スウ</t>
    </rPh>
    <phoneticPr fontId="34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</si>
  <si>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34"/>
  </si>
  <si>
    <t>学校と地域が連携して，学校を支援する協議会等を設置している小学校及び中学校数（市立）</t>
    <rPh sb="37" eb="38">
      <t>スウ</t>
    </rPh>
    <rPh sb="39" eb="41">
      <t>シリツ</t>
    </rPh>
    <phoneticPr fontId="34"/>
  </si>
  <si>
    <t>放課後児童クラブ設置数</t>
  </si>
  <si>
    <t>市立文化財展示施設等の延べ床面積</t>
    <rPh sb="0" eb="2">
      <t>シリツ</t>
    </rPh>
    <rPh sb="2" eb="5">
      <t>ブンカザイ</t>
    </rPh>
    <rPh sb="7" eb="9">
      <t>シセツ</t>
    </rPh>
    <rPh sb="9" eb="10">
      <t>トウ</t>
    </rPh>
    <phoneticPr fontId="34"/>
  </si>
  <si>
    <t>市立文化財収蔵施設等の延べ床面積</t>
    <rPh sb="0" eb="2">
      <t>シリツ</t>
    </rPh>
    <rPh sb="2" eb="5">
      <t>ブンカザイ</t>
    </rPh>
    <rPh sb="5" eb="7">
      <t>シュウゾウ</t>
    </rPh>
    <rPh sb="7" eb="9">
      <t>シセツ</t>
    </rPh>
    <rPh sb="9" eb="10">
      <t>トウ</t>
    </rPh>
    <rPh sb="11" eb="12">
      <t>ノ</t>
    </rPh>
    <rPh sb="13" eb="16">
      <t>ユカメンセキ</t>
    </rPh>
    <phoneticPr fontId="34"/>
  </si>
  <si>
    <t>公会堂，市民会館利用者数
（市立の施設）</t>
    <rPh sb="8" eb="11">
      <t>リヨウシャ</t>
    </rPh>
    <rPh sb="11" eb="12">
      <t>スウ</t>
    </rPh>
    <rPh sb="14" eb="16">
      <t>シリツ</t>
    </rPh>
    <rPh sb="17" eb="19">
      <t>シセツ</t>
    </rPh>
    <phoneticPr fontId="35"/>
  </si>
  <si>
    <t>幼稚園在園者数（市立，市立以外の計）</t>
    <rPh sb="3" eb="4">
      <t>ザイ</t>
    </rPh>
    <phoneticPr fontId="34"/>
  </si>
  <si>
    <t>市立小学校数</t>
    <rPh sb="5" eb="6">
      <t>スウ</t>
    </rPh>
    <phoneticPr fontId="34"/>
  </si>
  <si>
    <t>市立小学校教員数</t>
    <rPh sb="5" eb="7">
      <t>キョウイン</t>
    </rPh>
    <rPh sb="7" eb="8">
      <t>スウ</t>
    </rPh>
    <phoneticPr fontId="34"/>
  </si>
  <si>
    <t>市立中学校数</t>
    <rPh sb="5" eb="6">
      <t>スウ</t>
    </rPh>
    <phoneticPr fontId="34"/>
  </si>
  <si>
    <t>市立中学校教員数</t>
    <rPh sb="5" eb="7">
      <t>キョウイン</t>
    </rPh>
    <rPh sb="7" eb="8">
      <t>スウ</t>
    </rPh>
    <phoneticPr fontId="34"/>
  </si>
  <si>
    <t>市立中学校生徒数のうち帰国子女数</t>
    <rPh sb="0" eb="2">
      <t>シリツ</t>
    </rPh>
    <rPh sb="2" eb="5">
      <t>チュウガッコウ</t>
    </rPh>
    <rPh sb="5" eb="8">
      <t>セイトスウ</t>
    </rPh>
    <rPh sb="11" eb="15">
      <t>キコクシジョ</t>
    </rPh>
    <rPh sb="15" eb="16">
      <t>スウ</t>
    </rPh>
    <phoneticPr fontId="34"/>
  </si>
  <si>
    <t>市立中学校英語授業助手数</t>
    <rPh sb="5" eb="7">
      <t>エイゴ</t>
    </rPh>
    <rPh sb="7" eb="9">
      <t>ジュギョウ</t>
    </rPh>
    <rPh sb="9" eb="11">
      <t>ジョシュ</t>
    </rPh>
    <rPh sb="11" eb="12">
      <t>スウ</t>
    </rPh>
    <phoneticPr fontId="34"/>
  </si>
  <si>
    <t>市立小中学校の耐震化率（校舎・体育館）</t>
    <rPh sb="0" eb="2">
      <t>シリツ</t>
    </rPh>
    <rPh sb="2" eb="6">
      <t>ショウチュウガッコウ</t>
    </rPh>
    <rPh sb="7" eb="10">
      <t>タイシンカ</t>
    </rPh>
    <rPh sb="10" eb="11">
      <t>リツ</t>
    </rPh>
    <rPh sb="12" eb="14">
      <t>コウシャ</t>
    </rPh>
    <rPh sb="15" eb="17">
      <t>タイイク</t>
    </rPh>
    <rPh sb="17" eb="18">
      <t>カン</t>
    </rPh>
    <phoneticPr fontId="34"/>
  </si>
  <si>
    <t>市立小学校図書館図書の充足率</t>
    <rPh sb="0" eb="2">
      <t>シリツ</t>
    </rPh>
    <rPh sb="2" eb="4">
      <t>ショウガク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34"/>
  </si>
  <si>
    <t>市立中学校図書館図書の充足率</t>
    <rPh sb="0" eb="2">
      <t>シリツ</t>
    </rPh>
    <rPh sb="2" eb="4">
      <t>チュウガク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34"/>
  </si>
  <si>
    <t>栄養職員を配置している市立小・中学校数</t>
    <rPh sb="5" eb="7">
      <t>ハイチ</t>
    </rPh>
    <rPh sb="11" eb="13">
      <t>イチリツ</t>
    </rPh>
    <rPh sb="13" eb="14">
      <t>ショウ</t>
    </rPh>
    <rPh sb="15" eb="18">
      <t>チュウガッコウ</t>
    </rPh>
    <rPh sb="18" eb="19">
      <t>スウ</t>
    </rPh>
    <phoneticPr fontId="34"/>
  </si>
  <si>
    <t>栄養職員人数（市立小・中学校）</t>
    <rPh sb="0" eb="2">
      <t>エイヨウ</t>
    </rPh>
    <rPh sb="2" eb="4">
      <t>ショクイン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34"/>
  </si>
  <si>
    <t>栄養教諭人数（市立小・中学校）</t>
    <rPh sb="0" eb="2">
      <t>エイヨウ</t>
    </rPh>
    <rPh sb="2" eb="4">
      <t>キョウユ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34"/>
  </si>
  <si>
    <t>学校給食センター数</t>
    <rPh sb="8" eb="9">
      <t>スウ</t>
    </rPh>
    <phoneticPr fontId="34"/>
  </si>
  <si>
    <t>栄養職員を配置している学校給食センター数</t>
    <rPh sb="19" eb="20">
      <t>スウ</t>
    </rPh>
    <phoneticPr fontId="34"/>
  </si>
  <si>
    <t>栄養職員人数（学校給食センター）</t>
    <rPh sb="0" eb="2">
      <t>エイヨウ</t>
    </rPh>
    <rPh sb="2" eb="4">
      <t>ショクイン</t>
    </rPh>
    <rPh sb="4" eb="6">
      <t>ニンズウ</t>
    </rPh>
    <rPh sb="7" eb="9">
      <t>ガッコウ</t>
    </rPh>
    <rPh sb="9" eb="11">
      <t>キュウショク</t>
    </rPh>
    <phoneticPr fontId="34"/>
  </si>
  <si>
    <t>栄養教諭人数（学校給食センター）</t>
    <rPh sb="0" eb="2">
      <t>エイヨウ</t>
    </rPh>
    <rPh sb="2" eb="4">
      <t>キョウユ</t>
    </rPh>
    <rPh sb="4" eb="6">
      <t>ニンズウ</t>
    </rPh>
    <rPh sb="7" eb="9">
      <t>ガッコウ</t>
    </rPh>
    <rPh sb="9" eb="11">
      <t>キュウショク</t>
    </rPh>
    <phoneticPr fontId="34"/>
  </si>
  <si>
    <t>陸上競技場箇所数</t>
    <rPh sb="0" eb="2">
      <t>リクジョウ</t>
    </rPh>
    <rPh sb="2" eb="5">
      <t>キョウギジョウ</t>
    </rPh>
    <rPh sb="5" eb="7">
      <t>カショ</t>
    </rPh>
    <rPh sb="7" eb="8">
      <t>カズ</t>
    </rPh>
    <phoneticPr fontId="34"/>
  </si>
  <si>
    <t>陸上競技場敷地面積</t>
    <rPh sb="0" eb="2">
      <t>リクジョウ</t>
    </rPh>
    <rPh sb="2" eb="5">
      <t>キョウギジョウ</t>
    </rPh>
    <rPh sb="5" eb="7">
      <t>シキチ</t>
    </rPh>
    <rPh sb="7" eb="9">
      <t>メンセキ</t>
    </rPh>
    <phoneticPr fontId="34"/>
  </si>
  <si>
    <t>野球場箇所数</t>
    <rPh sb="0" eb="3">
      <t>ヤキュウジョウ</t>
    </rPh>
    <rPh sb="3" eb="5">
      <t>カショ</t>
    </rPh>
    <rPh sb="5" eb="6">
      <t>カズ</t>
    </rPh>
    <phoneticPr fontId="34"/>
  </si>
  <si>
    <t>野球場敷地面積</t>
    <rPh sb="0" eb="3">
      <t>ヤキュウジョウ</t>
    </rPh>
    <rPh sb="3" eb="5">
      <t>シキチ</t>
    </rPh>
    <rPh sb="5" eb="7">
      <t>メンセキ</t>
    </rPh>
    <phoneticPr fontId="34"/>
  </si>
  <si>
    <t>プール箇所数</t>
    <rPh sb="3" eb="5">
      <t>カショ</t>
    </rPh>
    <rPh sb="5" eb="6">
      <t>カズ</t>
    </rPh>
    <phoneticPr fontId="34"/>
  </si>
  <si>
    <t>プール水面面積</t>
    <rPh sb="3" eb="5">
      <t>スイメン</t>
    </rPh>
    <rPh sb="5" eb="7">
      <t>メンセキ</t>
    </rPh>
    <phoneticPr fontId="34"/>
  </si>
  <si>
    <t>スポーツ実施率</t>
    <rPh sb="4" eb="6">
      <t>ジッシ</t>
    </rPh>
    <rPh sb="6" eb="7">
      <t>リツ</t>
    </rPh>
    <phoneticPr fontId="34"/>
  </si>
  <si>
    <t>有効求人倍率</t>
    <rPh sb="0" eb="2">
      <t>ユウコウ</t>
    </rPh>
    <rPh sb="2" eb="4">
      <t>キュウジン</t>
    </rPh>
    <rPh sb="4" eb="6">
      <t>バイリツ</t>
    </rPh>
    <phoneticPr fontId="34"/>
  </si>
  <si>
    <t>就職率</t>
    <rPh sb="0" eb="2">
      <t>シュウショク</t>
    </rPh>
    <rPh sb="2" eb="3">
      <t>リツ</t>
    </rPh>
    <phoneticPr fontId="34"/>
  </si>
  <si>
    <t>完全失業率</t>
    <rPh sb="0" eb="2">
      <t>カンゼン</t>
    </rPh>
    <rPh sb="2" eb="4">
      <t>シツギョウ</t>
    </rPh>
    <rPh sb="4" eb="5">
      <t>リツ</t>
    </rPh>
    <phoneticPr fontId="34"/>
  </si>
  <si>
    <t>労働力率</t>
    <rPh sb="0" eb="3">
      <t>ロウドウリョク</t>
    </rPh>
    <rPh sb="3" eb="4">
      <t>リツ</t>
    </rPh>
    <phoneticPr fontId="34"/>
  </si>
  <si>
    <t>病院数</t>
  </si>
  <si>
    <t>病院病床数</t>
  </si>
  <si>
    <t>一般診療所数</t>
  </si>
  <si>
    <t>医師数</t>
    <rPh sb="0" eb="2">
      <t>イシ</t>
    </rPh>
    <rPh sb="2" eb="3">
      <t>スウ</t>
    </rPh>
    <phoneticPr fontId="34"/>
  </si>
  <si>
    <t>合計特殊出生率</t>
    <rPh sb="0" eb="2">
      <t>ゴウケイ</t>
    </rPh>
    <rPh sb="2" eb="4">
      <t>トクシュ</t>
    </rPh>
    <rPh sb="4" eb="7">
      <t>シュッショウリツ</t>
    </rPh>
    <phoneticPr fontId="34"/>
  </si>
  <si>
    <t>任意予防接種に対する助成費（幼児インフルエンザ予防接種）</t>
    <rPh sb="0" eb="2">
      <t>ニンイ</t>
    </rPh>
    <rPh sb="2" eb="4">
      <t>ヨボウ</t>
    </rPh>
    <rPh sb="4" eb="6">
      <t>セッシュ</t>
    </rPh>
    <rPh sb="7" eb="8">
      <t>タイ</t>
    </rPh>
    <rPh sb="10" eb="13">
      <t>ジョセイヒ</t>
    </rPh>
    <rPh sb="14" eb="16">
      <t>ヨウジ</t>
    </rPh>
    <rPh sb="23" eb="25">
      <t>ヨボウ</t>
    </rPh>
    <rPh sb="25" eb="27">
      <t>セッシュ</t>
    </rPh>
    <phoneticPr fontId="34"/>
  </si>
  <si>
    <t>食中毒発生件数</t>
    <rPh sb="0" eb="3">
      <t>ショクチュウドク</t>
    </rPh>
    <rPh sb="3" eb="5">
      <t>ハッセイ</t>
    </rPh>
    <rPh sb="5" eb="7">
      <t>ケンスウ</t>
    </rPh>
    <phoneticPr fontId="34"/>
  </si>
  <si>
    <t>食中毒患者数</t>
    <rPh sb="0" eb="3">
      <t>ショクチュウドク</t>
    </rPh>
    <rPh sb="3" eb="5">
      <t>カンジャ</t>
    </rPh>
    <rPh sb="5" eb="6">
      <t>スウ</t>
    </rPh>
    <phoneticPr fontId="34"/>
  </si>
  <si>
    <t>養護老人ホーム箇所数</t>
    <rPh sb="0" eb="2">
      <t>ヨウゴ</t>
    </rPh>
    <rPh sb="2" eb="4">
      <t>ロウジン</t>
    </rPh>
    <rPh sb="7" eb="9">
      <t>カショ</t>
    </rPh>
    <rPh sb="9" eb="10">
      <t>カズ</t>
    </rPh>
    <phoneticPr fontId="34"/>
  </si>
  <si>
    <t>養護老人ホーム定員</t>
    <rPh sb="0" eb="2">
      <t>ヨウゴ</t>
    </rPh>
    <rPh sb="2" eb="4">
      <t>ロウジン</t>
    </rPh>
    <rPh sb="7" eb="9">
      <t>テイイン</t>
    </rPh>
    <phoneticPr fontId="34"/>
  </si>
  <si>
    <t>特別養護老人ホーム箇所数</t>
    <rPh sb="0" eb="2">
      <t>トクベツ</t>
    </rPh>
    <rPh sb="9" eb="11">
      <t>カショ</t>
    </rPh>
    <rPh sb="11" eb="12">
      <t>スウ</t>
    </rPh>
    <phoneticPr fontId="34"/>
  </si>
  <si>
    <t>介護老人保健施設箇所数</t>
    <rPh sb="0" eb="2">
      <t>カイゴ</t>
    </rPh>
    <rPh sb="2" eb="4">
      <t>ロウジン</t>
    </rPh>
    <rPh sb="4" eb="6">
      <t>ホケン</t>
    </rPh>
    <rPh sb="6" eb="8">
      <t>シセツ</t>
    </rPh>
    <rPh sb="8" eb="10">
      <t>カショ</t>
    </rPh>
    <rPh sb="10" eb="11">
      <t>カズ</t>
    </rPh>
    <phoneticPr fontId="34"/>
  </si>
  <si>
    <t>介護老人保健施設定員</t>
    <rPh sb="0" eb="2">
      <t>カイゴ</t>
    </rPh>
    <rPh sb="2" eb="4">
      <t>ロウジン</t>
    </rPh>
    <rPh sb="4" eb="6">
      <t>ホケン</t>
    </rPh>
    <rPh sb="6" eb="8">
      <t>シセツ</t>
    </rPh>
    <rPh sb="8" eb="10">
      <t>テイイン</t>
    </rPh>
    <phoneticPr fontId="34"/>
  </si>
  <si>
    <t>認知症対応型共同生活介護箇所数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カショ</t>
    </rPh>
    <rPh sb="14" eb="15">
      <t>スウ</t>
    </rPh>
    <phoneticPr fontId="34"/>
  </si>
  <si>
    <t>認知症対応型共同生活介護定員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テイイン</t>
    </rPh>
    <phoneticPr fontId="34"/>
  </si>
  <si>
    <t>認知症対応型通所介護箇所数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4"/>
  </si>
  <si>
    <t>認知症対応型通所介護定員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2">
      <t>テイイン</t>
    </rPh>
    <phoneticPr fontId="34"/>
  </si>
  <si>
    <t>小規模多機能型居宅介護箇所数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カショ</t>
    </rPh>
    <rPh sb="13" eb="14">
      <t>スウ</t>
    </rPh>
    <phoneticPr fontId="34"/>
  </si>
  <si>
    <t>小規模多機能型居宅介護定員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テイイン</t>
    </rPh>
    <phoneticPr fontId="34"/>
  </si>
  <si>
    <t>居宅（介護予防）サービス受給者数</t>
    <rPh sb="0" eb="2">
      <t>キョタク</t>
    </rPh>
    <rPh sb="3" eb="5">
      <t>カイゴ</t>
    </rPh>
    <rPh sb="5" eb="7">
      <t>ヨボウ</t>
    </rPh>
    <rPh sb="12" eb="15">
      <t>ジュキュウシャ</t>
    </rPh>
    <rPh sb="15" eb="16">
      <t>スウ</t>
    </rPh>
    <phoneticPr fontId="34"/>
  </si>
  <si>
    <t>地域密着型（介護予防）サービス受給者数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34"/>
  </si>
  <si>
    <t>施設サービス受給者数</t>
    <rPh sb="0" eb="2">
      <t>シセツ</t>
    </rPh>
    <rPh sb="6" eb="9">
      <t>ジュキュウシャ</t>
    </rPh>
    <rPh sb="9" eb="10">
      <t>スウ</t>
    </rPh>
    <phoneticPr fontId="34"/>
  </si>
  <si>
    <t>居宅（介護予防）サービス保険給付費</t>
    <rPh sb="0" eb="2">
      <t>キョタク</t>
    </rPh>
    <rPh sb="3" eb="5">
      <t>カイゴ</t>
    </rPh>
    <rPh sb="5" eb="7">
      <t>ヨボウ</t>
    </rPh>
    <rPh sb="12" eb="14">
      <t>ホケン</t>
    </rPh>
    <rPh sb="14" eb="16">
      <t>キュウフ</t>
    </rPh>
    <rPh sb="16" eb="17">
      <t>ヒ</t>
    </rPh>
    <phoneticPr fontId="34"/>
  </si>
  <si>
    <t>地域密着型（介護予防）サービス保険給付費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ホケン</t>
    </rPh>
    <rPh sb="17" eb="19">
      <t>キュウフ</t>
    </rPh>
    <rPh sb="19" eb="20">
      <t>ヒ</t>
    </rPh>
    <phoneticPr fontId="34"/>
  </si>
  <si>
    <t>施設サービス保険給付費</t>
    <rPh sb="0" eb="2">
      <t>シセツ</t>
    </rPh>
    <rPh sb="6" eb="8">
      <t>ホケン</t>
    </rPh>
    <rPh sb="8" eb="10">
      <t>キュウフ</t>
    </rPh>
    <rPh sb="10" eb="11">
      <t>ヒ</t>
    </rPh>
    <phoneticPr fontId="34"/>
  </si>
  <si>
    <t>地域包括支援センター箇所数</t>
    <rPh sb="0" eb="2">
      <t>チイキ</t>
    </rPh>
    <rPh sb="2" eb="4">
      <t>ホウカツ</t>
    </rPh>
    <rPh sb="4" eb="6">
      <t>シエン</t>
    </rPh>
    <rPh sb="10" eb="12">
      <t>カショ</t>
    </rPh>
    <rPh sb="12" eb="13">
      <t>スウ</t>
    </rPh>
    <phoneticPr fontId="34"/>
  </si>
  <si>
    <t>要介護４</t>
    <rPh sb="0" eb="1">
      <t>ヨウ</t>
    </rPh>
    <rPh sb="1" eb="3">
      <t>カイゴ</t>
    </rPh>
    <phoneticPr fontId="34"/>
  </si>
  <si>
    <t>要介護５</t>
    <rPh sb="0" eb="1">
      <t>ヨウ</t>
    </rPh>
    <rPh sb="1" eb="3">
      <t>カイゴ</t>
    </rPh>
    <phoneticPr fontId="34"/>
  </si>
  <si>
    <t>シルバー人材センター会員数</t>
    <rPh sb="4" eb="6">
      <t>ジンザイ</t>
    </rPh>
    <rPh sb="10" eb="12">
      <t>カイイン</t>
    </rPh>
    <rPh sb="12" eb="13">
      <t>スウ</t>
    </rPh>
    <phoneticPr fontId="34"/>
  </si>
  <si>
    <t>老人クラブ会員数</t>
    <rPh sb="0" eb="2">
      <t>ロウジン</t>
    </rPh>
    <rPh sb="5" eb="7">
      <t>カイイン</t>
    </rPh>
    <rPh sb="7" eb="8">
      <t>スウ</t>
    </rPh>
    <phoneticPr fontId="34"/>
  </si>
  <si>
    <t>身体障がい者手帳交付者数</t>
  </si>
  <si>
    <t>療育手帳交付者数</t>
  </si>
  <si>
    <t>精神障がい者保健福祉手帳交付者数</t>
    <rPh sb="0" eb="2">
      <t>セイシン</t>
    </rPh>
    <rPh sb="2" eb="3">
      <t>サワ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シャ</t>
    </rPh>
    <rPh sb="15" eb="16">
      <t>カズ</t>
    </rPh>
    <phoneticPr fontId="34"/>
  </si>
  <si>
    <t>グループホーム利用者数</t>
    <rPh sb="7" eb="10">
      <t>リヨウシャ</t>
    </rPh>
    <rPh sb="10" eb="11">
      <t>スウ</t>
    </rPh>
    <phoneticPr fontId="34"/>
  </si>
  <si>
    <t>施設入所者数</t>
    <rPh sb="0" eb="2">
      <t>シセツ</t>
    </rPh>
    <rPh sb="2" eb="5">
      <t>ニュウショシャ</t>
    </rPh>
    <rPh sb="5" eb="6">
      <t>スウ</t>
    </rPh>
    <phoneticPr fontId="34"/>
  </si>
  <si>
    <t>施設入所から地域生活への移行者数</t>
    <rPh sb="0" eb="2">
      <t>シセツ</t>
    </rPh>
    <rPh sb="2" eb="4">
      <t>ニュウショ</t>
    </rPh>
    <rPh sb="6" eb="8">
      <t>チイキ</t>
    </rPh>
    <rPh sb="8" eb="10">
      <t>セイカツ</t>
    </rPh>
    <rPh sb="12" eb="14">
      <t>イコウ</t>
    </rPh>
    <rPh sb="14" eb="15">
      <t>シャ</t>
    </rPh>
    <rPh sb="15" eb="16">
      <t>カズ</t>
    </rPh>
    <phoneticPr fontId="34"/>
  </si>
  <si>
    <t>福祉施設（日中活動系サービス）の利用者数</t>
    <rPh sb="0" eb="2">
      <t>フクシ</t>
    </rPh>
    <rPh sb="2" eb="4">
      <t>シセツ</t>
    </rPh>
    <rPh sb="5" eb="7">
      <t>ニッチュウ</t>
    </rPh>
    <rPh sb="7" eb="9">
      <t>カツドウ</t>
    </rPh>
    <rPh sb="9" eb="10">
      <t>ケイ</t>
    </rPh>
    <rPh sb="16" eb="19">
      <t>リヨウシャ</t>
    </rPh>
    <rPh sb="19" eb="20">
      <t>スウ</t>
    </rPh>
    <phoneticPr fontId="34"/>
  </si>
  <si>
    <t>福祉施設から一般就労への移行者数</t>
    <rPh sb="0" eb="2">
      <t>フクシ</t>
    </rPh>
    <rPh sb="2" eb="4">
      <t>シセツ</t>
    </rPh>
    <rPh sb="6" eb="8">
      <t>イッパン</t>
    </rPh>
    <rPh sb="8" eb="10">
      <t>シュウロウ</t>
    </rPh>
    <rPh sb="12" eb="14">
      <t>イコウ</t>
    </rPh>
    <rPh sb="14" eb="15">
      <t>シャ</t>
    </rPh>
    <rPh sb="15" eb="16">
      <t>カズ</t>
    </rPh>
    <phoneticPr fontId="34"/>
  </si>
  <si>
    <t>就労継続支援事業所等における平均工賃月額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トウ</t>
    </rPh>
    <rPh sb="14" eb="16">
      <t>ヘイキン</t>
    </rPh>
    <rPh sb="16" eb="18">
      <t>コウチン</t>
    </rPh>
    <rPh sb="18" eb="20">
      <t>ゲツガク</t>
    </rPh>
    <phoneticPr fontId="34"/>
  </si>
  <si>
    <t>保育所箇所数</t>
    <rPh sb="0" eb="2">
      <t>ホイク</t>
    </rPh>
    <rPh sb="2" eb="3">
      <t>ショ</t>
    </rPh>
    <phoneticPr fontId="34"/>
  </si>
  <si>
    <t>保育所定員数</t>
    <rPh sb="0" eb="2">
      <t>ホイク</t>
    </rPh>
    <rPh sb="2" eb="3">
      <t>ショ</t>
    </rPh>
    <phoneticPr fontId="34"/>
  </si>
  <si>
    <t>保育所入所者数</t>
    <rPh sb="0" eb="2">
      <t>ホイク</t>
    </rPh>
    <rPh sb="2" eb="3">
      <t>ショ</t>
    </rPh>
    <phoneticPr fontId="34"/>
  </si>
  <si>
    <t>保育士数</t>
    <rPh sb="0" eb="2">
      <t>ホイク</t>
    </rPh>
    <rPh sb="2" eb="3">
      <t>シ</t>
    </rPh>
    <rPh sb="3" eb="4">
      <t>スウ</t>
    </rPh>
    <phoneticPr fontId="34"/>
  </si>
  <si>
    <t>ファミリーサポートセンター　依頼会員数</t>
    <rPh sb="14" eb="16">
      <t>イライ</t>
    </rPh>
    <rPh sb="16" eb="18">
      <t>カイイン</t>
    </rPh>
    <rPh sb="18" eb="19">
      <t>スウ</t>
    </rPh>
    <phoneticPr fontId="34"/>
  </si>
  <si>
    <t>ファミリーサポートセンター　協力会員数</t>
    <rPh sb="14" eb="16">
      <t>キョウリョク</t>
    </rPh>
    <rPh sb="16" eb="18">
      <t>カイイン</t>
    </rPh>
    <rPh sb="18" eb="19">
      <t>スウ</t>
    </rPh>
    <phoneticPr fontId="34"/>
  </si>
  <si>
    <t>ファミリーサポートセンター　両方会員数</t>
    <rPh sb="14" eb="16">
      <t>リョウホウ</t>
    </rPh>
    <rPh sb="16" eb="18">
      <t>カイイン</t>
    </rPh>
    <rPh sb="18" eb="19">
      <t>スウ</t>
    </rPh>
    <phoneticPr fontId="34"/>
  </si>
  <si>
    <t>乳児家庭全戸訪問事業における面接数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4" eb="16">
      <t>メンセツ</t>
    </rPh>
    <rPh sb="16" eb="17">
      <t>スウ</t>
    </rPh>
    <phoneticPr fontId="34"/>
  </si>
  <si>
    <t>出生数</t>
    <rPh sb="0" eb="2">
      <t>シュッショウ</t>
    </rPh>
    <rPh sb="2" eb="3">
      <t>スウ</t>
    </rPh>
    <phoneticPr fontId="34"/>
  </si>
  <si>
    <t>1歳6ヶ月児健康診査受診率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0" eb="12">
      <t>ジュシン</t>
    </rPh>
    <rPh sb="12" eb="13">
      <t>リツ</t>
    </rPh>
    <phoneticPr fontId="34"/>
  </si>
  <si>
    <t>3歳児健康診査受診率</t>
    <rPh sb="1" eb="3">
      <t>サイジ</t>
    </rPh>
    <rPh sb="3" eb="5">
      <t>ケンコウ</t>
    </rPh>
    <rPh sb="5" eb="7">
      <t>シンサ</t>
    </rPh>
    <rPh sb="7" eb="9">
      <t>ジュシン</t>
    </rPh>
    <rPh sb="9" eb="10">
      <t>リツ</t>
    </rPh>
    <phoneticPr fontId="34"/>
  </si>
  <si>
    <t>児童虐待通告受理件数</t>
    <rPh sb="0" eb="2">
      <t>ジドウ</t>
    </rPh>
    <rPh sb="2" eb="4">
      <t>ギャクタイ</t>
    </rPh>
    <rPh sb="4" eb="6">
      <t>ツウコク</t>
    </rPh>
    <rPh sb="6" eb="8">
      <t>ジュリ</t>
    </rPh>
    <rPh sb="8" eb="10">
      <t>ケンスウ</t>
    </rPh>
    <phoneticPr fontId="34"/>
  </si>
  <si>
    <t>生活保護率</t>
    <rPh sb="0" eb="2">
      <t>セイカツ</t>
    </rPh>
    <rPh sb="2" eb="4">
      <t>ホゴ</t>
    </rPh>
    <rPh sb="4" eb="5">
      <t>リツ</t>
    </rPh>
    <phoneticPr fontId="34"/>
  </si>
  <si>
    <t>国民健康保険被保険者数</t>
    <rPh sb="0" eb="1">
      <t>コク</t>
    </rPh>
    <rPh sb="1" eb="2">
      <t>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1">
      <t>カズ</t>
    </rPh>
    <phoneticPr fontId="34"/>
  </si>
  <si>
    <t>特定健康診査受診率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34"/>
  </si>
  <si>
    <t>国民健康保険
被保険者1人あたり費用額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phoneticPr fontId="34"/>
  </si>
  <si>
    <t>住宅用太陽光発電システム設置家庭数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phoneticPr fontId="38"/>
  </si>
  <si>
    <t>公害苦情件数</t>
    <rPh sb="0" eb="2">
      <t>コウガイ</t>
    </rPh>
    <rPh sb="2" eb="4">
      <t>クジョウ</t>
    </rPh>
    <rPh sb="4" eb="6">
      <t>ケンスウ</t>
    </rPh>
    <phoneticPr fontId="34"/>
  </si>
  <si>
    <t>河川BOD環境基準達成率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34"/>
  </si>
  <si>
    <t>ごみ総排出量</t>
    <rPh sb="2" eb="3">
      <t>ソウ</t>
    </rPh>
    <rPh sb="3" eb="5">
      <t>ハイシュツ</t>
    </rPh>
    <rPh sb="5" eb="6">
      <t>リョウ</t>
    </rPh>
    <phoneticPr fontId="34"/>
  </si>
  <si>
    <t>直接搬入量</t>
    <rPh sb="0" eb="2">
      <t>チョクセツ</t>
    </rPh>
    <rPh sb="2" eb="4">
      <t>ハンニュウ</t>
    </rPh>
    <rPh sb="4" eb="5">
      <t>リョウ</t>
    </rPh>
    <phoneticPr fontId="34"/>
  </si>
  <si>
    <t>うち資源物の直接搬入量</t>
    <rPh sb="2" eb="5">
      <t>シゲンブツ</t>
    </rPh>
    <rPh sb="6" eb="8">
      <t>チョクセツ</t>
    </rPh>
    <rPh sb="8" eb="10">
      <t>ハンニュウ</t>
    </rPh>
    <rPh sb="10" eb="11">
      <t>リョウ</t>
    </rPh>
    <phoneticPr fontId="34"/>
  </si>
  <si>
    <t>ごみ収集量</t>
    <rPh sb="2" eb="4">
      <t>シュウシュウ</t>
    </rPh>
    <rPh sb="4" eb="5">
      <t>リョウ</t>
    </rPh>
    <phoneticPr fontId="34"/>
  </si>
  <si>
    <t>うち可燃収集量</t>
    <rPh sb="2" eb="4">
      <t>カネン</t>
    </rPh>
    <rPh sb="4" eb="6">
      <t>シュウシュウ</t>
    </rPh>
    <rPh sb="6" eb="7">
      <t>リョウ</t>
    </rPh>
    <phoneticPr fontId="34"/>
  </si>
  <si>
    <t>うち資源収集量</t>
    <rPh sb="2" eb="4">
      <t>シゲン</t>
    </rPh>
    <rPh sb="4" eb="6">
      <t>シュウシュウ</t>
    </rPh>
    <rPh sb="6" eb="7">
      <t>リョウ</t>
    </rPh>
    <phoneticPr fontId="34"/>
  </si>
  <si>
    <t>うち可燃・資源以外の収集量</t>
    <rPh sb="2" eb="4">
      <t>カネン</t>
    </rPh>
    <rPh sb="5" eb="7">
      <t>シゲン</t>
    </rPh>
    <rPh sb="7" eb="9">
      <t>イガイ</t>
    </rPh>
    <rPh sb="10" eb="12">
      <t>シュウシュウ</t>
    </rPh>
    <rPh sb="12" eb="13">
      <t>リョウ</t>
    </rPh>
    <phoneticPr fontId="34"/>
  </si>
  <si>
    <t>集団回収量</t>
    <rPh sb="0" eb="2">
      <t>シュウダン</t>
    </rPh>
    <rPh sb="2" eb="4">
      <t>カイシュウ</t>
    </rPh>
    <rPh sb="4" eb="5">
      <t>リョウ</t>
    </rPh>
    <phoneticPr fontId="34"/>
  </si>
  <si>
    <t>リサイクル率</t>
    <rPh sb="5" eb="6">
      <t>リツ</t>
    </rPh>
    <phoneticPr fontId="34"/>
  </si>
  <si>
    <t>都市公園数</t>
    <rPh sb="4" eb="5">
      <t>スウ</t>
    </rPh>
    <phoneticPr fontId="34"/>
  </si>
  <si>
    <t>市民一人当たり
都市公園面積</t>
    <rPh sb="0" eb="2">
      <t>シミン</t>
    </rPh>
    <rPh sb="2" eb="4">
      <t>ヒトリ</t>
    </rPh>
    <rPh sb="4" eb="5">
      <t>ア</t>
    </rPh>
    <phoneticPr fontId="34"/>
  </si>
  <si>
    <t>公共賃貸住宅戸数</t>
    <rPh sb="0" eb="2">
      <t>コウキョウ</t>
    </rPh>
    <rPh sb="2" eb="4">
      <t>チンタイ</t>
    </rPh>
    <rPh sb="4" eb="6">
      <t>ジュウタク</t>
    </rPh>
    <rPh sb="6" eb="8">
      <t>コスウ</t>
    </rPh>
    <phoneticPr fontId="34"/>
  </si>
  <si>
    <t>地域優良賃貸住宅供給戸数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キョウキュウ</t>
    </rPh>
    <rPh sb="10" eb="12">
      <t>コスウ</t>
    </rPh>
    <phoneticPr fontId="34"/>
  </si>
  <si>
    <t>市営住宅公募戸数</t>
    <rPh sb="0" eb="2">
      <t>シエイ</t>
    </rPh>
    <rPh sb="2" eb="4">
      <t>ジュウタク</t>
    </rPh>
    <rPh sb="4" eb="6">
      <t>コウボ</t>
    </rPh>
    <rPh sb="6" eb="8">
      <t>コスウ</t>
    </rPh>
    <phoneticPr fontId="34"/>
  </si>
  <si>
    <t>市営住宅応募件数</t>
    <rPh sb="0" eb="2">
      <t>シエイ</t>
    </rPh>
    <rPh sb="2" eb="4">
      <t>ジュウタク</t>
    </rPh>
    <rPh sb="4" eb="6">
      <t>オウボ</t>
    </rPh>
    <rPh sb="6" eb="8">
      <t>ケンスウ</t>
    </rPh>
    <phoneticPr fontId="34"/>
  </si>
  <si>
    <t>サービス付き高齢者向け住宅登録件数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ケンスウ</t>
    </rPh>
    <phoneticPr fontId="34"/>
  </si>
  <si>
    <t>サービス付き高齢者向け住宅登録戸数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コスウ</t>
    </rPh>
    <phoneticPr fontId="34"/>
  </si>
  <si>
    <t>一般世帯持ち家率</t>
    <rPh sb="0" eb="2">
      <t>イッパン</t>
    </rPh>
    <rPh sb="2" eb="4">
      <t>セタイ</t>
    </rPh>
    <rPh sb="4" eb="5">
      <t>モ</t>
    </rPh>
    <rPh sb="6" eb="7">
      <t>イエ</t>
    </rPh>
    <rPh sb="7" eb="8">
      <t>リツ</t>
    </rPh>
    <phoneticPr fontId="34"/>
  </si>
  <si>
    <t>上水道普及率</t>
    <rPh sb="0" eb="3">
      <t>ジョウスイドウ</t>
    </rPh>
    <rPh sb="3" eb="5">
      <t>フキュウ</t>
    </rPh>
    <rPh sb="5" eb="6">
      <t>リツ</t>
    </rPh>
    <phoneticPr fontId="34"/>
  </si>
  <si>
    <t>上水道有収率</t>
    <rPh sb="3" eb="4">
      <t>ユウ</t>
    </rPh>
    <rPh sb="4" eb="5">
      <t>シュウカク</t>
    </rPh>
    <rPh sb="5" eb="6">
      <t>リツ</t>
    </rPh>
    <phoneticPr fontId="34"/>
  </si>
  <si>
    <t>下水道普及率</t>
    <rPh sb="0" eb="1">
      <t>ゲ</t>
    </rPh>
    <rPh sb="3" eb="5">
      <t>フキュウ</t>
    </rPh>
    <rPh sb="5" eb="6">
      <t>リツ</t>
    </rPh>
    <phoneticPr fontId="34"/>
  </si>
  <si>
    <t>下水道雨水整備率</t>
    <rPh sb="0" eb="3">
      <t>ゲスイドウ</t>
    </rPh>
    <rPh sb="3" eb="5">
      <t>ウスイ</t>
    </rPh>
    <rPh sb="5" eb="7">
      <t>セイビ</t>
    </rPh>
    <rPh sb="7" eb="8">
      <t>リツ</t>
    </rPh>
    <phoneticPr fontId="34"/>
  </si>
  <si>
    <t>消防署，分署，出張所数</t>
    <rPh sb="0" eb="3">
      <t>ショウボウショ</t>
    </rPh>
    <rPh sb="4" eb="6">
      <t>ブンショ</t>
    </rPh>
    <rPh sb="7" eb="9">
      <t>シュッチョウ</t>
    </rPh>
    <rPh sb="9" eb="10">
      <t>トコロ</t>
    </rPh>
    <rPh sb="10" eb="11">
      <t>スウ</t>
    </rPh>
    <phoneticPr fontId="34"/>
  </si>
  <si>
    <t>消防車両保有数</t>
    <rPh sb="0" eb="2">
      <t>ショウボウ</t>
    </rPh>
    <rPh sb="2" eb="4">
      <t>シャリョウ</t>
    </rPh>
    <rPh sb="4" eb="6">
      <t>ホユウ</t>
    </rPh>
    <rPh sb="6" eb="7">
      <t>スウ</t>
    </rPh>
    <phoneticPr fontId="34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</si>
  <si>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34"/>
  </si>
  <si>
    <t>観光客入込み客数</t>
    <rPh sb="0" eb="2">
      <t>カンコウ</t>
    </rPh>
    <rPh sb="2" eb="3">
      <t>キャク</t>
    </rPh>
    <rPh sb="3" eb="5">
      <t>イリコ</t>
    </rPh>
    <rPh sb="6" eb="7">
      <t>キャク</t>
    </rPh>
    <rPh sb="7" eb="8">
      <t>スウ</t>
    </rPh>
    <phoneticPr fontId="34"/>
  </si>
  <si>
    <t>ホテル，旅館客室数</t>
    <rPh sb="4" eb="6">
      <t>リョカン</t>
    </rPh>
    <rPh sb="6" eb="7">
      <t>キャク</t>
    </rPh>
    <rPh sb="7" eb="8">
      <t>シツ</t>
    </rPh>
    <rPh sb="8" eb="9">
      <t>スウ</t>
    </rPh>
    <phoneticPr fontId="34"/>
  </si>
  <si>
    <t>中央卸売市場取扱高（青果物）</t>
    <rPh sb="0" eb="2">
      <t>チュウオウ</t>
    </rPh>
    <rPh sb="2" eb="4">
      <t>オロシウリ</t>
    </rPh>
    <phoneticPr fontId="34"/>
  </si>
  <si>
    <t>中央卸売市場取扱高（水産物）</t>
    <rPh sb="0" eb="2">
      <t>チュウオウ</t>
    </rPh>
    <rPh sb="2" eb="4">
      <t>オロシウリ</t>
    </rPh>
    <phoneticPr fontId="34"/>
  </si>
  <si>
    <t>民営事業所総数</t>
    <rPh sb="0" eb="2">
      <t>ミンエイ</t>
    </rPh>
    <rPh sb="2" eb="5">
      <t>ジギョウショ</t>
    </rPh>
    <rPh sb="5" eb="7">
      <t>ソウスウ</t>
    </rPh>
    <phoneticPr fontId="34"/>
  </si>
  <si>
    <t>　第1次産業</t>
    <rPh sb="1" eb="2">
      <t>ダイ</t>
    </rPh>
    <rPh sb="3" eb="4">
      <t>ジ</t>
    </rPh>
    <rPh sb="4" eb="6">
      <t>サンギョウ</t>
    </rPh>
    <phoneticPr fontId="34"/>
  </si>
  <si>
    <t>　第2次産業</t>
    <rPh sb="1" eb="2">
      <t>ダイ</t>
    </rPh>
    <rPh sb="3" eb="4">
      <t>ジ</t>
    </rPh>
    <rPh sb="4" eb="6">
      <t>サンギョウ</t>
    </rPh>
    <phoneticPr fontId="34"/>
  </si>
  <si>
    <t>　第3次産業</t>
    <rPh sb="1" eb="2">
      <t>ダイ</t>
    </rPh>
    <rPh sb="3" eb="4">
      <t>ジ</t>
    </rPh>
    <rPh sb="4" eb="6">
      <t>サンギョウ</t>
    </rPh>
    <phoneticPr fontId="34"/>
  </si>
  <si>
    <t xml:space="preserve"> 従業者総数</t>
    <rPh sb="1" eb="4">
      <t>ジュウギョウシャ</t>
    </rPh>
    <rPh sb="4" eb="6">
      <t>ソウスウ</t>
    </rPh>
    <phoneticPr fontId="34"/>
  </si>
  <si>
    <t>卸売業事業所数</t>
    <rPh sb="0" eb="2">
      <t>オロシウリ</t>
    </rPh>
    <rPh sb="2" eb="3">
      <t>ギョウ</t>
    </rPh>
    <rPh sb="3" eb="5">
      <t>ジギョウ</t>
    </rPh>
    <rPh sb="5" eb="6">
      <t>ショ</t>
    </rPh>
    <rPh sb="6" eb="7">
      <t>スウ</t>
    </rPh>
    <phoneticPr fontId="34"/>
  </si>
  <si>
    <t>卸売業従業者数</t>
    <rPh sb="0" eb="2">
      <t>オロシウリ</t>
    </rPh>
    <rPh sb="2" eb="3">
      <t>ギョウ</t>
    </rPh>
    <rPh sb="3" eb="6">
      <t>ジュウギョウシャ</t>
    </rPh>
    <rPh sb="6" eb="7">
      <t>スウ</t>
    </rPh>
    <phoneticPr fontId="34"/>
  </si>
  <si>
    <t>卸売業年間商品販売額</t>
    <rPh sb="0" eb="3">
      <t>オロシウリギョウ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34"/>
  </si>
  <si>
    <t>小売業事業所数</t>
    <rPh sb="0" eb="3">
      <t>コウリギョウ</t>
    </rPh>
    <rPh sb="3" eb="5">
      <t>ジギョウ</t>
    </rPh>
    <rPh sb="5" eb="6">
      <t>ショ</t>
    </rPh>
    <rPh sb="6" eb="7">
      <t>スウ</t>
    </rPh>
    <phoneticPr fontId="34"/>
  </si>
  <si>
    <t>小売業従業者数</t>
    <rPh sb="0" eb="3">
      <t>コウリギョウ</t>
    </rPh>
    <rPh sb="3" eb="6">
      <t>ジュウギョウシャ</t>
    </rPh>
    <rPh sb="6" eb="7">
      <t>スウ</t>
    </rPh>
    <phoneticPr fontId="34"/>
  </si>
  <si>
    <t>小売業年間商品販売額</t>
    <rPh sb="0" eb="3">
      <t>コウリギョウ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34"/>
  </si>
  <si>
    <t>製造業事業所数</t>
    <rPh sb="0" eb="3">
      <t>セイゾウギョウ</t>
    </rPh>
    <rPh sb="3" eb="6">
      <t>ジギョウショ</t>
    </rPh>
    <rPh sb="6" eb="7">
      <t>スウ</t>
    </rPh>
    <phoneticPr fontId="34"/>
  </si>
  <si>
    <t>従業者数</t>
    <rPh sb="0" eb="2">
      <t>ジュウギョウ</t>
    </rPh>
    <rPh sb="2" eb="3">
      <t>シャ</t>
    </rPh>
    <rPh sb="3" eb="4">
      <t>スウ</t>
    </rPh>
    <phoneticPr fontId="34"/>
  </si>
  <si>
    <t>製造品出荷額等</t>
    <rPh sb="0" eb="2">
      <t>セイゾウ</t>
    </rPh>
    <rPh sb="2" eb="3">
      <t>シナ</t>
    </rPh>
    <rPh sb="3" eb="5">
      <t>シュッカ</t>
    </rPh>
    <rPh sb="5" eb="6">
      <t>ガク</t>
    </rPh>
    <rPh sb="6" eb="7">
      <t>トウ</t>
    </rPh>
    <phoneticPr fontId="34"/>
  </si>
  <si>
    <t>従業者規模4～299人の
製造業事業所数</t>
    <rPh sb="0" eb="2">
      <t>ジュウギョウ</t>
    </rPh>
    <rPh sb="2" eb="3">
      <t>シャ</t>
    </rPh>
    <rPh sb="3" eb="5">
      <t>キボ</t>
    </rPh>
    <rPh sb="10" eb="11">
      <t>ヒト</t>
    </rPh>
    <rPh sb="13" eb="16">
      <t>セイゾウギョウ</t>
    </rPh>
    <rPh sb="16" eb="18">
      <t>ジギョウ</t>
    </rPh>
    <rPh sb="18" eb="19">
      <t>ショ</t>
    </rPh>
    <rPh sb="19" eb="20">
      <t>スウ</t>
    </rPh>
    <phoneticPr fontId="34"/>
  </si>
  <si>
    <t>従業者規模4～299人の
製造業製造品出荷額等</t>
    <rPh sb="22" eb="23">
      <t>トウ</t>
    </rPh>
    <phoneticPr fontId="34"/>
  </si>
  <si>
    <t>総農家戸数</t>
    <rPh sb="0" eb="1">
      <t>ソウ</t>
    </rPh>
    <rPh sb="1" eb="3">
      <t>ノウカ</t>
    </rPh>
    <rPh sb="3" eb="5">
      <t>コスウ</t>
    </rPh>
    <phoneticPr fontId="34"/>
  </si>
  <si>
    <t>販売農家戸数</t>
    <rPh sb="0" eb="2">
      <t>ハンバイ</t>
    </rPh>
    <rPh sb="2" eb="4">
      <t>ノウカ</t>
    </rPh>
    <rPh sb="4" eb="6">
      <t>コスウ</t>
    </rPh>
    <phoneticPr fontId="34"/>
  </si>
  <si>
    <t>認定農業者数</t>
    <rPh sb="0" eb="2">
      <t>ニンテイ</t>
    </rPh>
    <rPh sb="2" eb="5">
      <t>ノウギョウシャ</t>
    </rPh>
    <rPh sb="5" eb="6">
      <t>スウ</t>
    </rPh>
    <phoneticPr fontId="34"/>
  </si>
  <si>
    <t>人</t>
    <rPh sb="0" eb="1">
      <t>ヒト</t>
    </rPh>
    <phoneticPr fontId="34"/>
  </si>
  <si>
    <t>世帯</t>
    <rPh sb="0" eb="2">
      <t>セタイ</t>
    </rPh>
    <phoneticPr fontId="34"/>
  </si>
  <si>
    <t>点</t>
    <rPh sb="0" eb="1">
      <t>テン</t>
    </rPh>
    <phoneticPr fontId="34"/>
  </si>
  <si>
    <t>冊</t>
    <rPh sb="0" eb="1">
      <t>サツ</t>
    </rPh>
    <phoneticPr fontId="34"/>
  </si>
  <si>
    <t>箇所</t>
    <rPh sb="0" eb="2">
      <t>カショ</t>
    </rPh>
    <phoneticPr fontId="34"/>
  </si>
  <si>
    <t>人</t>
    <rPh sb="0" eb="1">
      <t>ヒト</t>
    </rPh>
    <phoneticPr fontId="38"/>
  </si>
  <si>
    <t>人</t>
    <rPh sb="0" eb="1">
      <t>ニン</t>
    </rPh>
    <phoneticPr fontId="34"/>
  </si>
  <si>
    <t>倍</t>
    <rPh sb="0" eb="1">
      <t>バイ</t>
    </rPh>
    <phoneticPr fontId="34"/>
  </si>
  <si>
    <t>円</t>
    <rPh sb="0" eb="1">
      <t>エン</t>
    </rPh>
    <phoneticPr fontId="34"/>
  </si>
  <si>
    <t>件</t>
    <rPh sb="0" eb="1">
      <t>ケン</t>
    </rPh>
    <phoneticPr fontId="34"/>
  </si>
  <si>
    <t>千円</t>
    <rPh sb="0" eb="1">
      <t>セン</t>
    </rPh>
    <rPh sb="1" eb="2">
      <t>エン</t>
    </rPh>
    <phoneticPr fontId="34"/>
  </si>
  <si>
    <t>団体</t>
    <rPh sb="0" eb="2">
      <t>ダンタイ</t>
    </rPh>
    <phoneticPr fontId="34"/>
  </si>
  <si>
    <t>回</t>
    <rPh sb="0" eb="1">
      <t>カイ</t>
    </rPh>
    <phoneticPr fontId="34"/>
  </si>
  <si>
    <t>台</t>
    <rPh sb="0" eb="1">
      <t>ダイケイ</t>
    </rPh>
    <phoneticPr fontId="34"/>
  </si>
  <si>
    <t>世帯</t>
    <rPh sb="0" eb="2">
      <t>セタイ</t>
    </rPh>
    <phoneticPr fontId="36"/>
  </si>
  <si>
    <t>戸</t>
    <rPh sb="0" eb="1">
      <t>ト</t>
    </rPh>
    <phoneticPr fontId="34"/>
  </si>
  <si>
    <t>ヵ所</t>
    <rPh sb="1" eb="2">
      <t>トコロ</t>
    </rPh>
    <phoneticPr fontId="34"/>
  </si>
  <si>
    <t>台</t>
    <rPh sb="0" eb="1">
      <t>ダイ</t>
    </rPh>
    <phoneticPr fontId="34"/>
  </si>
  <si>
    <t>室</t>
    <rPh sb="0" eb="1">
      <t>シツ</t>
    </rPh>
    <phoneticPr fontId="34"/>
  </si>
  <si>
    <t>千円</t>
    <rPh sb="0" eb="1">
      <t>セン</t>
    </rPh>
    <rPh sb="1" eb="2">
      <t>センエン</t>
    </rPh>
    <phoneticPr fontId="34"/>
  </si>
  <si>
    <t>百万円</t>
    <rPh sb="0" eb="1">
      <t>ヒャク</t>
    </rPh>
    <rPh sb="1" eb="3">
      <t>マンエン</t>
    </rPh>
    <phoneticPr fontId="34"/>
  </si>
  <si>
    <t>百万円</t>
    <rPh sb="0" eb="3">
      <t>ヒャクマンエン</t>
    </rPh>
    <phoneticPr fontId="34"/>
  </si>
  <si>
    <t>市道実延長</t>
    <rPh sb="0" eb="2">
      <t>シドウ</t>
    </rPh>
    <rPh sb="2" eb="3">
      <t>ジツ</t>
    </rPh>
    <rPh sb="3" eb="5">
      <t>エンチョウ</t>
    </rPh>
    <phoneticPr fontId="34"/>
  </si>
  <si>
    <t>市道面積</t>
    <rPh sb="0" eb="2">
      <t>シドウ</t>
    </rPh>
    <rPh sb="2" eb="4">
      <t>メンセキ</t>
    </rPh>
    <phoneticPr fontId="34"/>
  </si>
  <si>
    <t>歩道延長</t>
    <rPh sb="0" eb="2">
      <t>ホドウ</t>
    </rPh>
    <rPh sb="2" eb="4">
      <t>エンチョウ</t>
    </rPh>
    <phoneticPr fontId="34"/>
  </si>
  <si>
    <t>地中化電線改良済総延長</t>
    <rPh sb="0" eb="2">
      <t>チチュウ</t>
    </rPh>
    <rPh sb="2" eb="3">
      <t>カ</t>
    </rPh>
    <rPh sb="3" eb="5">
      <t>デンセン</t>
    </rPh>
    <rPh sb="5" eb="7">
      <t>カイリョウ</t>
    </rPh>
    <rPh sb="7" eb="8">
      <t>ス</t>
    </rPh>
    <rPh sb="8" eb="9">
      <t>ソウ</t>
    </rPh>
    <phoneticPr fontId="34"/>
  </si>
  <si>
    <t>地中化電線計画総延長</t>
    <rPh sb="0" eb="2">
      <t>チチュウ</t>
    </rPh>
    <rPh sb="2" eb="3">
      <t>カ</t>
    </rPh>
    <rPh sb="3" eb="5">
      <t>デンセン</t>
    </rPh>
    <rPh sb="5" eb="7">
      <t>ケイカク</t>
    </rPh>
    <rPh sb="7" eb="8">
      <t>ソウ</t>
    </rPh>
    <phoneticPr fontId="34"/>
  </si>
  <si>
    <t>都市計画道路計画延長</t>
    <rPh sb="4" eb="6">
      <t>ドウロ</t>
    </rPh>
    <rPh sb="6" eb="8">
      <t>ケイカク</t>
    </rPh>
    <phoneticPr fontId="34"/>
  </si>
  <si>
    <t>都市計画道路整備済延長</t>
    <rPh sb="4" eb="6">
      <t>ドウロ</t>
    </rPh>
    <rPh sb="6" eb="8">
      <t>セイビ</t>
    </rPh>
    <phoneticPr fontId="34"/>
  </si>
  <si>
    <t>鉄道利用者数</t>
    <rPh sb="0" eb="2">
      <t>テツドウ</t>
    </rPh>
    <rPh sb="2" eb="5">
      <t>リヨウシャ</t>
    </rPh>
    <rPh sb="5" eb="6">
      <t>スウ</t>
    </rPh>
    <phoneticPr fontId="34"/>
  </si>
  <si>
    <t>路線バスの利用者数（民間）</t>
    <rPh sb="0" eb="2">
      <t>ロセン</t>
    </rPh>
    <rPh sb="5" eb="8">
      <t>リヨウシャ</t>
    </rPh>
    <rPh sb="8" eb="9">
      <t>スウ</t>
    </rPh>
    <rPh sb="10" eb="12">
      <t>ミンカン</t>
    </rPh>
    <phoneticPr fontId="34"/>
  </si>
  <si>
    <t>路線バスの利用者数（市営）</t>
    <rPh sb="0" eb="2">
      <t>ロセン</t>
    </rPh>
    <rPh sb="5" eb="8">
      <t>リヨウシャ</t>
    </rPh>
    <rPh sb="8" eb="9">
      <t>スウ</t>
    </rPh>
    <rPh sb="10" eb="12">
      <t>シエイ</t>
    </rPh>
    <phoneticPr fontId="34"/>
  </si>
  <si>
    <t>路線バス総車両数（民間）</t>
    <rPh sb="0" eb="2">
      <t>ロセン</t>
    </rPh>
    <rPh sb="4" eb="5">
      <t>ソウ</t>
    </rPh>
    <rPh sb="5" eb="7">
      <t>シャリョウ</t>
    </rPh>
    <rPh sb="7" eb="8">
      <t>スウ</t>
    </rPh>
    <rPh sb="9" eb="11">
      <t>ミンカン</t>
    </rPh>
    <phoneticPr fontId="34"/>
  </si>
  <si>
    <t>路線バス総車両数（市営）</t>
    <rPh sb="0" eb="2">
      <t>ロセン</t>
    </rPh>
    <rPh sb="4" eb="5">
      <t>ソウ</t>
    </rPh>
    <rPh sb="5" eb="7">
      <t>シャリョウ</t>
    </rPh>
    <rPh sb="7" eb="8">
      <t>スウ</t>
    </rPh>
    <rPh sb="9" eb="11">
      <t>シエイ</t>
    </rPh>
    <phoneticPr fontId="34"/>
  </si>
  <si>
    <t>ノンステップバス車両数（民営）</t>
    <rPh sb="8" eb="10">
      <t>シャリョウ</t>
    </rPh>
    <rPh sb="10" eb="11">
      <t>スウ</t>
    </rPh>
    <rPh sb="12" eb="14">
      <t>ミンエイ</t>
    </rPh>
    <phoneticPr fontId="34"/>
  </si>
  <si>
    <t>ノンステップバス車両数（市営）</t>
    <rPh sb="8" eb="10">
      <t>シャリョウ</t>
    </rPh>
    <rPh sb="10" eb="11">
      <t>スウ</t>
    </rPh>
    <rPh sb="12" eb="14">
      <t>シエイ</t>
    </rPh>
    <phoneticPr fontId="34"/>
  </si>
  <si>
    <t>路線バスに対する補助金額（民間）</t>
    <rPh sb="0" eb="2">
      <t>ロセン</t>
    </rPh>
    <rPh sb="5" eb="6">
      <t>タイ</t>
    </rPh>
    <rPh sb="8" eb="10">
      <t>ホジョ</t>
    </rPh>
    <rPh sb="10" eb="12">
      <t>キンガク</t>
    </rPh>
    <rPh sb="13" eb="15">
      <t>ミンカン</t>
    </rPh>
    <phoneticPr fontId="34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</si>
  <si>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34"/>
  </si>
  <si>
    <t>自転車走行空間の整備延長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34"/>
  </si>
  <si>
    <t>ノンステップバスに対する補助金額</t>
    <rPh sb="9" eb="10">
      <t>タイ</t>
    </rPh>
    <rPh sb="12" eb="15">
      <t>ホジョキン</t>
    </rPh>
    <rPh sb="15" eb="16">
      <t>ガク</t>
    </rPh>
    <phoneticPr fontId="34"/>
  </si>
  <si>
    <t>DIDs面積</t>
    <rPh sb="4" eb="6">
      <t>メンセキ</t>
    </rPh>
    <phoneticPr fontId="34"/>
  </si>
  <si>
    <t>DIDs人口</t>
    <rPh sb="4" eb="6">
      <t>ジンコウ</t>
    </rPh>
    <phoneticPr fontId="34"/>
  </si>
  <si>
    <t>中心市街地区域内における通行量の経年変化率</t>
    <rPh sb="0" eb="2">
      <t>チュウシン</t>
    </rPh>
    <rPh sb="2" eb="5">
      <t>シガイチ</t>
    </rPh>
    <rPh sb="5" eb="8">
      <t>クイキナイ</t>
    </rPh>
    <rPh sb="12" eb="15">
      <t>ツウコウリョウ</t>
    </rPh>
    <rPh sb="16" eb="18">
      <t>ケイネン</t>
    </rPh>
    <rPh sb="18" eb="20">
      <t>ヘンカ</t>
    </rPh>
    <rPh sb="20" eb="21">
      <t>リツ</t>
    </rPh>
    <phoneticPr fontId="34"/>
  </si>
  <si>
    <t>CATV加入世帯数</t>
    <rPh sb="4" eb="6">
      <t>カニュウ</t>
    </rPh>
    <rPh sb="6" eb="8">
      <t>セタイ</t>
    </rPh>
    <rPh sb="8" eb="9">
      <t>スウ</t>
    </rPh>
    <phoneticPr fontId="34"/>
  </si>
  <si>
    <t>携帯電話普及率(PHSを含む）
スマートフォン除く</t>
    <rPh sb="23" eb="24">
      <t>ノゾ</t>
    </rPh>
    <phoneticPr fontId="34"/>
  </si>
  <si>
    <t>スマートフォン普及率</t>
    <rPh sb="7" eb="9">
      <t>フキュウ</t>
    </rPh>
    <rPh sb="9" eb="10">
      <t>リツ</t>
    </rPh>
    <phoneticPr fontId="34"/>
  </si>
  <si>
    <t>パソコン普及率（デスクトップ型）</t>
    <rPh sb="14" eb="15">
      <t>ガタ</t>
    </rPh>
    <phoneticPr fontId="34"/>
  </si>
  <si>
    <t>パソコン普及率（ノート型（モバイル・ネットブック含む））</t>
    <rPh sb="4" eb="6">
      <t>フキュウ</t>
    </rPh>
    <rPh sb="6" eb="7">
      <t>リツ</t>
    </rPh>
    <rPh sb="11" eb="12">
      <t>ガタ</t>
    </rPh>
    <rPh sb="24" eb="25">
      <t>フク</t>
    </rPh>
    <phoneticPr fontId="34"/>
  </si>
  <si>
    <t>タブレット端末普及率</t>
    <rPh sb="5" eb="7">
      <t>タンマツ</t>
    </rPh>
    <rPh sb="7" eb="9">
      <t>フキュウ</t>
    </rPh>
    <rPh sb="9" eb="10">
      <t>リツ</t>
    </rPh>
    <phoneticPr fontId="34"/>
  </si>
  <si>
    <t>自治会加入率</t>
    <rPh sb="0" eb="3">
      <t>ジチカイ</t>
    </rPh>
    <rPh sb="3" eb="5">
      <t>カニュウ</t>
    </rPh>
    <rPh sb="5" eb="6">
      <t>リツ</t>
    </rPh>
    <phoneticPr fontId="34"/>
  </si>
  <si>
    <t>財政力指数</t>
    <rPh sb="0" eb="2">
      <t>ザイセイ</t>
    </rPh>
    <rPh sb="2" eb="3">
      <t>リョク</t>
    </rPh>
    <rPh sb="3" eb="5">
      <t>シスウ</t>
    </rPh>
    <phoneticPr fontId="34"/>
  </si>
  <si>
    <t>経常収支比率</t>
    <rPh sb="0" eb="2">
      <t>ケイジョウ</t>
    </rPh>
    <rPh sb="2" eb="4">
      <t>シュウシ</t>
    </rPh>
    <rPh sb="4" eb="6">
      <t>ヒリツ</t>
    </rPh>
    <phoneticPr fontId="3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</si>
  <si>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34"/>
  </si>
  <si>
    <t>実質収支比率</t>
    <rPh sb="0" eb="2">
      <t>ジッシツ</t>
    </rPh>
    <rPh sb="2" eb="4">
      <t>シュウシ</t>
    </rPh>
    <rPh sb="4" eb="6">
      <t>ヒリツ</t>
    </rPh>
    <phoneticPr fontId="34"/>
  </si>
  <si>
    <t>市債残高</t>
    <rPh sb="0" eb="2">
      <t>シサイ</t>
    </rPh>
    <rPh sb="2" eb="4">
      <t>ザンダカ</t>
    </rPh>
    <phoneticPr fontId="34"/>
  </si>
  <si>
    <t>自主財源比率</t>
    <rPh sb="0" eb="2">
      <t>ジシュ</t>
    </rPh>
    <rPh sb="2" eb="4">
      <t>ザイゲン</t>
    </rPh>
    <rPh sb="4" eb="6">
      <t>ヒリツ</t>
    </rPh>
    <phoneticPr fontId="34"/>
  </si>
  <si>
    <t>義務的経費比率</t>
    <rPh sb="0" eb="3">
      <t>ギムテキ</t>
    </rPh>
    <rPh sb="3" eb="5">
      <t>ケイヒ</t>
    </rPh>
    <rPh sb="5" eb="7">
      <t>ヒリツ</t>
    </rPh>
    <phoneticPr fontId="34"/>
  </si>
  <si>
    <t>実質赤字比率</t>
    <rPh sb="0" eb="2">
      <t>ジッシツ</t>
    </rPh>
    <rPh sb="2" eb="4">
      <t>アカジ</t>
    </rPh>
    <rPh sb="4" eb="6">
      <t>ヒリツ</t>
    </rPh>
    <phoneticPr fontId="3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</si>
  <si>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34"/>
  </si>
  <si>
    <t>将来負担比率</t>
    <rPh sb="0" eb="2">
      <t>ショウライ</t>
    </rPh>
    <rPh sb="2" eb="4">
      <t>フタン</t>
    </rPh>
    <rPh sb="4" eb="6">
      <t>ヒリツ</t>
    </rPh>
    <phoneticPr fontId="34"/>
  </si>
  <si>
    <t>市職員総数</t>
    <rPh sb="0" eb="1">
      <t>シ</t>
    </rPh>
    <rPh sb="1" eb="3">
      <t>ショクイン</t>
    </rPh>
    <rPh sb="3" eb="4">
      <t>ソウ</t>
    </rPh>
    <rPh sb="4" eb="5">
      <t>スウ</t>
    </rPh>
    <phoneticPr fontId="34"/>
  </si>
  <si>
    <t>15～34歳人口</t>
    <rPh sb="5" eb="6">
      <t>サイ</t>
    </rPh>
    <rPh sb="6" eb="8">
      <t>ジンコウ</t>
    </rPh>
    <phoneticPr fontId="34"/>
  </si>
  <si>
    <t>15～34歳人口の非労働力者のうち家事・通学していない者</t>
    <rPh sb="5" eb="6">
      <t>サイ</t>
    </rPh>
    <rPh sb="6" eb="8">
      <t>ジンコウ</t>
    </rPh>
    <rPh sb="9" eb="10">
      <t>ヒ</t>
    </rPh>
    <rPh sb="10" eb="13">
      <t>ロウドウリョク</t>
    </rPh>
    <rPh sb="13" eb="14">
      <t>シャ</t>
    </rPh>
    <rPh sb="17" eb="19">
      <t>カジ</t>
    </rPh>
    <rPh sb="20" eb="22">
      <t>ツウガク</t>
    </rPh>
    <rPh sb="27" eb="28">
      <t>モノ</t>
    </rPh>
    <phoneticPr fontId="34"/>
  </si>
  <si>
    <t>25～29歳女性の労働力人口</t>
    <rPh sb="9" eb="12">
      <t>ロウドウリョク</t>
    </rPh>
    <rPh sb="12" eb="14">
      <t>ジンコウ</t>
    </rPh>
    <phoneticPr fontId="34"/>
  </si>
  <si>
    <t>30～34歳女性の労働力人口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34"/>
  </si>
  <si>
    <t>35～39歳女性の労働力人口</t>
    <rPh sb="12" eb="14">
      <t>ジンコウ</t>
    </rPh>
    <phoneticPr fontId="34"/>
  </si>
  <si>
    <t>40～44歳女性の労働力人口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34"/>
  </si>
  <si>
    <t>85歳以上女性の労働力人口</t>
    <rPh sb="2" eb="3">
      <t>サイ</t>
    </rPh>
    <rPh sb="3" eb="5">
      <t>イジョウ</t>
    </rPh>
    <phoneticPr fontId="34"/>
  </si>
  <si>
    <t>15～19歳女性人口（労働力不詳を除く）</t>
  </si>
  <si>
    <t>25～29歳女性人口（労働力不詳を除く）</t>
    <rPh sb="5" eb="6">
      <t>サイ</t>
    </rPh>
    <rPh sb="6" eb="8">
      <t>ジョセイ</t>
    </rPh>
    <rPh sb="8" eb="10">
      <t>ジンコウ</t>
    </rPh>
    <rPh sb="11" eb="14">
      <t>ロウドウリョク</t>
    </rPh>
    <rPh sb="14" eb="16">
      <t>フショウ</t>
    </rPh>
    <rPh sb="17" eb="18">
      <t>ノゾ</t>
    </rPh>
    <phoneticPr fontId="34"/>
  </si>
  <si>
    <t>30～34歳女性人口（労働力不詳を除く）</t>
    <rPh sb="5" eb="6">
      <t>サイ</t>
    </rPh>
    <rPh sb="6" eb="8">
      <t>ジョセイ</t>
    </rPh>
    <rPh sb="8" eb="10">
      <t>ジンコウ</t>
    </rPh>
    <phoneticPr fontId="34"/>
  </si>
  <si>
    <t>35～39歳女性人口（労働力不詳を除く）</t>
    <rPh sb="8" eb="10">
      <t>ジンコウ</t>
    </rPh>
    <phoneticPr fontId="34"/>
  </si>
  <si>
    <t>40～44歳女性人口（労働力不詳を除く）</t>
    <rPh sb="5" eb="6">
      <t>サイ</t>
    </rPh>
    <rPh sb="6" eb="8">
      <t>ジョセイ</t>
    </rPh>
    <phoneticPr fontId="34"/>
  </si>
  <si>
    <t>85歳以上女性人口（労働力不詳を除く）</t>
    <rPh sb="2" eb="3">
      <t>サイ</t>
    </rPh>
    <rPh sb="3" eb="5">
      <t>イジョウ</t>
    </rPh>
    <phoneticPr fontId="34"/>
  </si>
  <si>
    <t>千人</t>
    <rPh sb="0" eb="2">
      <t>センニン</t>
    </rPh>
    <phoneticPr fontId="34"/>
  </si>
  <si>
    <t>台</t>
    <rPh sb="0" eb="1">
      <t>ダイ</t>
    </rPh>
    <phoneticPr fontId="39"/>
  </si>
  <si>
    <t>千円</t>
    <rPh sb="0" eb="2">
      <t>センエン</t>
    </rPh>
    <phoneticPr fontId="34"/>
  </si>
  <si>
    <t>スマートフォン普及率</t>
    <rPh sb="7" eb="9">
      <t>フキュウ</t>
    </rPh>
    <rPh sb="9" eb="10">
      <t>リツ</t>
    </rPh>
    <phoneticPr fontId="7"/>
  </si>
  <si>
    <t>タブレット端末普及率</t>
    <rPh sb="5" eb="7">
      <t>タンマツ</t>
    </rPh>
    <rPh sb="7" eb="10">
      <t>フキュウリツ</t>
    </rPh>
    <phoneticPr fontId="7"/>
  </si>
  <si>
    <t>※朱書きは追加された項目若しくは変更があった項目</t>
    <rPh sb="1" eb="3">
      <t>シュガ</t>
    </rPh>
    <rPh sb="5" eb="7">
      <t>ツイカ</t>
    </rPh>
    <rPh sb="10" eb="12">
      <t>コウモク</t>
    </rPh>
    <rPh sb="12" eb="13">
      <t>モ</t>
    </rPh>
    <rPh sb="16" eb="18">
      <t>ヘンコウ</t>
    </rPh>
    <rPh sb="22" eb="24">
      <t>コウモク</t>
    </rPh>
    <phoneticPr fontId="7"/>
  </si>
  <si>
    <t>要介護（要支援）認定者数</t>
    <rPh sb="0" eb="1">
      <t>ヨウ</t>
    </rPh>
    <rPh sb="1" eb="3">
      <t>カイゴ</t>
    </rPh>
    <rPh sb="4" eb="7">
      <t>ヨウシエン</t>
    </rPh>
    <rPh sb="8" eb="10">
      <t>ニンテイ</t>
    </rPh>
    <rPh sb="10" eb="11">
      <t>シャ</t>
    </rPh>
    <rPh sb="11" eb="12">
      <t>スウ</t>
    </rPh>
    <phoneticPr fontId="34"/>
  </si>
  <si>
    <t>保育所入所待機児童数</t>
    <rPh sb="2" eb="3">
      <t>ショ</t>
    </rPh>
    <rPh sb="3" eb="5">
      <t>ニュウショ</t>
    </rPh>
    <rPh sb="5" eb="7">
      <t>タイキ</t>
    </rPh>
    <rPh sb="7" eb="9">
      <t>ジドウ</t>
    </rPh>
    <rPh sb="9" eb="10">
      <t>スウ</t>
    </rPh>
    <phoneticPr fontId="34"/>
  </si>
  <si>
    <t>函館市</t>
    <rPh sb="0" eb="3">
      <t>ハコダテシ</t>
    </rPh>
    <phoneticPr fontId="36"/>
  </si>
  <si>
    <t>旭川市</t>
    <rPh sb="0" eb="3">
      <t>アサヒカワシ</t>
    </rPh>
    <phoneticPr fontId="36"/>
  </si>
  <si>
    <t>青森市</t>
    <rPh sb="0" eb="2">
      <t>アオモリ</t>
    </rPh>
    <rPh sb="2" eb="3">
      <t>シ</t>
    </rPh>
    <phoneticPr fontId="36"/>
  </si>
  <si>
    <t>八戸市</t>
    <rPh sb="0" eb="3">
      <t>ハチノヘシ</t>
    </rPh>
    <phoneticPr fontId="36"/>
  </si>
  <si>
    <t>盛岡市</t>
    <rPh sb="0" eb="3">
      <t>モリオカシ</t>
    </rPh>
    <phoneticPr fontId="36"/>
  </si>
  <si>
    <t>秋田市</t>
    <rPh sb="0" eb="3">
      <t>アキタシ</t>
    </rPh>
    <phoneticPr fontId="36"/>
  </si>
  <si>
    <t>郡山市</t>
    <rPh sb="0" eb="3">
      <t>コオリヤマシ</t>
    </rPh>
    <phoneticPr fontId="36"/>
  </si>
  <si>
    <t>いわき市</t>
    <rPh sb="3" eb="4">
      <t>シ</t>
    </rPh>
    <phoneticPr fontId="36"/>
  </si>
  <si>
    <t>前橋市</t>
    <rPh sb="0" eb="3">
      <t>マエバシシ</t>
    </rPh>
    <phoneticPr fontId="36"/>
  </si>
  <si>
    <t>高崎市</t>
    <rPh sb="0" eb="3">
      <t>タカサキシ</t>
    </rPh>
    <phoneticPr fontId="36"/>
  </si>
  <si>
    <t>川越市</t>
    <rPh sb="0" eb="3">
      <t>カワゴエシ</t>
    </rPh>
    <phoneticPr fontId="36"/>
  </si>
  <si>
    <t>越谷市</t>
    <rPh sb="0" eb="3">
      <t>コシガヤシ</t>
    </rPh>
    <phoneticPr fontId="36"/>
  </si>
  <si>
    <t>船橋市</t>
    <rPh sb="0" eb="3">
      <t>フナバシシ</t>
    </rPh>
    <phoneticPr fontId="36"/>
  </si>
  <si>
    <t>柏市</t>
    <rPh sb="0" eb="2">
      <t>カシワシ</t>
    </rPh>
    <phoneticPr fontId="36"/>
  </si>
  <si>
    <t>八王子市</t>
    <rPh sb="0" eb="4">
      <t>ハチオウジシ</t>
    </rPh>
    <phoneticPr fontId="36"/>
  </si>
  <si>
    <t>横須賀市</t>
    <rPh sb="0" eb="4">
      <t>ヨコスカシ</t>
    </rPh>
    <phoneticPr fontId="36"/>
  </si>
  <si>
    <t>富山市</t>
    <rPh sb="0" eb="3">
      <t>トヤマシ</t>
    </rPh>
    <phoneticPr fontId="36"/>
  </si>
  <si>
    <t>金沢市</t>
    <rPh sb="0" eb="2">
      <t>カナザワ</t>
    </rPh>
    <rPh sb="2" eb="3">
      <t>シ</t>
    </rPh>
    <phoneticPr fontId="36"/>
  </si>
  <si>
    <t>長野市</t>
    <rPh sb="0" eb="3">
      <t>ナガノシ</t>
    </rPh>
    <phoneticPr fontId="36"/>
  </si>
  <si>
    <t>岐阜市</t>
    <rPh sb="0" eb="3">
      <t>ギフシ</t>
    </rPh>
    <phoneticPr fontId="36"/>
  </si>
  <si>
    <t>豊橋市</t>
    <rPh sb="0" eb="3">
      <t>トヨハシシ</t>
    </rPh>
    <phoneticPr fontId="36"/>
  </si>
  <si>
    <t>岡崎市</t>
    <rPh sb="0" eb="3">
      <t>オカザキシ</t>
    </rPh>
    <phoneticPr fontId="36"/>
  </si>
  <si>
    <t>豊田市</t>
    <rPh sb="0" eb="3">
      <t>トヨタシ</t>
    </rPh>
    <phoneticPr fontId="36"/>
  </si>
  <si>
    <t>大津市</t>
    <rPh sb="0" eb="3">
      <t>オオツシ</t>
    </rPh>
    <phoneticPr fontId="36"/>
  </si>
  <si>
    <t>豊中市</t>
    <rPh sb="0" eb="3">
      <t>トヨナカシ</t>
    </rPh>
    <phoneticPr fontId="36"/>
  </si>
  <si>
    <t>高槻市</t>
    <rPh sb="0" eb="3">
      <t>タカツキシ</t>
    </rPh>
    <phoneticPr fontId="36"/>
  </si>
  <si>
    <t>枚方市</t>
    <rPh sb="0" eb="2">
      <t>ヒラカタ</t>
    </rPh>
    <rPh sb="2" eb="3">
      <t>シ</t>
    </rPh>
    <phoneticPr fontId="36"/>
  </si>
  <si>
    <t>東大阪市</t>
    <rPh sb="0" eb="4">
      <t>ヒガシオオサカシ</t>
    </rPh>
    <phoneticPr fontId="36"/>
  </si>
  <si>
    <t>姫路市</t>
    <rPh sb="0" eb="3">
      <t>ヒメジシ</t>
    </rPh>
    <phoneticPr fontId="36"/>
  </si>
  <si>
    <t>尼崎市</t>
    <rPh sb="0" eb="3">
      <t>アマガサキシ</t>
    </rPh>
    <phoneticPr fontId="36"/>
  </si>
  <si>
    <t>西宮市</t>
    <rPh sb="0" eb="3">
      <t>ニシノミヤシ</t>
    </rPh>
    <phoneticPr fontId="36"/>
  </si>
  <si>
    <t>奈良市</t>
    <rPh sb="0" eb="3">
      <t>ナラシ</t>
    </rPh>
    <phoneticPr fontId="36"/>
  </si>
  <si>
    <t>和歌山市</t>
    <rPh sb="0" eb="4">
      <t>ワカヤマシ</t>
    </rPh>
    <phoneticPr fontId="36"/>
  </si>
  <si>
    <t>倉敷市</t>
    <rPh sb="0" eb="3">
      <t>クラシキシ</t>
    </rPh>
    <phoneticPr fontId="36"/>
  </si>
  <si>
    <t>呉市</t>
    <rPh sb="0" eb="2">
      <t>クレシ</t>
    </rPh>
    <phoneticPr fontId="36"/>
  </si>
  <si>
    <t>福山市</t>
    <rPh sb="0" eb="3">
      <t>フクヤマシ</t>
    </rPh>
    <phoneticPr fontId="36"/>
  </si>
  <si>
    <t>下関市</t>
    <rPh sb="0" eb="3">
      <t>シモノセキシ</t>
    </rPh>
    <phoneticPr fontId="36"/>
  </si>
  <si>
    <t>高松市</t>
    <rPh sb="0" eb="3">
      <t>タカマツシ</t>
    </rPh>
    <phoneticPr fontId="36"/>
  </si>
  <si>
    <t>松山市</t>
    <rPh sb="0" eb="3">
      <t>マツヤマシ</t>
    </rPh>
    <phoneticPr fontId="36"/>
  </si>
  <si>
    <t>高知市</t>
    <rPh sb="0" eb="3">
      <t>コウチシ</t>
    </rPh>
    <phoneticPr fontId="36"/>
  </si>
  <si>
    <t>久留米市</t>
    <rPh sb="0" eb="4">
      <t>クルメシ</t>
    </rPh>
    <phoneticPr fontId="36"/>
  </si>
  <si>
    <t>長崎市</t>
    <rPh sb="0" eb="3">
      <t>ナガサキシ</t>
    </rPh>
    <phoneticPr fontId="36"/>
  </si>
  <si>
    <t>佐世保市</t>
    <rPh sb="0" eb="4">
      <t>サセボシ</t>
    </rPh>
    <phoneticPr fontId="36"/>
  </si>
  <si>
    <t>大分市</t>
    <rPh sb="0" eb="3">
      <t>オオイタシ</t>
    </rPh>
    <phoneticPr fontId="36"/>
  </si>
  <si>
    <t>宮崎市</t>
    <rPh sb="0" eb="2">
      <t>ミヤザキ</t>
    </rPh>
    <rPh sb="2" eb="3">
      <t>シ</t>
    </rPh>
    <phoneticPr fontId="36"/>
  </si>
  <si>
    <t>鹿児島市</t>
    <rPh sb="0" eb="3">
      <t>カゴシマ</t>
    </rPh>
    <rPh sb="3" eb="4">
      <t>シ</t>
    </rPh>
    <phoneticPr fontId="36"/>
  </si>
  <si>
    <t>那覇市</t>
    <rPh sb="0" eb="3">
      <t>ナハシ</t>
    </rPh>
    <phoneticPr fontId="36"/>
  </si>
  <si>
    <t>要介護（要支援）認定者数</t>
    <rPh sb="0" eb="1">
      <t>ヨウ</t>
    </rPh>
    <rPh sb="1" eb="3">
      <t>カイゴ</t>
    </rPh>
    <rPh sb="4" eb="5">
      <t>ヨウ</t>
    </rPh>
    <rPh sb="5" eb="7">
      <t>シエン</t>
    </rPh>
    <rPh sb="8" eb="10">
      <t>ニンテイ</t>
    </rPh>
    <rPh sb="10" eb="11">
      <t>シャ</t>
    </rPh>
    <rPh sb="11" eb="12">
      <t>スウ</t>
    </rPh>
    <phoneticPr fontId="12"/>
  </si>
  <si>
    <t>グラフ表示</t>
    <phoneticPr fontId="7"/>
  </si>
  <si>
    <t>0</t>
  </si>
  <si>
    <t>集計表へ戻る</t>
    <phoneticPr fontId="7"/>
  </si>
  <si>
    <t>TOPへ戻る</t>
    <phoneticPr fontId="7"/>
  </si>
  <si>
    <t>③ 集計表を開きます。</t>
    <phoneticPr fontId="7"/>
  </si>
  <si>
    <t>△9.44</t>
    <phoneticPr fontId="12"/>
  </si>
  <si>
    <t>△0.95</t>
    <phoneticPr fontId="5"/>
  </si>
  <si>
    <t>△9.19</t>
    <phoneticPr fontId="12"/>
  </si>
  <si>
    <t>不明</t>
    <rPh sb="0" eb="2">
      <t>フメイ</t>
    </rPh>
    <phoneticPr fontId="12"/>
  </si>
  <si>
    <t>ほ</t>
    <phoneticPr fontId="12"/>
  </si>
  <si>
    <t>－</t>
    <phoneticPr fontId="5"/>
  </si>
  <si>
    <t>226,725
（内，3,216外国人住民）</t>
    <rPh sb="9" eb="10">
      <t>ウチ</t>
    </rPh>
    <rPh sb="16" eb="19">
      <t>ガイコクジン</t>
    </rPh>
    <rPh sb="19" eb="21">
      <t>ジュウミン</t>
    </rPh>
    <phoneticPr fontId="12"/>
  </si>
  <si>
    <t>松江市</t>
    <rPh sb="0" eb="3">
      <t>マツエシ</t>
    </rPh>
    <phoneticPr fontId="20"/>
  </si>
  <si>
    <t>-</t>
    <phoneticPr fontId="5"/>
  </si>
  <si>
    <t>鳥取市</t>
    <rPh sb="0" eb="2">
      <t>トットリ</t>
    </rPh>
    <rPh sb="2" eb="3">
      <t>シ</t>
    </rPh>
    <phoneticPr fontId="20"/>
  </si>
  <si>
    <t>△2.31</t>
  </si>
  <si>
    <t>明石市</t>
    <rPh sb="0" eb="3">
      <t>アカシシ</t>
    </rPh>
    <phoneticPr fontId="20"/>
  </si>
  <si>
    <t>寝屋川市</t>
    <rPh sb="0" eb="4">
      <t>ネヤガワシ</t>
    </rPh>
    <phoneticPr fontId="20"/>
  </si>
  <si>
    <t>八尾市</t>
    <rPh sb="0" eb="3">
      <t>ヤオシ</t>
    </rPh>
    <phoneticPr fontId="20"/>
  </si>
  <si>
    <t>△13.13</t>
    <phoneticPr fontId="12"/>
  </si>
  <si>
    <t>△8.40</t>
    <phoneticPr fontId="12"/>
  </si>
  <si>
    <t>276,033
78,485(民間事業者)
197,548(コミバス)</t>
    <rPh sb="15" eb="17">
      <t>ミンカン</t>
    </rPh>
    <rPh sb="17" eb="19">
      <t>ジギョウ</t>
    </rPh>
    <rPh sb="19" eb="20">
      <t>シャ</t>
    </rPh>
    <phoneticPr fontId="12"/>
  </si>
  <si>
    <t>△16.05</t>
  </si>
  <si>
    <t>甲府市</t>
    <rPh sb="0" eb="3">
      <t>コウフシ</t>
    </rPh>
    <phoneticPr fontId="20"/>
  </si>
  <si>
    <t>△16.98</t>
    <phoneticPr fontId="12"/>
  </si>
  <si>
    <t>福井市</t>
    <rPh sb="0" eb="3">
      <t>フクイシ</t>
    </rPh>
    <phoneticPr fontId="20"/>
  </si>
  <si>
    <t xml:space="preserve">5,551,290.00
</t>
  </si>
  <si>
    <t>△0.9</t>
    <phoneticPr fontId="12"/>
  </si>
  <si>
    <t>87
(76)</t>
    <phoneticPr fontId="12"/>
  </si>
  <si>
    <t>7
(6)</t>
    <phoneticPr fontId="12"/>
  </si>
  <si>
    <t>川口市</t>
    <rPh sb="0" eb="3">
      <t>カワグチシ</t>
    </rPh>
    <phoneticPr fontId="20"/>
  </si>
  <si>
    <t>△0.83</t>
    <phoneticPr fontId="12"/>
  </si>
  <si>
    <t>福島市</t>
    <rPh sb="0" eb="2">
      <t>フクシマ</t>
    </rPh>
    <rPh sb="2" eb="3">
      <t>シ</t>
    </rPh>
    <phoneticPr fontId="20"/>
  </si>
  <si>
    <t>△13.75</t>
    <phoneticPr fontId="12"/>
  </si>
  <si>
    <t>山形市</t>
    <rPh sb="0" eb="3">
      <t>ヤマガタシ</t>
    </rPh>
    <phoneticPr fontId="20"/>
  </si>
  <si>
    <t>△4.57</t>
    <phoneticPr fontId="12"/>
  </si>
  <si>
    <t>枚</t>
    <rPh sb="0" eb="1">
      <t>マイ</t>
    </rPh>
    <phoneticPr fontId="34"/>
  </si>
  <si>
    <t>万円</t>
    <rPh sb="0" eb="2">
      <t>マンエン</t>
    </rPh>
    <phoneticPr fontId="34"/>
  </si>
  <si>
    <t>件</t>
    <rPh sb="0" eb="1">
      <t>ケン</t>
    </rPh>
    <phoneticPr fontId="20"/>
  </si>
  <si>
    <t>個</t>
    <rPh sb="0" eb="1">
      <t>コ</t>
    </rPh>
    <phoneticPr fontId="20"/>
  </si>
  <si>
    <t>世帯</t>
    <rPh sb="0" eb="2">
      <t>セタイ</t>
    </rPh>
    <phoneticPr fontId="44"/>
  </si>
  <si>
    <t>経営体</t>
    <rPh sb="0" eb="3">
      <t>ケイエイタイ</t>
    </rPh>
    <phoneticPr fontId="5"/>
  </si>
  <si>
    <t>戸</t>
    <rPh sb="0" eb="1">
      <t>コ</t>
    </rPh>
    <phoneticPr fontId="44"/>
  </si>
  <si>
    <t>件</t>
    <rPh sb="0" eb="1">
      <t>ケン</t>
    </rPh>
    <phoneticPr fontId="44"/>
  </si>
  <si>
    <t>人</t>
    <rPh sb="0" eb="1">
      <t>ニン</t>
    </rPh>
    <phoneticPr fontId="44"/>
  </si>
  <si>
    <t>人</t>
    <rPh sb="0" eb="1">
      <t>ヒト</t>
    </rPh>
    <phoneticPr fontId="44"/>
  </si>
  <si>
    <t>各種審議会等委員に占める女性の割合</t>
    <rPh sb="0" eb="2">
      <t>カクシュ</t>
    </rPh>
    <rPh sb="2" eb="5">
      <t>シンギカイ</t>
    </rPh>
    <rPh sb="5" eb="6">
      <t>トウ</t>
    </rPh>
    <rPh sb="6" eb="8">
      <t>イイン</t>
    </rPh>
    <rPh sb="9" eb="10">
      <t>シ</t>
    </rPh>
    <rPh sb="12" eb="14">
      <t>ジョセイ</t>
    </rPh>
    <rPh sb="15" eb="17">
      <t>ワリアイ</t>
    </rPh>
    <phoneticPr fontId="44"/>
  </si>
  <si>
    <t>広報紙への情報掲載量</t>
    <phoneticPr fontId="34"/>
  </si>
  <si>
    <t>市民1人当たりの行政コスト</t>
  </si>
  <si>
    <t>オンライン化した行政手続きの数</t>
    <phoneticPr fontId="20"/>
  </si>
  <si>
    <t>消費生活相談員数</t>
    <phoneticPr fontId="5"/>
  </si>
  <si>
    <t>うち低公害自動車導入台数</t>
    <phoneticPr fontId="5"/>
  </si>
  <si>
    <t>公用自動車台数</t>
    <phoneticPr fontId="5"/>
  </si>
  <si>
    <t>保育料の国の徴収基準額に対する実際の徴収割合（％）</t>
    <phoneticPr fontId="20"/>
  </si>
  <si>
    <t>乳児保育実施箇所数</t>
    <phoneticPr fontId="5"/>
  </si>
  <si>
    <t>心疾患（高血圧性疾患を除く）</t>
    <rPh sb="7" eb="8">
      <t>セイ</t>
    </rPh>
    <rPh sb="8" eb="10">
      <t>シッカン</t>
    </rPh>
    <phoneticPr fontId="44"/>
  </si>
  <si>
    <t>死亡者数合計</t>
    <rPh sb="0" eb="3">
      <t>シボウシャ</t>
    </rPh>
    <rPh sb="3" eb="4">
      <t>スウ</t>
    </rPh>
    <phoneticPr fontId="44"/>
  </si>
  <si>
    <t>就職率</t>
    <rPh sb="0" eb="2">
      <t>シュウショク</t>
    </rPh>
    <rPh sb="2" eb="3">
      <t>リツ</t>
    </rPh>
    <phoneticPr fontId="12"/>
  </si>
  <si>
    <t>学校トイレの洋式化率</t>
    <rPh sb="0" eb="2">
      <t>ガッコウ</t>
    </rPh>
    <rPh sb="6" eb="9">
      <t>ヨウシキカ</t>
    </rPh>
    <rPh sb="9" eb="10">
      <t>リツ</t>
    </rPh>
    <phoneticPr fontId="20"/>
  </si>
  <si>
    <t>体育館延床面積</t>
    <rPh sb="0" eb="3">
      <t>タイイクカン</t>
    </rPh>
    <rPh sb="3" eb="4">
      <t>ノ</t>
    </rPh>
    <rPh sb="4" eb="5">
      <t>ユカ</t>
    </rPh>
    <rPh sb="5" eb="7">
      <t>メンセキ</t>
    </rPh>
    <phoneticPr fontId="44"/>
  </si>
  <si>
    <t>体育館箇所数</t>
    <rPh sb="0" eb="3">
      <t>タイイクカン</t>
    </rPh>
    <rPh sb="3" eb="5">
      <t>カショ</t>
    </rPh>
    <rPh sb="5" eb="6">
      <t>カズ</t>
    </rPh>
    <phoneticPr fontId="44"/>
  </si>
  <si>
    <t>日本語指導が必要な外国人児童生徒数</t>
    <phoneticPr fontId="5"/>
  </si>
  <si>
    <t>市立小学校不登校児童数</t>
    <phoneticPr fontId="5"/>
  </si>
  <si>
    <t>市立文化財収蔵施設等の延べ床面積</t>
    <rPh sb="0" eb="2">
      <t>シリツ</t>
    </rPh>
    <rPh sb="2" eb="5">
      <t>ブンカザイ</t>
    </rPh>
    <rPh sb="5" eb="7">
      <t>シュウゾウ</t>
    </rPh>
    <rPh sb="7" eb="9">
      <t>シセツ</t>
    </rPh>
    <rPh sb="9" eb="10">
      <t>トウ</t>
    </rPh>
    <rPh sb="11" eb="12">
      <t>ノ</t>
    </rPh>
    <rPh sb="13" eb="16">
      <t>ユカメンセキ</t>
    </rPh>
    <phoneticPr fontId="12"/>
  </si>
  <si>
    <t>市立文化財展示施設等の延べ床面積</t>
    <rPh sb="0" eb="2">
      <t>シリツ</t>
    </rPh>
    <rPh sb="2" eb="5">
      <t>ブンカザイ</t>
    </rPh>
    <rPh sb="7" eb="9">
      <t>シセツ</t>
    </rPh>
    <rPh sb="9" eb="10">
      <t>トウ</t>
    </rPh>
    <phoneticPr fontId="12"/>
  </si>
  <si>
    <t>0～5歳人口</t>
    <rPh sb="3" eb="4">
      <t>サイ</t>
    </rPh>
    <rPh sb="4" eb="6">
      <t>ジンコウ</t>
    </rPh>
    <phoneticPr fontId="44"/>
  </si>
  <si>
    <t>男女共同参画</t>
    <rPh sb="0" eb="2">
      <t>ダンジョ</t>
    </rPh>
    <rPh sb="2" eb="4">
      <t>キョウドウ</t>
    </rPh>
    <rPh sb="4" eb="6">
      <t>サンカク</t>
    </rPh>
    <phoneticPr fontId="34"/>
  </si>
  <si>
    <t>農業</t>
    <rPh sb="0" eb="2">
      <t>ノウギョウ</t>
    </rPh>
    <phoneticPr fontId="5"/>
  </si>
  <si>
    <t>生涯学習センター（公民館）利用者数</t>
    <rPh sb="0" eb="2">
      <t>ショウガイ</t>
    </rPh>
    <rPh sb="2" eb="4">
      <t>ガクシュウ</t>
    </rPh>
    <rPh sb="9" eb="12">
      <t>コウミンカン</t>
    </rPh>
    <rPh sb="13" eb="16">
      <t>リヨウシャ</t>
    </rPh>
    <rPh sb="16" eb="17">
      <t>スウ</t>
    </rPh>
    <phoneticPr fontId="44"/>
  </si>
  <si>
    <t>公会堂，市民会館大ホール収容定員（市立の施設）</t>
    <rPh sb="8" eb="9">
      <t>ダイ</t>
    </rPh>
    <rPh sb="14" eb="15">
      <t>サダム</t>
    </rPh>
    <rPh sb="15" eb="16">
      <t>イン</t>
    </rPh>
    <rPh sb="17" eb="19">
      <t>シリツ</t>
    </rPh>
    <rPh sb="20" eb="22">
      <t>シセツ</t>
    </rPh>
    <phoneticPr fontId="44"/>
  </si>
  <si>
    <t>公会堂，会館等大ホール収容定員（市立以外の施設）</t>
    <rPh sb="6" eb="7">
      <t>トウ</t>
    </rPh>
    <rPh sb="7" eb="8">
      <t>ダイ</t>
    </rPh>
    <rPh sb="13" eb="14">
      <t>サダム</t>
    </rPh>
    <rPh sb="14" eb="15">
      <t>イン</t>
    </rPh>
    <rPh sb="18" eb="20">
      <t>イガイ</t>
    </rPh>
    <phoneticPr fontId="44"/>
  </si>
  <si>
    <t>老人福祉センター箇所数</t>
    <rPh sb="8" eb="10">
      <t>カショ</t>
    </rPh>
    <rPh sb="10" eb="11">
      <t>カズ</t>
    </rPh>
    <phoneticPr fontId="44"/>
  </si>
  <si>
    <t>特別養護老人ホーム定員</t>
    <rPh sb="9" eb="11">
      <t>テイイン</t>
    </rPh>
    <phoneticPr fontId="44"/>
  </si>
  <si>
    <r>
      <t>要介護</t>
    </r>
    <r>
      <rPr>
        <sz val="9"/>
        <color rgb="FFFF0000"/>
        <rFont val="ＭＳ Ｐ明朝"/>
        <family val="1"/>
        <charset val="128"/>
      </rPr>
      <t>（要支援）</t>
    </r>
    <r>
      <rPr>
        <sz val="9"/>
        <rFont val="ＭＳ Ｐ明朝"/>
        <family val="1"/>
        <charset val="128"/>
      </rPr>
      <t>認定者数</t>
    </r>
    <rPh sb="0" eb="1">
      <t>ヨウ</t>
    </rPh>
    <rPh sb="1" eb="3">
      <t>カイゴ</t>
    </rPh>
    <rPh sb="4" eb="7">
      <t>ヨウシエン</t>
    </rPh>
    <rPh sb="8" eb="10">
      <t>ニンテイ</t>
    </rPh>
    <rPh sb="10" eb="11">
      <t>シャ</t>
    </rPh>
    <rPh sb="11" eb="12">
      <t>スウ</t>
    </rPh>
    <phoneticPr fontId="34"/>
  </si>
  <si>
    <t>市社会福祉協議会ﾎﾞﾗﾝﾃｨｱｾﾝﾀー登録団体数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34"/>
  </si>
  <si>
    <t>エコファーマーの認定数</t>
    <phoneticPr fontId="7"/>
  </si>
  <si>
    <t>行政サービスとして提供するスマートフォンアプリの数</t>
    <phoneticPr fontId="7"/>
  </si>
  <si>
    <t>％</t>
    <phoneticPr fontId="7"/>
  </si>
  <si>
    <t>学校トイレの洋式化率</t>
    <rPh sb="0" eb="2">
      <t>ガッコウ</t>
    </rPh>
    <rPh sb="6" eb="9">
      <t>ヨウシキカ</t>
    </rPh>
    <rPh sb="9" eb="10">
      <t>リツ</t>
    </rPh>
    <phoneticPr fontId="7"/>
  </si>
  <si>
    <t>保育料の国の徴収基準額に対する実際の徴収割合（H29までは保育費扶養者負担金（保育料）の軽減率）</t>
    <phoneticPr fontId="12"/>
  </si>
  <si>
    <t>個</t>
    <rPh sb="0" eb="1">
      <t>コ</t>
    </rPh>
    <phoneticPr fontId="7"/>
  </si>
  <si>
    <t>件</t>
    <rPh sb="0" eb="1">
      <t>ケン</t>
    </rPh>
    <phoneticPr fontId="7"/>
  </si>
  <si>
    <t>オンライン化した行政手続きの数</t>
    <phoneticPr fontId="7"/>
  </si>
  <si>
    <t>市民一人当たりの行政コスト</t>
    <rPh sb="0" eb="2">
      <t>シミン</t>
    </rPh>
    <rPh sb="2" eb="4">
      <t>ヒトリ</t>
    </rPh>
    <rPh sb="4" eb="5">
      <t>ア</t>
    </rPh>
    <rPh sb="8" eb="10">
      <t>ギョウセイ</t>
    </rPh>
    <phoneticPr fontId="12"/>
  </si>
  <si>
    <t>円</t>
    <rPh sb="0" eb="1">
      <t>エン</t>
    </rPh>
    <phoneticPr fontId="7"/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</si>
  <si>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7"/>
  </si>
  <si>
    <t>枚</t>
    <rPh sb="0" eb="1">
      <t>マイ</t>
    </rPh>
    <phoneticPr fontId="7"/>
  </si>
  <si>
    <t>農業</t>
    <rPh sb="0" eb="2">
      <t>ノウギョウ</t>
    </rPh>
    <phoneticPr fontId="4"/>
  </si>
  <si>
    <t>男女共同参画</t>
    <phoneticPr fontId="4"/>
  </si>
  <si>
    <t>市立小学校不登校児童数</t>
    <phoneticPr fontId="4"/>
  </si>
  <si>
    <t>日本語指導が必要な外国人児童生徒数</t>
    <phoneticPr fontId="4"/>
  </si>
  <si>
    <t>乳児保育実施箇所数</t>
    <phoneticPr fontId="4"/>
  </si>
  <si>
    <t>公用自動車台数</t>
    <phoneticPr fontId="4"/>
  </si>
  <si>
    <t>うち低公害自動車導入台数</t>
    <phoneticPr fontId="4"/>
  </si>
  <si>
    <t>河川BOD環境基準達成率（補助点含む）</t>
    <rPh sb="0" eb="2">
      <t>カセン</t>
    </rPh>
    <rPh sb="5" eb="7">
      <t>カンキョウ</t>
    </rPh>
    <rPh sb="7" eb="9">
      <t>キジュン</t>
    </rPh>
    <rPh sb="9" eb="12">
      <t>タッセイリツ</t>
    </rPh>
    <rPh sb="13" eb="15">
      <t>ホジョ</t>
    </rPh>
    <rPh sb="15" eb="16">
      <t>テン</t>
    </rPh>
    <rPh sb="16" eb="17">
      <t>フク</t>
    </rPh>
    <phoneticPr fontId="34"/>
  </si>
  <si>
    <t>消費生活相談員数</t>
    <phoneticPr fontId="4"/>
  </si>
  <si>
    <t>市民1人当たりの行政コスト</t>
    <phoneticPr fontId="4"/>
  </si>
  <si>
    <t>経営体</t>
    <rPh sb="0" eb="3">
      <t>ケイエイタイ</t>
    </rPh>
    <phoneticPr fontId="4"/>
  </si>
  <si>
    <t>-</t>
    <phoneticPr fontId="4"/>
  </si>
  <si>
    <t>113.71</t>
  </si>
  <si>
    <t>5472.76</t>
  </si>
  <si>
    <t>2753.21</t>
  </si>
  <si>
    <t>水戸市</t>
    <rPh sb="0" eb="2">
      <t>ミト</t>
    </rPh>
    <phoneticPr fontId="4"/>
  </si>
  <si>
    <t>約38,000</t>
  </si>
  <si>
    <t>吹田市</t>
    <rPh sb="0" eb="2">
      <t>スイタ</t>
    </rPh>
    <rPh sb="2" eb="3">
      <t>シ</t>
    </rPh>
    <phoneticPr fontId="36"/>
  </si>
  <si>
    <t>37.8</t>
  </si>
  <si>
    <t>行政サービスとして提供するスマートフォンアプリの数</t>
  </si>
  <si>
    <t>箇所</t>
    <rPh sb="0" eb="2">
      <t>カショ</t>
    </rPh>
    <phoneticPr fontId="7"/>
  </si>
  <si>
    <t>調査未実施</t>
    <rPh sb="0" eb="2">
      <t>チョウサ</t>
    </rPh>
    <rPh sb="2" eb="5">
      <t>ミジッシ</t>
    </rPh>
    <phoneticPr fontId="7"/>
  </si>
  <si>
    <t>水戸市</t>
    <rPh sb="0" eb="3">
      <t>ミトシ</t>
    </rPh>
    <phoneticPr fontId="7"/>
  </si>
  <si>
    <t>吹田市</t>
    <rPh sb="0" eb="3">
      <t>スイタシ</t>
    </rPh>
    <phoneticPr fontId="7"/>
  </si>
  <si>
    <t>R1</t>
    <phoneticPr fontId="7"/>
  </si>
  <si>
    <t>工場・事業所数(H30で調査終了）</t>
    <rPh sb="12" eb="14">
      <t>チョウサ</t>
    </rPh>
    <rPh sb="14" eb="16">
      <t>シュウリョウ</t>
    </rPh>
    <phoneticPr fontId="12"/>
  </si>
  <si>
    <t>河川BOD環境基準達成率（補助点含む）</t>
    <phoneticPr fontId="7"/>
  </si>
  <si>
    <t>H30</t>
    <phoneticPr fontId="7"/>
  </si>
  <si>
    <t>△12.9</t>
  </si>
  <si>
    <t>△28.5</t>
  </si>
  <si>
    <t>松山市</t>
    <rPh sb="0" eb="3">
      <t>マツヤマシ</t>
    </rPh>
    <phoneticPr fontId="34"/>
  </si>
  <si>
    <t>△36.97</t>
  </si>
  <si>
    <t>△9.2</t>
  </si>
  <si>
    <t>一宮市</t>
    <rPh sb="0" eb="2">
      <t>イチノミヤ</t>
    </rPh>
    <rPh sb="2" eb="3">
      <t>シ</t>
    </rPh>
    <phoneticPr fontId="36"/>
  </si>
  <si>
    <t>松本市</t>
    <rPh sb="0" eb="2">
      <t>マツモト</t>
    </rPh>
    <rPh sb="2" eb="3">
      <t>シ</t>
    </rPh>
    <phoneticPr fontId="36"/>
  </si>
  <si>
    <t>△2.53</t>
  </si>
  <si>
    <t>△15.85</t>
  </si>
  <si>
    <t>△8.29</t>
  </si>
  <si>
    <t>経営体</t>
    <rPh sb="0" eb="3">
      <t>ケイエイタイ</t>
    </rPh>
    <phoneticPr fontId="3"/>
  </si>
  <si>
    <t>85歳以上女性人口（労働力不詳を除く）</t>
    <rPh sb="2" eb="3">
      <t>サイ</t>
    </rPh>
    <rPh sb="3" eb="5">
      <t>イジョウ</t>
    </rPh>
    <phoneticPr fontId="15"/>
  </si>
  <si>
    <t>40～44歳女性人口（労働力不詳を除く）</t>
    <rPh sb="5" eb="6">
      <t>サイ</t>
    </rPh>
    <rPh sb="6" eb="8">
      <t>ジョセイ</t>
    </rPh>
    <phoneticPr fontId="15"/>
  </si>
  <si>
    <t>35～39歳女性人口（労働力不詳を除く）</t>
    <rPh sb="8" eb="10">
      <t>ジンコウ</t>
    </rPh>
    <phoneticPr fontId="15"/>
  </si>
  <si>
    <t>30～34歳女性人口（労働力不詳を除く）</t>
    <rPh sb="5" eb="6">
      <t>サイ</t>
    </rPh>
    <rPh sb="6" eb="8">
      <t>ジョセイ</t>
    </rPh>
    <rPh sb="8" eb="10">
      <t>ジンコウ</t>
    </rPh>
    <phoneticPr fontId="15"/>
  </si>
  <si>
    <t>25～29歳女性人口（労働力不詳を除く）</t>
    <rPh sb="5" eb="6">
      <t>サイ</t>
    </rPh>
    <rPh sb="6" eb="8">
      <t>ジョセイ</t>
    </rPh>
    <rPh sb="8" eb="10">
      <t>ジンコウ</t>
    </rPh>
    <rPh sb="11" eb="14">
      <t>ロウドウリョク</t>
    </rPh>
    <rPh sb="14" eb="16">
      <t>フショウ</t>
    </rPh>
    <rPh sb="17" eb="18">
      <t>ノゾ</t>
    </rPh>
    <phoneticPr fontId="15"/>
  </si>
  <si>
    <t>85歳以上女性の労働力人口</t>
    <rPh sb="2" eb="3">
      <t>サイ</t>
    </rPh>
    <rPh sb="3" eb="5">
      <t>イジョウ</t>
    </rPh>
    <phoneticPr fontId="15"/>
  </si>
  <si>
    <t>40～44歳女性の労働力人口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15"/>
  </si>
  <si>
    <t>35～39歳女性の労働力人口</t>
    <rPh sb="12" eb="14">
      <t>ジンコウ</t>
    </rPh>
    <phoneticPr fontId="15"/>
  </si>
  <si>
    <t>30～34歳女性の労働力人口</t>
    <rPh sb="5" eb="6">
      <t>サイ</t>
    </rPh>
    <rPh sb="6" eb="8">
      <t>ジョセイ</t>
    </rPh>
    <rPh sb="9" eb="12">
      <t>ロウドウリョク</t>
    </rPh>
    <rPh sb="12" eb="14">
      <t>ジンコウ</t>
    </rPh>
    <phoneticPr fontId="15"/>
  </si>
  <si>
    <t>25～29歳女性の労働力人口</t>
    <rPh sb="9" eb="12">
      <t>ロウドウリョク</t>
    </rPh>
    <rPh sb="12" eb="14">
      <t>ジンコウ</t>
    </rPh>
    <phoneticPr fontId="15"/>
  </si>
  <si>
    <t>15～34歳人口の非労働力者のうち家事・通学していない者</t>
    <rPh sb="5" eb="6">
      <t>サイ</t>
    </rPh>
    <rPh sb="6" eb="8">
      <t>ジンコウ</t>
    </rPh>
    <rPh sb="9" eb="10">
      <t>ヒ</t>
    </rPh>
    <rPh sb="10" eb="13">
      <t>ロウドウリョク</t>
    </rPh>
    <rPh sb="13" eb="14">
      <t>シャ</t>
    </rPh>
    <rPh sb="17" eb="19">
      <t>カジ</t>
    </rPh>
    <rPh sb="20" eb="22">
      <t>ツウガク</t>
    </rPh>
    <rPh sb="27" eb="28">
      <t>モノ</t>
    </rPh>
    <phoneticPr fontId="15"/>
  </si>
  <si>
    <t>15～34歳人口</t>
    <rPh sb="5" eb="6">
      <t>サイ</t>
    </rPh>
    <rPh sb="6" eb="8">
      <t>ジンコウ</t>
    </rPh>
    <phoneticPr fontId="15"/>
  </si>
  <si>
    <t>各種審議会等委員に占める女性の割合</t>
    <rPh sb="0" eb="2">
      <t>カクシュ</t>
    </rPh>
    <rPh sb="2" eb="5">
      <t>シンギカイ</t>
    </rPh>
    <rPh sb="5" eb="6">
      <t>トウ</t>
    </rPh>
    <rPh sb="6" eb="8">
      <t>イイン</t>
    </rPh>
    <rPh sb="9" eb="10">
      <t>シ</t>
    </rPh>
    <rPh sb="12" eb="14">
      <t>ジョセイ</t>
    </rPh>
    <rPh sb="15" eb="17">
      <t>ワリアイ</t>
    </rPh>
    <phoneticPr fontId="38"/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</si>
  <si>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3"/>
  </si>
  <si>
    <t>市職員総数</t>
    <rPh sb="0" eb="1">
      <t>シ</t>
    </rPh>
    <rPh sb="1" eb="3">
      <t>ショクイン</t>
    </rPh>
    <rPh sb="3" eb="4">
      <t>ソウ</t>
    </rPh>
    <rPh sb="4" eb="5">
      <t>スウ</t>
    </rPh>
    <phoneticPr fontId="15"/>
  </si>
  <si>
    <t>市民1人当たりの行政コスト</t>
    <rPh sb="0" eb="2">
      <t>シミン</t>
    </rPh>
    <rPh sb="3" eb="4">
      <t>ニン</t>
    </rPh>
    <rPh sb="4" eb="5">
      <t>ア</t>
    </rPh>
    <rPh sb="8" eb="10">
      <t>ギョウセイ</t>
    </rPh>
    <phoneticPr fontId="10"/>
  </si>
  <si>
    <t>将来負担比率</t>
    <rPh sb="0" eb="2">
      <t>ショウライ</t>
    </rPh>
    <rPh sb="2" eb="4">
      <t>フタン</t>
    </rPh>
    <rPh sb="4" eb="6">
      <t>ヒリツ</t>
    </rPh>
    <phoneticPr fontId="15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</si>
  <si>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5"/>
  </si>
  <si>
    <t>実質赤字比率</t>
    <rPh sb="0" eb="2">
      <t>ジッシツ</t>
    </rPh>
    <rPh sb="2" eb="4">
      <t>アカジ</t>
    </rPh>
    <rPh sb="4" eb="6">
      <t>ヒリツ</t>
    </rPh>
    <phoneticPr fontId="15"/>
  </si>
  <si>
    <t>義務的経費比率</t>
    <rPh sb="0" eb="3">
      <t>ギムテキ</t>
    </rPh>
    <rPh sb="3" eb="5">
      <t>ケイヒ</t>
    </rPh>
    <rPh sb="5" eb="7">
      <t>ヒリツ</t>
    </rPh>
    <phoneticPr fontId="15"/>
  </si>
  <si>
    <t>自主財源比率</t>
    <rPh sb="0" eb="2">
      <t>ジシュ</t>
    </rPh>
    <rPh sb="2" eb="4">
      <t>ザイゲン</t>
    </rPh>
    <rPh sb="4" eb="6">
      <t>ヒリツ</t>
    </rPh>
    <phoneticPr fontId="15"/>
  </si>
  <si>
    <t>市債残高</t>
    <rPh sb="0" eb="2">
      <t>シサイ</t>
    </rPh>
    <rPh sb="2" eb="4">
      <t>ザンダカ</t>
    </rPh>
    <phoneticPr fontId="15"/>
  </si>
  <si>
    <t>実質収支比率</t>
    <rPh sb="0" eb="2">
      <t>ジッシツ</t>
    </rPh>
    <rPh sb="2" eb="4">
      <t>シュウシ</t>
    </rPh>
    <rPh sb="4" eb="6">
      <t>ヒリツ</t>
    </rPh>
    <phoneticPr fontId="15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</si>
  <si>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5"/>
  </si>
  <si>
    <t>経常収支比率</t>
    <rPh sb="0" eb="2">
      <t>ケイジョウ</t>
    </rPh>
    <rPh sb="2" eb="4">
      <t>シュウシ</t>
    </rPh>
    <rPh sb="4" eb="6">
      <t>ヒリツ</t>
    </rPh>
    <phoneticPr fontId="15"/>
  </si>
  <si>
    <t>財政力指数</t>
    <rPh sb="0" eb="2">
      <t>ザイセイ</t>
    </rPh>
    <rPh sb="2" eb="3">
      <t>リョク</t>
    </rPh>
    <rPh sb="3" eb="5">
      <t>シスウ</t>
    </rPh>
    <phoneticPr fontId="15"/>
  </si>
  <si>
    <t>自治会加入率</t>
    <rPh sb="0" eb="3">
      <t>ジチカイ</t>
    </rPh>
    <rPh sb="3" eb="5">
      <t>カニュウ</t>
    </rPh>
    <rPh sb="5" eb="6">
      <t>リツ</t>
    </rPh>
    <phoneticPr fontId="15"/>
  </si>
  <si>
    <t>オンライン化した行政手続きの数</t>
    <rPh sb="5" eb="6">
      <t>カ</t>
    </rPh>
    <rPh sb="8" eb="10">
      <t>ギョウセイ</t>
    </rPh>
    <rPh sb="10" eb="12">
      <t>テツヅ</t>
    </rPh>
    <rPh sb="14" eb="15">
      <t>カズ</t>
    </rPh>
    <phoneticPr fontId="21"/>
  </si>
  <si>
    <t>行政サービスとして提供するスマートフォンアプリの数</t>
    <rPh sb="0" eb="2">
      <t>ギョウセイ</t>
    </rPh>
    <rPh sb="9" eb="11">
      <t>テイキョウ</t>
    </rPh>
    <rPh sb="24" eb="25">
      <t>カズ</t>
    </rPh>
    <phoneticPr fontId="21"/>
  </si>
  <si>
    <t>タブレット端末普及率</t>
    <rPh sb="5" eb="7">
      <t>タンマツ</t>
    </rPh>
    <rPh sb="7" eb="9">
      <t>フキュウ</t>
    </rPh>
    <rPh sb="9" eb="10">
      <t>リツ</t>
    </rPh>
    <phoneticPr fontId="15"/>
  </si>
  <si>
    <t>パソコン普及率（ノート型（モバイル・ネットブック含む））</t>
    <rPh sb="4" eb="6">
      <t>フキュウ</t>
    </rPh>
    <rPh sb="6" eb="7">
      <t>リツ</t>
    </rPh>
    <rPh sb="11" eb="12">
      <t>ガタ</t>
    </rPh>
    <rPh sb="24" eb="25">
      <t>フク</t>
    </rPh>
    <phoneticPr fontId="15"/>
  </si>
  <si>
    <t>パソコン普及率（デスクトップ型）</t>
    <rPh sb="14" eb="15">
      <t>ガタ</t>
    </rPh>
    <phoneticPr fontId="15"/>
  </si>
  <si>
    <t>スマートフォン普及率</t>
    <rPh sb="7" eb="9">
      <t>フキュウ</t>
    </rPh>
    <rPh sb="9" eb="10">
      <t>リツ</t>
    </rPh>
    <phoneticPr fontId="15"/>
  </si>
  <si>
    <t>携帯電話普及率(PHSを含む）
スマートフォン除く</t>
    <rPh sb="23" eb="24">
      <t>ノゾ</t>
    </rPh>
    <phoneticPr fontId="15"/>
  </si>
  <si>
    <t>CATV加入世帯数</t>
    <rPh sb="4" eb="6">
      <t>カニュウ</t>
    </rPh>
    <rPh sb="6" eb="8">
      <t>セタイ</t>
    </rPh>
    <rPh sb="8" eb="9">
      <t>スウ</t>
    </rPh>
    <phoneticPr fontId="15"/>
  </si>
  <si>
    <t>中心市街地区域内における通行量の経年変化率</t>
  </si>
  <si>
    <t>DIDs人口</t>
    <rPh sb="4" eb="6">
      <t>ジンコウ</t>
    </rPh>
    <phoneticPr fontId="15"/>
  </si>
  <si>
    <t>DIDs面積</t>
    <rPh sb="4" eb="6">
      <t>メンセキ</t>
    </rPh>
    <phoneticPr fontId="15"/>
  </si>
  <si>
    <t>ノンステップバスに対する補助金額</t>
    <rPh sb="9" eb="10">
      <t>タイ</t>
    </rPh>
    <rPh sb="12" eb="15">
      <t>ホジョキン</t>
    </rPh>
    <rPh sb="15" eb="16">
      <t>ガク</t>
    </rPh>
    <phoneticPr fontId="15"/>
  </si>
  <si>
    <t>自転車走行空間の整備延長</t>
    <rPh sb="0" eb="3">
      <t>ジテンシャ</t>
    </rPh>
    <rPh sb="3" eb="5">
      <t>ソウコウ</t>
    </rPh>
    <rPh sb="5" eb="7">
      <t>クウカン</t>
    </rPh>
    <rPh sb="8" eb="10">
      <t>セイビ</t>
    </rPh>
    <rPh sb="10" eb="12">
      <t>エンチョウ</t>
    </rPh>
    <phoneticPr fontId="15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</si>
  <si>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15"/>
  </si>
  <si>
    <t>路線バスに対する補助金額（民間）</t>
    <rPh sb="0" eb="2">
      <t>ロセン</t>
    </rPh>
    <rPh sb="5" eb="6">
      <t>タイ</t>
    </rPh>
    <rPh sb="8" eb="10">
      <t>ホジョ</t>
    </rPh>
    <rPh sb="10" eb="12">
      <t>キンガク</t>
    </rPh>
    <rPh sb="13" eb="15">
      <t>ミンカン</t>
    </rPh>
    <phoneticPr fontId="15"/>
  </si>
  <si>
    <t>ノンステップバス車両数（市営）</t>
    <rPh sb="8" eb="10">
      <t>シャリョウ</t>
    </rPh>
    <rPh sb="10" eb="11">
      <t>スウ</t>
    </rPh>
    <rPh sb="12" eb="14">
      <t>シエイ</t>
    </rPh>
    <phoneticPr fontId="15"/>
  </si>
  <si>
    <t>ノンステップバス車両数（民営）</t>
    <rPh sb="8" eb="10">
      <t>シャリョウ</t>
    </rPh>
    <rPh sb="10" eb="11">
      <t>スウ</t>
    </rPh>
    <rPh sb="12" eb="14">
      <t>ミンエイ</t>
    </rPh>
    <phoneticPr fontId="15"/>
  </si>
  <si>
    <t>路線バス総車両数（市営）</t>
    <rPh sb="0" eb="2">
      <t>ロセン</t>
    </rPh>
    <rPh sb="4" eb="5">
      <t>ソウ</t>
    </rPh>
    <rPh sb="5" eb="7">
      <t>シャリョウ</t>
    </rPh>
    <rPh sb="7" eb="8">
      <t>スウ</t>
    </rPh>
    <rPh sb="9" eb="11">
      <t>シエイ</t>
    </rPh>
    <phoneticPr fontId="15"/>
  </si>
  <si>
    <t>路線バス総車両数（民間）</t>
    <rPh sb="0" eb="2">
      <t>ロセン</t>
    </rPh>
    <rPh sb="4" eb="5">
      <t>ソウ</t>
    </rPh>
    <rPh sb="5" eb="7">
      <t>シャリョウ</t>
    </rPh>
    <rPh sb="7" eb="8">
      <t>スウ</t>
    </rPh>
    <rPh sb="9" eb="11">
      <t>ミンカン</t>
    </rPh>
    <phoneticPr fontId="15"/>
  </si>
  <si>
    <t>路線バスの利用者数（市営）</t>
    <rPh sb="0" eb="2">
      <t>ロセン</t>
    </rPh>
    <rPh sb="5" eb="8">
      <t>リヨウシャ</t>
    </rPh>
    <rPh sb="8" eb="9">
      <t>スウ</t>
    </rPh>
    <rPh sb="10" eb="12">
      <t>シエイ</t>
    </rPh>
    <phoneticPr fontId="15"/>
  </si>
  <si>
    <t>路線バスの利用者数（民間）</t>
    <rPh sb="0" eb="2">
      <t>ロセン</t>
    </rPh>
    <rPh sb="5" eb="8">
      <t>リヨウシャ</t>
    </rPh>
    <rPh sb="8" eb="9">
      <t>スウ</t>
    </rPh>
    <rPh sb="10" eb="12">
      <t>ミンカン</t>
    </rPh>
    <phoneticPr fontId="15"/>
  </si>
  <si>
    <t>鉄道利用者数</t>
    <rPh sb="0" eb="2">
      <t>テツドウ</t>
    </rPh>
    <rPh sb="2" eb="5">
      <t>リヨウシャ</t>
    </rPh>
    <rPh sb="5" eb="6">
      <t>スウ</t>
    </rPh>
    <phoneticPr fontId="15"/>
  </si>
  <si>
    <t>都市計画道路整備済延長</t>
    <rPh sb="4" eb="6">
      <t>ドウロ</t>
    </rPh>
    <rPh sb="6" eb="8">
      <t>セイビ</t>
    </rPh>
    <phoneticPr fontId="15"/>
  </si>
  <si>
    <t>都市計画道路計画延長</t>
    <rPh sb="4" eb="6">
      <t>ドウロ</t>
    </rPh>
    <rPh sb="6" eb="8">
      <t>ケイカク</t>
    </rPh>
    <phoneticPr fontId="15"/>
  </si>
  <si>
    <t>地中化電線計画総延長</t>
    <rPh sb="0" eb="2">
      <t>チチュウ</t>
    </rPh>
    <rPh sb="2" eb="3">
      <t>カ</t>
    </rPh>
    <rPh sb="3" eb="5">
      <t>デンセン</t>
    </rPh>
    <rPh sb="5" eb="7">
      <t>ケイカク</t>
    </rPh>
    <rPh sb="7" eb="8">
      <t>ソウ</t>
    </rPh>
    <phoneticPr fontId="15"/>
  </si>
  <si>
    <t>地中化電線改良済総延長</t>
    <rPh sb="0" eb="2">
      <t>チチュウ</t>
    </rPh>
    <rPh sb="2" eb="3">
      <t>カ</t>
    </rPh>
    <rPh sb="3" eb="5">
      <t>デンセン</t>
    </rPh>
    <rPh sb="5" eb="7">
      <t>カイリョウ</t>
    </rPh>
    <rPh sb="7" eb="8">
      <t>ス</t>
    </rPh>
    <rPh sb="8" eb="9">
      <t>ソウ</t>
    </rPh>
    <phoneticPr fontId="15"/>
  </si>
  <si>
    <t>歩道延長</t>
    <rPh sb="0" eb="2">
      <t>ホドウ</t>
    </rPh>
    <rPh sb="2" eb="4">
      <t>エンチョウ</t>
    </rPh>
    <phoneticPr fontId="15"/>
  </si>
  <si>
    <t>市道面積</t>
    <rPh sb="0" eb="2">
      <t>シドウ</t>
    </rPh>
    <rPh sb="2" eb="4">
      <t>メンセキ</t>
    </rPh>
    <phoneticPr fontId="15"/>
  </si>
  <si>
    <t>市道実延長</t>
    <rPh sb="0" eb="2">
      <t>シドウ</t>
    </rPh>
    <rPh sb="2" eb="3">
      <t>ジツ</t>
    </rPh>
    <rPh sb="3" eb="5">
      <t>エンチョウ</t>
    </rPh>
    <phoneticPr fontId="15"/>
  </si>
  <si>
    <t>認定農業者数</t>
    <rPh sb="0" eb="2">
      <t>ニンテイ</t>
    </rPh>
    <rPh sb="2" eb="5">
      <t>ノウギョウシャ</t>
    </rPh>
    <rPh sb="5" eb="6">
      <t>スウ</t>
    </rPh>
    <phoneticPr fontId="15"/>
  </si>
  <si>
    <t>男女共同参画</t>
    <phoneticPr fontId="3"/>
  </si>
  <si>
    <t>農業</t>
    <rPh sb="0" eb="2">
      <t>ノウギョウ</t>
    </rPh>
    <phoneticPr fontId="3"/>
  </si>
  <si>
    <t>高知市</t>
  </si>
  <si>
    <t xml:space="preserve">355221	</t>
  </si>
  <si>
    <t>5.64</t>
  </si>
  <si>
    <t>4.12</t>
  </si>
  <si>
    <t>水戸市</t>
    <rPh sb="0" eb="2">
      <t>ミト</t>
    </rPh>
    <phoneticPr fontId="3"/>
  </si>
  <si>
    <t>販売農家戸数</t>
    <rPh sb="0" eb="2">
      <t>ハンバイ</t>
    </rPh>
    <rPh sb="2" eb="4">
      <t>ノウカ</t>
    </rPh>
    <rPh sb="4" eb="6">
      <t>コスウ</t>
    </rPh>
    <phoneticPr fontId="15"/>
  </si>
  <si>
    <t>総農家戸数</t>
    <rPh sb="0" eb="1">
      <t>ソウ</t>
    </rPh>
    <rPh sb="1" eb="3">
      <t>ノウカ</t>
    </rPh>
    <rPh sb="3" eb="5">
      <t>コスウ</t>
    </rPh>
    <phoneticPr fontId="15"/>
  </si>
  <si>
    <t>従業者規模4～299人の
製造業製造品出荷額等</t>
    <rPh sb="22" eb="23">
      <t>トウ</t>
    </rPh>
    <phoneticPr fontId="15"/>
  </si>
  <si>
    <t>従業者規模4～299人の
製造業事業所数</t>
    <rPh sb="0" eb="2">
      <t>ジュウギョウ</t>
    </rPh>
    <rPh sb="2" eb="3">
      <t>シャ</t>
    </rPh>
    <rPh sb="3" eb="5">
      <t>キボ</t>
    </rPh>
    <rPh sb="10" eb="11">
      <t>ヒト</t>
    </rPh>
    <rPh sb="13" eb="16">
      <t>セイゾウギョウ</t>
    </rPh>
    <rPh sb="16" eb="18">
      <t>ジギョウ</t>
    </rPh>
    <rPh sb="18" eb="19">
      <t>ショ</t>
    </rPh>
    <rPh sb="19" eb="20">
      <t>スウ</t>
    </rPh>
    <phoneticPr fontId="15"/>
  </si>
  <si>
    <t>製造品出荷額等</t>
    <rPh sb="0" eb="2">
      <t>セイゾウ</t>
    </rPh>
    <rPh sb="2" eb="3">
      <t>シナ</t>
    </rPh>
    <rPh sb="3" eb="5">
      <t>シュッカ</t>
    </rPh>
    <rPh sb="5" eb="6">
      <t>ガク</t>
    </rPh>
    <rPh sb="6" eb="7">
      <t>トウ</t>
    </rPh>
    <phoneticPr fontId="15"/>
  </si>
  <si>
    <t>従業者数</t>
    <rPh sb="0" eb="2">
      <t>ジュウギョウ</t>
    </rPh>
    <rPh sb="2" eb="3">
      <t>シャ</t>
    </rPh>
    <rPh sb="3" eb="4">
      <t>スウ</t>
    </rPh>
    <phoneticPr fontId="15"/>
  </si>
  <si>
    <t>製造業事業所数</t>
    <rPh sb="0" eb="3">
      <t>セイゾウギョウ</t>
    </rPh>
    <rPh sb="3" eb="6">
      <t>ジギョウショ</t>
    </rPh>
    <rPh sb="6" eb="7">
      <t>スウ</t>
    </rPh>
    <phoneticPr fontId="15"/>
  </si>
  <si>
    <t>小売業年間商品販売額</t>
    <rPh sb="0" eb="3">
      <t>コウリギョウ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15"/>
  </si>
  <si>
    <t>小売業従業者数</t>
    <rPh sb="0" eb="3">
      <t>コウリギョウ</t>
    </rPh>
    <rPh sb="3" eb="6">
      <t>ジュウギョウシャ</t>
    </rPh>
    <rPh sb="6" eb="7">
      <t>スウ</t>
    </rPh>
    <phoneticPr fontId="15"/>
  </si>
  <si>
    <t>小売業事業所数</t>
    <rPh sb="0" eb="3">
      <t>コウリギョウ</t>
    </rPh>
    <rPh sb="3" eb="5">
      <t>ジギョウ</t>
    </rPh>
    <rPh sb="5" eb="6">
      <t>ショ</t>
    </rPh>
    <rPh sb="6" eb="7">
      <t>スウ</t>
    </rPh>
    <phoneticPr fontId="15"/>
  </si>
  <si>
    <t>卸売業年間商品販売額</t>
    <rPh sb="0" eb="3">
      <t>オロシウリギョウ</t>
    </rPh>
    <rPh sb="3" eb="5">
      <t>ネンカン</t>
    </rPh>
    <rPh sb="5" eb="7">
      <t>ショウヒン</t>
    </rPh>
    <rPh sb="7" eb="9">
      <t>ハンバイ</t>
    </rPh>
    <rPh sb="9" eb="10">
      <t>ガク</t>
    </rPh>
    <phoneticPr fontId="15"/>
  </si>
  <si>
    <t>卸売業従業者数</t>
    <rPh sb="0" eb="2">
      <t>オロシウリ</t>
    </rPh>
    <rPh sb="2" eb="3">
      <t>ギョウ</t>
    </rPh>
    <rPh sb="3" eb="6">
      <t>ジュウギョウシャ</t>
    </rPh>
    <rPh sb="6" eb="7">
      <t>スウ</t>
    </rPh>
    <phoneticPr fontId="15"/>
  </si>
  <si>
    <t>卸売業事業所数</t>
    <rPh sb="0" eb="2">
      <t>オロシウリ</t>
    </rPh>
    <rPh sb="2" eb="3">
      <t>ギョウ</t>
    </rPh>
    <rPh sb="3" eb="5">
      <t>ジギョウ</t>
    </rPh>
    <rPh sb="5" eb="6">
      <t>ショ</t>
    </rPh>
    <rPh sb="6" eb="7">
      <t>スウ</t>
    </rPh>
    <phoneticPr fontId="15"/>
  </si>
  <si>
    <t>　第3次産業</t>
    <rPh sb="1" eb="2">
      <t>ダイ</t>
    </rPh>
    <rPh sb="3" eb="4">
      <t>ジ</t>
    </rPh>
    <rPh sb="4" eb="6">
      <t>サンギョウ</t>
    </rPh>
    <phoneticPr fontId="15"/>
  </si>
  <si>
    <t>　第2次産業</t>
    <rPh sb="1" eb="2">
      <t>ダイ</t>
    </rPh>
    <rPh sb="3" eb="4">
      <t>ジ</t>
    </rPh>
    <rPh sb="4" eb="6">
      <t>サンギョウ</t>
    </rPh>
    <phoneticPr fontId="15"/>
  </si>
  <si>
    <t>　第1次産業</t>
    <rPh sb="1" eb="2">
      <t>ダイ</t>
    </rPh>
    <rPh sb="3" eb="4">
      <t>ジ</t>
    </rPh>
    <rPh sb="4" eb="6">
      <t>サンギョウ</t>
    </rPh>
    <phoneticPr fontId="15"/>
  </si>
  <si>
    <t xml:space="preserve"> 従業者総数</t>
    <rPh sb="1" eb="4">
      <t>ジュウギョウシャ</t>
    </rPh>
    <rPh sb="4" eb="6">
      <t>ソウスウ</t>
    </rPh>
    <phoneticPr fontId="15"/>
  </si>
  <si>
    <t>民営事業所総数</t>
    <rPh sb="0" eb="2">
      <t>ミンエイ</t>
    </rPh>
    <rPh sb="2" eb="5">
      <t>ジギョウショ</t>
    </rPh>
    <rPh sb="5" eb="7">
      <t>ソウスウ</t>
    </rPh>
    <phoneticPr fontId="15"/>
  </si>
  <si>
    <t>中央卸売市場取扱高（水産物）</t>
    <rPh sb="0" eb="2">
      <t>チュウオウ</t>
    </rPh>
    <rPh sb="2" eb="4">
      <t>オロシウリ</t>
    </rPh>
    <phoneticPr fontId="15"/>
  </si>
  <si>
    <t>中央卸売市場取扱高（青果物）</t>
    <rPh sb="0" eb="2">
      <t>チュウオウ</t>
    </rPh>
    <rPh sb="2" eb="4">
      <t>オロシウリ</t>
    </rPh>
    <phoneticPr fontId="15"/>
  </si>
  <si>
    <t>ホテル，旅館客室数</t>
    <rPh sb="4" eb="6">
      <t>リョカン</t>
    </rPh>
    <rPh sb="6" eb="7">
      <t>キャク</t>
    </rPh>
    <rPh sb="7" eb="8">
      <t>シツ</t>
    </rPh>
    <rPh sb="8" eb="9">
      <t>スウ</t>
    </rPh>
    <phoneticPr fontId="15"/>
  </si>
  <si>
    <t>観光客入込み客数</t>
    <rPh sb="0" eb="2">
      <t>カンコウ</t>
    </rPh>
    <rPh sb="2" eb="3">
      <t>キャク</t>
    </rPh>
    <rPh sb="3" eb="5">
      <t>イリコ</t>
    </rPh>
    <rPh sb="6" eb="7">
      <t>キャク</t>
    </rPh>
    <rPh sb="7" eb="8">
      <t>スウ</t>
    </rPh>
    <phoneticPr fontId="15"/>
  </si>
  <si>
    <t>刑法犯認知件数</t>
    <rPh sb="0" eb="2">
      <t>ケイホウ</t>
    </rPh>
    <rPh sb="2" eb="3">
      <t>ハン</t>
    </rPh>
    <rPh sb="3" eb="5">
      <t>ニンチ</t>
    </rPh>
    <rPh sb="5" eb="7">
      <t>ケンスウ</t>
    </rPh>
    <phoneticPr fontId="15"/>
  </si>
  <si>
    <t>人身事故発生件数</t>
    <phoneticPr fontId="3"/>
  </si>
  <si>
    <t>消防車両保有数</t>
    <rPh sb="0" eb="2">
      <t>ショウボウ</t>
    </rPh>
    <rPh sb="2" eb="4">
      <t>シャリョウ</t>
    </rPh>
    <rPh sb="4" eb="6">
      <t>ホユウ</t>
    </rPh>
    <rPh sb="6" eb="7">
      <t>スウ</t>
    </rPh>
    <phoneticPr fontId="15"/>
  </si>
  <si>
    <t>消防署，分署，出張所数</t>
    <rPh sb="0" eb="3">
      <t>ショウボウショ</t>
    </rPh>
    <rPh sb="4" eb="6">
      <t>ブンショ</t>
    </rPh>
    <rPh sb="7" eb="9">
      <t>シュッチョウ</t>
    </rPh>
    <rPh sb="9" eb="10">
      <t>トコロ</t>
    </rPh>
    <rPh sb="10" eb="11">
      <t>スウ</t>
    </rPh>
    <phoneticPr fontId="15"/>
  </si>
  <si>
    <t>下水道雨水整備率</t>
    <rPh sb="0" eb="3">
      <t>ゲスイドウ</t>
    </rPh>
    <rPh sb="3" eb="5">
      <t>ウスイ</t>
    </rPh>
    <rPh sb="5" eb="7">
      <t>セイビ</t>
    </rPh>
    <rPh sb="7" eb="8">
      <t>リツ</t>
    </rPh>
    <phoneticPr fontId="15"/>
  </si>
  <si>
    <t>下水道普及率</t>
    <rPh sb="0" eb="1">
      <t>ゲ</t>
    </rPh>
    <rPh sb="3" eb="5">
      <t>フキュウ</t>
    </rPh>
    <rPh sb="5" eb="6">
      <t>リツ</t>
    </rPh>
    <phoneticPr fontId="15"/>
  </si>
  <si>
    <t>上水道有収率</t>
    <rPh sb="3" eb="4">
      <t>ユウ</t>
    </rPh>
    <rPh sb="4" eb="5">
      <t>シュウカク</t>
    </rPh>
    <rPh sb="5" eb="6">
      <t>リツ</t>
    </rPh>
    <phoneticPr fontId="15"/>
  </si>
  <si>
    <t>上水道普及率</t>
    <rPh sb="0" eb="3">
      <t>ジョウスイドウ</t>
    </rPh>
    <rPh sb="3" eb="5">
      <t>フキュウ</t>
    </rPh>
    <rPh sb="5" eb="6">
      <t>リツ</t>
    </rPh>
    <phoneticPr fontId="15"/>
  </si>
  <si>
    <t>一般世帯持ち家率</t>
    <rPh sb="0" eb="2">
      <t>イッパン</t>
    </rPh>
    <rPh sb="2" eb="4">
      <t>セタイ</t>
    </rPh>
    <rPh sb="4" eb="5">
      <t>モ</t>
    </rPh>
    <rPh sb="6" eb="7">
      <t>イエ</t>
    </rPh>
    <rPh sb="7" eb="8">
      <t>リツ</t>
    </rPh>
    <phoneticPr fontId="15"/>
  </si>
  <si>
    <t>サービス付き高齢者向け住宅登録戸数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コスウ</t>
    </rPh>
    <phoneticPr fontId="15"/>
  </si>
  <si>
    <t>サービス付き高齢者向け住宅登録件数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5" eb="17">
      <t>ケンスウ</t>
    </rPh>
    <phoneticPr fontId="15"/>
  </si>
  <si>
    <t>市営住宅応募件数</t>
    <rPh sb="0" eb="2">
      <t>シエイ</t>
    </rPh>
    <rPh sb="2" eb="4">
      <t>ジュウタク</t>
    </rPh>
    <rPh sb="4" eb="6">
      <t>オウボ</t>
    </rPh>
    <rPh sb="6" eb="8">
      <t>ケンスウ</t>
    </rPh>
    <phoneticPr fontId="15"/>
  </si>
  <si>
    <t>市営住宅公募戸数</t>
    <rPh sb="0" eb="2">
      <t>シエイ</t>
    </rPh>
    <rPh sb="2" eb="4">
      <t>ジュウタク</t>
    </rPh>
    <rPh sb="4" eb="6">
      <t>コウボ</t>
    </rPh>
    <rPh sb="6" eb="8">
      <t>コスウ</t>
    </rPh>
    <phoneticPr fontId="15"/>
  </si>
  <si>
    <t>地域優良賃貸住宅供給戸数</t>
    <rPh sb="0" eb="2">
      <t>チイキ</t>
    </rPh>
    <rPh sb="2" eb="4">
      <t>ユウリョウ</t>
    </rPh>
    <rPh sb="4" eb="6">
      <t>チンタイ</t>
    </rPh>
    <rPh sb="6" eb="8">
      <t>ジュウタク</t>
    </rPh>
    <rPh sb="8" eb="10">
      <t>キョウキュウ</t>
    </rPh>
    <rPh sb="10" eb="12">
      <t>コスウ</t>
    </rPh>
    <phoneticPr fontId="15"/>
  </si>
  <si>
    <t>公共賃貸住宅戸数</t>
    <rPh sb="0" eb="2">
      <t>コウキョウ</t>
    </rPh>
    <rPh sb="2" eb="4">
      <t>チンタイ</t>
    </rPh>
    <rPh sb="4" eb="6">
      <t>ジュウタク</t>
    </rPh>
    <rPh sb="6" eb="8">
      <t>コスウ</t>
    </rPh>
    <phoneticPr fontId="15"/>
  </si>
  <si>
    <t>市民一人当たり
都市公園面積</t>
    <rPh sb="0" eb="2">
      <t>シミン</t>
    </rPh>
    <rPh sb="2" eb="4">
      <t>ヒトリ</t>
    </rPh>
    <rPh sb="4" eb="5">
      <t>ア</t>
    </rPh>
    <phoneticPr fontId="15"/>
  </si>
  <si>
    <t>都市公園数</t>
    <rPh sb="4" eb="5">
      <t>スウ</t>
    </rPh>
    <phoneticPr fontId="15"/>
  </si>
  <si>
    <t>リサイクル率</t>
    <rPh sb="5" eb="6">
      <t>リツ</t>
    </rPh>
    <phoneticPr fontId="15"/>
  </si>
  <si>
    <t>集団回収量</t>
    <rPh sb="0" eb="2">
      <t>シュウダン</t>
    </rPh>
    <rPh sb="2" eb="4">
      <t>カイシュウ</t>
    </rPh>
    <rPh sb="4" eb="5">
      <t>リョウ</t>
    </rPh>
    <phoneticPr fontId="15"/>
  </si>
  <si>
    <t>うち可燃・資源以外の収集量</t>
    <rPh sb="2" eb="4">
      <t>カネン</t>
    </rPh>
    <rPh sb="5" eb="7">
      <t>シゲン</t>
    </rPh>
    <rPh sb="7" eb="9">
      <t>イガイ</t>
    </rPh>
    <rPh sb="10" eb="12">
      <t>シュウシュウ</t>
    </rPh>
    <rPh sb="12" eb="13">
      <t>リョウ</t>
    </rPh>
    <phoneticPr fontId="15"/>
  </si>
  <si>
    <t>うち資源収集量</t>
    <rPh sb="2" eb="4">
      <t>シゲン</t>
    </rPh>
    <rPh sb="4" eb="6">
      <t>シュウシュウ</t>
    </rPh>
    <rPh sb="6" eb="7">
      <t>リョウ</t>
    </rPh>
    <phoneticPr fontId="15"/>
  </si>
  <si>
    <t>うち可燃収集量</t>
    <rPh sb="2" eb="4">
      <t>カネン</t>
    </rPh>
    <rPh sb="4" eb="6">
      <t>シュウシュウ</t>
    </rPh>
    <rPh sb="6" eb="7">
      <t>リョウ</t>
    </rPh>
    <phoneticPr fontId="15"/>
  </si>
  <si>
    <t>ごみ収集量</t>
    <rPh sb="2" eb="4">
      <t>シュウシュウ</t>
    </rPh>
    <rPh sb="4" eb="5">
      <t>リョウ</t>
    </rPh>
    <phoneticPr fontId="15"/>
  </si>
  <si>
    <t>うち資源物の直接搬入量</t>
    <rPh sb="2" eb="5">
      <t>シゲンブツ</t>
    </rPh>
    <rPh sb="6" eb="8">
      <t>チョクセツ</t>
    </rPh>
    <rPh sb="8" eb="10">
      <t>ハンニュウ</t>
    </rPh>
    <rPh sb="10" eb="11">
      <t>リョウ</t>
    </rPh>
    <phoneticPr fontId="15"/>
  </si>
  <si>
    <t>直接搬入量</t>
    <rPh sb="0" eb="2">
      <t>チョクセツ</t>
    </rPh>
    <rPh sb="2" eb="4">
      <t>ハンニュウ</t>
    </rPh>
    <rPh sb="4" eb="5">
      <t>リョウ</t>
    </rPh>
    <phoneticPr fontId="15"/>
  </si>
  <si>
    <t>ごみ総排出量</t>
    <rPh sb="2" eb="3">
      <t>ソウ</t>
    </rPh>
    <rPh sb="3" eb="5">
      <t>ハイシュツ</t>
    </rPh>
    <rPh sb="5" eb="6">
      <t>リョウ</t>
    </rPh>
    <phoneticPr fontId="15"/>
  </si>
  <si>
    <t>河川BOD環境基準達成率（補助点含む）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15"/>
  </si>
  <si>
    <t>河川BOD環境基準達成率</t>
    <rPh sb="0" eb="2">
      <t>カセン</t>
    </rPh>
    <rPh sb="5" eb="7">
      <t>カンキョウ</t>
    </rPh>
    <rPh sb="7" eb="9">
      <t>キジュン</t>
    </rPh>
    <rPh sb="9" eb="12">
      <t>タッセイリツ</t>
    </rPh>
    <phoneticPr fontId="15"/>
  </si>
  <si>
    <t>公害苦情件数</t>
    <rPh sb="0" eb="2">
      <t>コウガイ</t>
    </rPh>
    <rPh sb="2" eb="4">
      <t>クジョウ</t>
    </rPh>
    <rPh sb="4" eb="6">
      <t>ケンスウ</t>
    </rPh>
    <phoneticPr fontId="15"/>
  </si>
  <si>
    <t>住宅用太陽光発電システム設置家庭数</t>
    <rPh sb="0" eb="3">
      <t>ジュウタクヨウ</t>
    </rPh>
    <rPh sb="3" eb="6">
      <t>タイヨウコウ</t>
    </rPh>
    <rPh sb="6" eb="8">
      <t>ハツデン</t>
    </rPh>
    <rPh sb="12" eb="14">
      <t>セッチ</t>
    </rPh>
    <rPh sb="14" eb="16">
      <t>カテイ</t>
    </rPh>
    <rPh sb="16" eb="17">
      <t>スウ</t>
    </rPh>
    <phoneticPr fontId="50"/>
  </si>
  <si>
    <t>国民健康保険
被保険者1人あたり費用額</t>
    <rPh sb="0" eb="2">
      <t>コクミン</t>
    </rPh>
    <rPh sb="2" eb="4">
      <t>ケンコウ</t>
    </rPh>
    <rPh sb="4" eb="6">
      <t>ホケン</t>
    </rPh>
    <rPh sb="7" eb="11">
      <t>ヒホケンシャ</t>
    </rPh>
    <rPh sb="11" eb="13">
      <t>ヒトリ</t>
    </rPh>
    <rPh sb="16" eb="18">
      <t>ヒヨウ</t>
    </rPh>
    <rPh sb="18" eb="19">
      <t>ガク</t>
    </rPh>
    <phoneticPr fontId="15"/>
  </si>
  <si>
    <t>特定健康診査受診率</t>
    <rPh sb="0" eb="2">
      <t>トクテイ</t>
    </rPh>
    <rPh sb="2" eb="4">
      <t>ケンコウ</t>
    </rPh>
    <rPh sb="4" eb="6">
      <t>シンサ</t>
    </rPh>
    <rPh sb="6" eb="8">
      <t>ジュシン</t>
    </rPh>
    <rPh sb="8" eb="9">
      <t>リツ</t>
    </rPh>
    <phoneticPr fontId="15"/>
  </si>
  <si>
    <t>国民健康保険被保険者数</t>
    <rPh sb="0" eb="1">
      <t>コク</t>
    </rPh>
    <rPh sb="1" eb="2">
      <t>ミン</t>
    </rPh>
    <rPh sb="2" eb="4">
      <t>ケンコウ</t>
    </rPh>
    <rPh sb="4" eb="6">
      <t>ホケン</t>
    </rPh>
    <rPh sb="6" eb="7">
      <t>ヒ</t>
    </rPh>
    <rPh sb="7" eb="10">
      <t>ホケンシャ</t>
    </rPh>
    <rPh sb="10" eb="11">
      <t>カズ</t>
    </rPh>
    <phoneticPr fontId="15"/>
  </si>
  <si>
    <t>生活保護率</t>
    <rPh sb="0" eb="2">
      <t>セイカツ</t>
    </rPh>
    <rPh sb="2" eb="4">
      <t>ホゴ</t>
    </rPh>
    <rPh sb="4" eb="5">
      <t>リツ</t>
    </rPh>
    <phoneticPr fontId="15"/>
  </si>
  <si>
    <t>児童虐待通告受理件数</t>
    <rPh sb="0" eb="2">
      <t>ジドウ</t>
    </rPh>
    <rPh sb="2" eb="4">
      <t>ギャクタイ</t>
    </rPh>
    <rPh sb="4" eb="6">
      <t>ツウコク</t>
    </rPh>
    <rPh sb="6" eb="8">
      <t>ジュリ</t>
    </rPh>
    <rPh sb="8" eb="10">
      <t>ケンスウ</t>
    </rPh>
    <phoneticPr fontId="15"/>
  </si>
  <si>
    <t>3歳児健康診査受診率</t>
    <rPh sb="1" eb="3">
      <t>サイジ</t>
    </rPh>
    <rPh sb="3" eb="5">
      <t>ケンコウ</t>
    </rPh>
    <rPh sb="5" eb="7">
      <t>シンサ</t>
    </rPh>
    <rPh sb="7" eb="9">
      <t>ジュシン</t>
    </rPh>
    <rPh sb="9" eb="10">
      <t>リツ</t>
    </rPh>
    <phoneticPr fontId="15"/>
  </si>
  <si>
    <t>1歳6ヶ月児健康診査受診率</t>
    <rPh sb="1" eb="2">
      <t>サイ</t>
    </rPh>
    <rPh sb="4" eb="5">
      <t>ゲツ</t>
    </rPh>
    <rPh sb="5" eb="6">
      <t>ジ</t>
    </rPh>
    <rPh sb="6" eb="8">
      <t>ケンコウ</t>
    </rPh>
    <rPh sb="8" eb="10">
      <t>シンサ</t>
    </rPh>
    <rPh sb="10" eb="12">
      <t>ジュシン</t>
    </rPh>
    <rPh sb="12" eb="13">
      <t>リツ</t>
    </rPh>
    <phoneticPr fontId="15"/>
  </si>
  <si>
    <t>出生数</t>
    <rPh sb="0" eb="2">
      <t>シュッショウ</t>
    </rPh>
    <rPh sb="2" eb="3">
      <t>スウ</t>
    </rPh>
    <phoneticPr fontId="15"/>
  </si>
  <si>
    <t>乳児家庭全戸訪問事業における面接数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rPh sb="14" eb="16">
      <t>メンセツ</t>
    </rPh>
    <rPh sb="16" eb="17">
      <t>スウ</t>
    </rPh>
    <phoneticPr fontId="15"/>
  </si>
  <si>
    <t>ファミリーサポートセンター　両方会員数</t>
    <rPh sb="14" eb="16">
      <t>リョウホウ</t>
    </rPh>
    <rPh sb="16" eb="18">
      <t>カイイン</t>
    </rPh>
    <rPh sb="18" eb="19">
      <t>スウ</t>
    </rPh>
    <phoneticPr fontId="15"/>
  </si>
  <si>
    <t>ファミリーサポートセンター　協力会員数</t>
    <rPh sb="14" eb="16">
      <t>キョウリョク</t>
    </rPh>
    <rPh sb="16" eb="18">
      <t>カイイン</t>
    </rPh>
    <rPh sb="18" eb="19">
      <t>スウ</t>
    </rPh>
    <phoneticPr fontId="15"/>
  </si>
  <si>
    <t>ファミリーサポートセンター　依頼会員数</t>
    <rPh sb="14" eb="16">
      <t>イライ</t>
    </rPh>
    <rPh sb="16" eb="18">
      <t>カイイン</t>
    </rPh>
    <rPh sb="18" eb="19">
      <t>スウ</t>
    </rPh>
    <phoneticPr fontId="15"/>
  </si>
  <si>
    <t>保育料の国の徴収基準額に対する実際の徴収割合（％）</t>
  </si>
  <si>
    <t>保育士数</t>
    <rPh sb="0" eb="2">
      <t>ホイク</t>
    </rPh>
    <rPh sb="2" eb="3">
      <t>シ</t>
    </rPh>
    <rPh sb="3" eb="4">
      <t>スウ</t>
    </rPh>
    <phoneticPr fontId="15"/>
  </si>
  <si>
    <t>保育園入所待機児童数</t>
    <rPh sb="2" eb="3">
      <t>エン</t>
    </rPh>
    <rPh sb="3" eb="5">
      <t>ニュウショ</t>
    </rPh>
    <rPh sb="5" eb="7">
      <t>タイキ</t>
    </rPh>
    <rPh sb="7" eb="9">
      <t>ジドウ</t>
    </rPh>
    <rPh sb="9" eb="10">
      <t>スウ</t>
    </rPh>
    <phoneticPr fontId="15"/>
  </si>
  <si>
    <t>保育所等入所者数</t>
    <rPh sb="0" eb="2">
      <t>ホイク</t>
    </rPh>
    <rPh sb="2" eb="3">
      <t>ショ</t>
    </rPh>
    <rPh sb="3" eb="4">
      <t>トウ</t>
    </rPh>
    <phoneticPr fontId="15"/>
  </si>
  <si>
    <t>保育所等定員数</t>
    <rPh sb="0" eb="2">
      <t>ホイク</t>
    </rPh>
    <rPh sb="2" eb="3">
      <t>ショ</t>
    </rPh>
    <rPh sb="3" eb="4">
      <t>トウ</t>
    </rPh>
    <phoneticPr fontId="15"/>
  </si>
  <si>
    <t>保育所等箇所数</t>
    <rPh sb="0" eb="2">
      <t>ホイク</t>
    </rPh>
    <rPh sb="2" eb="3">
      <t>ショ</t>
    </rPh>
    <rPh sb="3" eb="4">
      <t>トウ</t>
    </rPh>
    <phoneticPr fontId="15"/>
  </si>
  <si>
    <t>就労継続支援事業所等における平均工賃月額</t>
    <rPh sb="0" eb="2">
      <t>シュウロウ</t>
    </rPh>
    <rPh sb="2" eb="4">
      <t>ケイゾク</t>
    </rPh>
    <rPh sb="4" eb="6">
      <t>シエン</t>
    </rPh>
    <rPh sb="6" eb="9">
      <t>ジギョウショ</t>
    </rPh>
    <rPh sb="9" eb="10">
      <t>トウ</t>
    </rPh>
    <rPh sb="14" eb="16">
      <t>ヘイキン</t>
    </rPh>
    <rPh sb="16" eb="18">
      <t>コウチン</t>
    </rPh>
    <rPh sb="18" eb="20">
      <t>ゲツガク</t>
    </rPh>
    <phoneticPr fontId="15"/>
  </si>
  <si>
    <t>福祉施設から一般就労への移行者数</t>
    <rPh sb="0" eb="2">
      <t>フクシ</t>
    </rPh>
    <rPh sb="2" eb="4">
      <t>シセツ</t>
    </rPh>
    <rPh sb="6" eb="8">
      <t>イッパン</t>
    </rPh>
    <rPh sb="8" eb="10">
      <t>シュウロウ</t>
    </rPh>
    <rPh sb="12" eb="14">
      <t>イコウ</t>
    </rPh>
    <rPh sb="14" eb="15">
      <t>シャ</t>
    </rPh>
    <rPh sb="15" eb="16">
      <t>カズ</t>
    </rPh>
    <phoneticPr fontId="15"/>
  </si>
  <si>
    <t>福祉施設（日中活動系サービス）の利用者数</t>
    <rPh sb="0" eb="2">
      <t>フクシ</t>
    </rPh>
    <rPh sb="2" eb="4">
      <t>シセツ</t>
    </rPh>
    <rPh sb="5" eb="7">
      <t>ニッチュウ</t>
    </rPh>
    <rPh sb="7" eb="9">
      <t>カツドウ</t>
    </rPh>
    <rPh sb="9" eb="10">
      <t>ケイ</t>
    </rPh>
    <rPh sb="16" eb="19">
      <t>リヨウシャ</t>
    </rPh>
    <rPh sb="19" eb="20">
      <t>スウ</t>
    </rPh>
    <phoneticPr fontId="15"/>
  </si>
  <si>
    <t>施設入所から地域生活への移行者数</t>
    <rPh sb="0" eb="2">
      <t>シセツ</t>
    </rPh>
    <rPh sb="2" eb="4">
      <t>ニュウショ</t>
    </rPh>
    <rPh sb="6" eb="8">
      <t>チイキ</t>
    </rPh>
    <rPh sb="8" eb="10">
      <t>セイカツ</t>
    </rPh>
    <rPh sb="12" eb="14">
      <t>イコウ</t>
    </rPh>
    <rPh sb="14" eb="15">
      <t>シャ</t>
    </rPh>
    <rPh sb="15" eb="16">
      <t>カズ</t>
    </rPh>
    <phoneticPr fontId="15"/>
  </si>
  <si>
    <t>施設入所者数</t>
    <rPh sb="0" eb="2">
      <t>シセツ</t>
    </rPh>
    <rPh sb="2" eb="5">
      <t>ニュウショシャ</t>
    </rPh>
    <rPh sb="5" eb="6">
      <t>スウ</t>
    </rPh>
    <phoneticPr fontId="15"/>
  </si>
  <si>
    <t>グループホーム利用者数</t>
    <rPh sb="7" eb="10">
      <t>リヨウシャ</t>
    </rPh>
    <rPh sb="10" eb="11">
      <t>スウ</t>
    </rPh>
    <phoneticPr fontId="15"/>
  </si>
  <si>
    <t>精神障がい者保健福祉手帳交付者数</t>
    <rPh sb="0" eb="2">
      <t>セイシン</t>
    </rPh>
    <rPh sb="2" eb="3">
      <t>サワ</t>
    </rPh>
    <rPh sb="5" eb="6">
      <t>シャ</t>
    </rPh>
    <rPh sb="6" eb="8">
      <t>ホケン</t>
    </rPh>
    <rPh sb="8" eb="10">
      <t>フクシ</t>
    </rPh>
    <rPh sb="10" eb="12">
      <t>テチョウ</t>
    </rPh>
    <rPh sb="12" eb="14">
      <t>コウフ</t>
    </rPh>
    <rPh sb="14" eb="15">
      <t>シャ</t>
    </rPh>
    <rPh sb="15" eb="16">
      <t>カズ</t>
    </rPh>
    <phoneticPr fontId="15"/>
  </si>
  <si>
    <t>老人クラブ会員数</t>
    <rPh sb="0" eb="2">
      <t>ロウジン</t>
    </rPh>
    <rPh sb="5" eb="7">
      <t>カイイン</t>
    </rPh>
    <rPh sb="7" eb="8">
      <t>スウ</t>
    </rPh>
    <phoneticPr fontId="15"/>
  </si>
  <si>
    <t>シルバー人材センター会員数</t>
    <rPh sb="4" eb="6">
      <t>ジンザイ</t>
    </rPh>
    <rPh sb="10" eb="12">
      <t>カイイン</t>
    </rPh>
    <rPh sb="12" eb="13">
      <t>スウ</t>
    </rPh>
    <phoneticPr fontId="15"/>
  </si>
  <si>
    <t>要介護５</t>
    <rPh sb="0" eb="1">
      <t>ヨウ</t>
    </rPh>
    <rPh sb="1" eb="3">
      <t>カイゴ</t>
    </rPh>
    <phoneticPr fontId="15"/>
  </si>
  <si>
    <t>要介護４</t>
    <rPh sb="0" eb="1">
      <t>ヨウ</t>
    </rPh>
    <rPh sb="1" eb="3">
      <t>カイゴ</t>
    </rPh>
    <phoneticPr fontId="15"/>
  </si>
  <si>
    <t>要介護認定者数</t>
    <rPh sb="0" eb="1">
      <t>ヨウ</t>
    </rPh>
    <rPh sb="1" eb="3">
      <t>カイゴ</t>
    </rPh>
    <rPh sb="3" eb="5">
      <t>ニンテイ</t>
    </rPh>
    <rPh sb="5" eb="6">
      <t>シャ</t>
    </rPh>
    <rPh sb="6" eb="7">
      <t>スウ</t>
    </rPh>
    <phoneticPr fontId="15"/>
  </si>
  <si>
    <t>地域包括支援センター箇所数</t>
    <rPh sb="0" eb="2">
      <t>チイキ</t>
    </rPh>
    <rPh sb="2" eb="4">
      <t>ホウカツ</t>
    </rPh>
    <rPh sb="4" eb="6">
      <t>シエン</t>
    </rPh>
    <rPh sb="10" eb="12">
      <t>カショ</t>
    </rPh>
    <rPh sb="12" eb="13">
      <t>スウ</t>
    </rPh>
    <phoneticPr fontId="15"/>
  </si>
  <si>
    <t>施設サービス保険給付費</t>
    <rPh sb="0" eb="2">
      <t>シセツ</t>
    </rPh>
    <rPh sb="6" eb="8">
      <t>ホケン</t>
    </rPh>
    <rPh sb="8" eb="10">
      <t>キュウフ</t>
    </rPh>
    <rPh sb="10" eb="11">
      <t>ヒ</t>
    </rPh>
    <phoneticPr fontId="15"/>
  </si>
  <si>
    <t>地域密着型（介護予防）サービス保険給付費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7">
      <t>ホケン</t>
    </rPh>
    <rPh sb="17" eb="19">
      <t>キュウフ</t>
    </rPh>
    <rPh sb="19" eb="20">
      <t>ヒ</t>
    </rPh>
    <phoneticPr fontId="15"/>
  </si>
  <si>
    <t>居宅（介護予防）サービス保険給付費</t>
    <rPh sb="0" eb="2">
      <t>キョタク</t>
    </rPh>
    <rPh sb="3" eb="5">
      <t>カイゴ</t>
    </rPh>
    <rPh sb="5" eb="7">
      <t>ヨボウ</t>
    </rPh>
    <rPh sb="12" eb="14">
      <t>ホケン</t>
    </rPh>
    <rPh sb="14" eb="16">
      <t>キュウフ</t>
    </rPh>
    <rPh sb="16" eb="17">
      <t>ヒ</t>
    </rPh>
    <phoneticPr fontId="15"/>
  </si>
  <si>
    <t>施設サービス受給者数</t>
    <rPh sb="0" eb="2">
      <t>シセツ</t>
    </rPh>
    <rPh sb="6" eb="9">
      <t>ジュキュウシャ</t>
    </rPh>
    <rPh sb="9" eb="10">
      <t>スウ</t>
    </rPh>
    <phoneticPr fontId="15"/>
  </si>
  <si>
    <t>地域密着型（介護予防）サービス受給者数</t>
    <rPh sb="0" eb="2">
      <t>チイキ</t>
    </rPh>
    <rPh sb="2" eb="4">
      <t>ミッチャク</t>
    </rPh>
    <rPh sb="4" eb="5">
      <t>ガタ</t>
    </rPh>
    <rPh sb="6" eb="8">
      <t>カイゴ</t>
    </rPh>
    <rPh sb="8" eb="10">
      <t>ヨボウ</t>
    </rPh>
    <rPh sb="15" eb="18">
      <t>ジュキュウシャ</t>
    </rPh>
    <rPh sb="18" eb="19">
      <t>スウ</t>
    </rPh>
    <phoneticPr fontId="15"/>
  </si>
  <si>
    <t>居宅（介護予防）サービス受給者数</t>
    <rPh sb="0" eb="2">
      <t>キョタク</t>
    </rPh>
    <rPh sb="3" eb="5">
      <t>カイゴ</t>
    </rPh>
    <rPh sb="5" eb="7">
      <t>ヨボウ</t>
    </rPh>
    <rPh sb="12" eb="15">
      <t>ジュキュウシャ</t>
    </rPh>
    <rPh sb="15" eb="16">
      <t>スウ</t>
    </rPh>
    <phoneticPr fontId="15"/>
  </si>
  <si>
    <t>小規模多機能型居宅介護定員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テイイン</t>
    </rPh>
    <phoneticPr fontId="15"/>
  </si>
  <si>
    <t>小規模多機能型居宅介護箇所数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カショ</t>
    </rPh>
    <rPh sb="13" eb="14">
      <t>スウ</t>
    </rPh>
    <phoneticPr fontId="15"/>
  </si>
  <si>
    <t>認知症対応型通所介護定員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0" eb="12">
      <t>テイイン</t>
    </rPh>
    <phoneticPr fontId="15"/>
  </si>
  <si>
    <t>認知症対応型通所介護箇所数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5"/>
  </si>
  <si>
    <t>認知症対応型共同生活介護定員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テイイン</t>
    </rPh>
    <phoneticPr fontId="15"/>
  </si>
  <si>
    <t>認知症対応型共同生活介護箇所数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rPh sb="12" eb="14">
      <t>カショ</t>
    </rPh>
    <rPh sb="14" eb="15">
      <t>スウ</t>
    </rPh>
    <phoneticPr fontId="15"/>
  </si>
  <si>
    <t>介護老人保健施設定員</t>
    <rPh sb="0" eb="2">
      <t>カイゴ</t>
    </rPh>
    <rPh sb="2" eb="4">
      <t>ロウジン</t>
    </rPh>
    <rPh sb="4" eb="6">
      <t>ホケン</t>
    </rPh>
    <rPh sb="6" eb="8">
      <t>シセツ</t>
    </rPh>
    <rPh sb="8" eb="10">
      <t>テイイン</t>
    </rPh>
    <phoneticPr fontId="15"/>
  </si>
  <si>
    <t>介護老人保健施設箇所数</t>
    <rPh sb="0" eb="2">
      <t>カイゴ</t>
    </rPh>
    <rPh sb="2" eb="4">
      <t>ロウジン</t>
    </rPh>
    <rPh sb="4" eb="6">
      <t>ホケン</t>
    </rPh>
    <rPh sb="6" eb="8">
      <t>シセツ</t>
    </rPh>
    <rPh sb="8" eb="10">
      <t>カショ</t>
    </rPh>
    <rPh sb="10" eb="11">
      <t>カズ</t>
    </rPh>
    <phoneticPr fontId="15"/>
  </si>
  <si>
    <t>特別養護老人ホーム定員</t>
    <rPh sb="9" eb="11">
      <t>テイイン</t>
    </rPh>
    <phoneticPr fontId="38"/>
  </si>
  <si>
    <t>特別養護老人ホーム箇所数</t>
    <rPh sb="0" eb="2">
      <t>トクベツ</t>
    </rPh>
    <rPh sb="9" eb="11">
      <t>カショ</t>
    </rPh>
    <rPh sb="11" eb="12">
      <t>スウ</t>
    </rPh>
    <phoneticPr fontId="15"/>
  </si>
  <si>
    <t>養護老人ホーム定員</t>
    <rPh sb="0" eb="2">
      <t>ヨウゴ</t>
    </rPh>
    <rPh sb="2" eb="4">
      <t>ロウジン</t>
    </rPh>
    <rPh sb="7" eb="9">
      <t>テイイン</t>
    </rPh>
    <phoneticPr fontId="15"/>
  </si>
  <si>
    <t>養護老人ホーム箇所数</t>
    <rPh sb="0" eb="2">
      <t>ヨウゴ</t>
    </rPh>
    <rPh sb="2" eb="4">
      <t>ロウジン</t>
    </rPh>
    <rPh sb="7" eb="9">
      <t>カショ</t>
    </rPh>
    <rPh sb="9" eb="10">
      <t>カズ</t>
    </rPh>
    <phoneticPr fontId="15"/>
  </si>
  <si>
    <t>老人福祉センター箇所数</t>
    <rPh sb="8" eb="10">
      <t>カショ</t>
    </rPh>
    <rPh sb="10" eb="11">
      <t>カズ</t>
    </rPh>
    <phoneticPr fontId="38"/>
  </si>
  <si>
    <t>食中毒患者数</t>
    <rPh sb="0" eb="3">
      <t>ショクチュウドク</t>
    </rPh>
    <rPh sb="3" eb="5">
      <t>カンジャ</t>
    </rPh>
    <rPh sb="5" eb="6">
      <t>スウ</t>
    </rPh>
    <phoneticPr fontId="15"/>
  </si>
  <si>
    <t>食中毒発生件数</t>
    <rPh sb="0" eb="3">
      <t>ショクチュウドク</t>
    </rPh>
    <rPh sb="3" eb="5">
      <t>ハッセイ</t>
    </rPh>
    <rPh sb="5" eb="7">
      <t>ケンスウ</t>
    </rPh>
    <phoneticPr fontId="15"/>
  </si>
  <si>
    <t>合計特殊出生率</t>
    <rPh sb="0" eb="2">
      <t>ゴウケイ</t>
    </rPh>
    <rPh sb="2" eb="4">
      <t>トクシュ</t>
    </rPh>
    <rPh sb="4" eb="7">
      <t>シュッショウリツ</t>
    </rPh>
    <phoneticPr fontId="15"/>
  </si>
  <si>
    <t>心疾患（高血圧性疾患を除く）</t>
    <rPh sb="7" eb="8">
      <t>セイ</t>
    </rPh>
    <rPh sb="8" eb="10">
      <t>シッカン</t>
    </rPh>
    <phoneticPr fontId="38"/>
  </si>
  <si>
    <t>死亡者数合計</t>
    <rPh sb="0" eb="3">
      <t>シボウシャ</t>
    </rPh>
    <rPh sb="3" eb="4">
      <t>スウ</t>
    </rPh>
    <phoneticPr fontId="38"/>
  </si>
  <si>
    <t>医師数</t>
    <rPh sb="0" eb="2">
      <t>イシ</t>
    </rPh>
    <rPh sb="2" eb="3">
      <t>スウ</t>
    </rPh>
    <phoneticPr fontId="15"/>
  </si>
  <si>
    <t>労働力率</t>
    <rPh sb="0" eb="3">
      <t>ロウドウリョク</t>
    </rPh>
    <rPh sb="3" eb="4">
      <t>リツ</t>
    </rPh>
    <phoneticPr fontId="15"/>
  </si>
  <si>
    <t>完全失業率</t>
    <rPh sb="0" eb="2">
      <t>カンゼン</t>
    </rPh>
    <rPh sb="2" eb="4">
      <t>シツギョウ</t>
    </rPh>
    <rPh sb="4" eb="5">
      <t>リツ</t>
    </rPh>
    <phoneticPr fontId="15"/>
  </si>
  <si>
    <t>就職率</t>
    <rPh sb="0" eb="2">
      <t>シュウショク</t>
    </rPh>
    <rPh sb="2" eb="3">
      <t>リツ</t>
    </rPh>
    <phoneticPr fontId="15"/>
  </si>
  <si>
    <t>有効求人倍率</t>
    <rPh sb="0" eb="2">
      <t>ユウコウ</t>
    </rPh>
    <rPh sb="2" eb="4">
      <t>キュウジン</t>
    </rPh>
    <rPh sb="4" eb="6">
      <t>バイリツ</t>
    </rPh>
    <phoneticPr fontId="15"/>
  </si>
  <si>
    <t>学校トイレの洋式化率</t>
    <rPh sb="0" eb="2">
      <t>ガッコウ</t>
    </rPh>
    <rPh sb="6" eb="9">
      <t>ヨウシキカ</t>
    </rPh>
    <rPh sb="9" eb="10">
      <t>リツ</t>
    </rPh>
    <phoneticPr fontId="3"/>
  </si>
  <si>
    <t>スポーツ実施率</t>
    <rPh sb="4" eb="6">
      <t>ジッシ</t>
    </rPh>
    <rPh sb="6" eb="7">
      <t>リツ</t>
    </rPh>
    <phoneticPr fontId="15"/>
  </si>
  <si>
    <t>プール水面面積</t>
    <rPh sb="3" eb="5">
      <t>スイメン</t>
    </rPh>
    <rPh sb="5" eb="7">
      <t>メンセキ</t>
    </rPh>
    <phoneticPr fontId="15"/>
  </si>
  <si>
    <t>プール箇所数</t>
    <rPh sb="3" eb="5">
      <t>カショ</t>
    </rPh>
    <rPh sb="5" eb="6">
      <t>カズ</t>
    </rPh>
    <phoneticPr fontId="15"/>
  </si>
  <si>
    <t>野球場敷地面積</t>
    <rPh sb="0" eb="3">
      <t>ヤキュウジョウ</t>
    </rPh>
    <rPh sb="3" eb="5">
      <t>シキチ</t>
    </rPh>
    <rPh sb="5" eb="7">
      <t>メンセキ</t>
    </rPh>
    <phoneticPr fontId="15"/>
  </si>
  <si>
    <t>野球場箇所数</t>
    <rPh sb="0" eb="3">
      <t>ヤキュウジョウ</t>
    </rPh>
    <rPh sb="3" eb="5">
      <t>カショ</t>
    </rPh>
    <rPh sb="5" eb="6">
      <t>カズ</t>
    </rPh>
    <phoneticPr fontId="15"/>
  </si>
  <si>
    <t>陸上競技場敷地面積</t>
    <rPh sb="0" eb="2">
      <t>リクジョウ</t>
    </rPh>
    <rPh sb="2" eb="5">
      <t>キョウギジョウ</t>
    </rPh>
    <rPh sb="5" eb="7">
      <t>シキチ</t>
    </rPh>
    <rPh sb="7" eb="9">
      <t>メンセキ</t>
    </rPh>
    <phoneticPr fontId="15"/>
  </si>
  <si>
    <t>陸上競技場箇所数</t>
    <rPh sb="0" eb="2">
      <t>リクジョウ</t>
    </rPh>
    <rPh sb="2" eb="5">
      <t>キョウギジョウ</t>
    </rPh>
    <rPh sb="5" eb="7">
      <t>カショ</t>
    </rPh>
    <rPh sb="7" eb="8">
      <t>カズ</t>
    </rPh>
    <phoneticPr fontId="15"/>
  </si>
  <si>
    <t>体育館延床面積</t>
    <rPh sb="0" eb="3">
      <t>タイイクカン</t>
    </rPh>
    <rPh sb="3" eb="4">
      <t>ノ</t>
    </rPh>
    <rPh sb="4" eb="5">
      <t>ユカ</t>
    </rPh>
    <rPh sb="5" eb="7">
      <t>メンセキ</t>
    </rPh>
    <phoneticPr fontId="38"/>
  </si>
  <si>
    <t>体育館箇所数</t>
    <rPh sb="0" eb="3">
      <t>タイイクカン</t>
    </rPh>
    <rPh sb="3" eb="5">
      <t>カショ</t>
    </rPh>
    <rPh sb="5" eb="6">
      <t>カズ</t>
    </rPh>
    <phoneticPr fontId="38"/>
  </si>
  <si>
    <t>栄養教諭人数（学校給食センター）</t>
    <rPh sb="0" eb="2">
      <t>エイヨウ</t>
    </rPh>
    <rPh sb="2" eb="4">
      <t>キョウユ</t>
    </rPh>
    <rPh sb="4" eb="6">
      <t>ニンズウ</t>
    </rPh>
    <rPh sb="7" eb="9">
      <t>ガッコウ</t>
    </rPh>
    <rPh sb="9" eb="11">
      <t>キュウショク</t>
    </rPh>
    <phoneticPr fontId="15"/>
  </si>
  <si>
    <t>栄養職員人数（学校給食センター）</t>
    <rPh sb="0" eb="2">
      <t>エイヨウ</t>
    </rPh>
    <rPh sb="2" eb="4">
      <t>ショクイン</t>
    </rPh>
    <rPh sb="4" eb="6">
      <t>ニンズウ</t>
    </rPh>
    <rPh sb="7" eb="9">
      <t>ガッコウ</t>
    </rPh>
    <rPh sb="9" eb="11">
      <t>キュウショク</t>
    </rPh>
    <phoneticPr fontId="15"/>
  </si>
  <si>
    <t>栄養職員を配置している学校給食センター数</t>
    <rPh sb="19" eb="20">
      <t>スウ</t>
    </rPh>
    <phoneticPr fontId="15"/>
  </si>
  <si>
    <t>学校給食センター数</t>
    <rPh sb="8" eb="9">
      <t>スウ</t>
    </rPh>
    <phoneticPr fontId="15"/>
  </si>
  <si>
    <t>栄養教諭人数（市立小・中学校）</t>
    <rPh sb="0" eb="2">
      <t>エイヨウ</t>
    </rPh>
    <rPh sb="2" eb="4">
      <t>キョウユ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15"/>
  </si>
  <si>
    <t>栄養職員人数（市立小・中学校）</t>
    <rPh sb="0" eb="2">
      <t>エイヨウ</t>
    </rPh>
    <rPh sb="2" eb="4">
      <t>ショクイン</t>
    </rPh>
    <rPh sb="4" eb="6">
      <t>ニンズウ</t>
    </rPh>
    <rPh sb="7" eb="9">
      <t>シリツ</t>
    </rPh>
    <rPh sb="9" eb="10">
      <t>ショウ</t>
    </rPh>
    <rPh sb="11" eb="14">
      <t>チュウガッコウ</t>
    </rPh>
    <phoneticPr fontId="15"/>
  </si>
  <si>
    <t>栄養職員を配置している市立小・中学校数</t>
    <rPh sb="5" eb="7">
      <t>ハイチ</t>
    </rPh>
    <rPh sb="11" eb="13">
      <t>イチリツ</t>
    </rPh>
    <rPh sb="13" eb="14">
      <t>ショウ</t>
    </rPh>
    <rPh sb="15" eb="18">
      <t>チュウガッコウ</t>
    </rPh>
    <rPh sb="18" eb="19">
      <t>スウ</t>
    </rPh>
    <phoneticPr fontId="15"/>
  </si>
  <si>
    <t>市立中学校図書館図書の充足率</t>
    <rPh sb="0" eb="2">
      <t>シリツ</t>
    </rPh>
    <rPh sb="2" eb="4">
      <t>チュウガク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15"/>
  </si>
  <si>
    <t>市立小学校図書館図書の充足率</t>
    <rPh sb="0" eb="2">
      <t>シリツ</t>
    </rPh>
    <rPh sb="2" eb="4">
      <t>ショウガク</t>
    </rPh>
    <rPh sb="4" eb="5">
      <t>コウ</t>
    </rPh>
    <rPh sb="5" eb="8">
      <t>トショカン</t>
    </rPh>
    <rPh sb="8" eb="10">
      <t>トショ</t>
    </rPh>
    <rPh sb="11" eb="14">
      <t>ジュウソクリツ</t>
    </rPh>
    <phoneticPr fontId="15"/>
  </si>
  <si>
    <t>市立小中学校の耐震化率（校舎・体育館）</t>
    <rPh sb="0" eb="2">
      <t>シリツ</t>
    </rPh>
    <rPh sb="2" eb="6">
      <t>ショウチュウガッコウ</t>
    </rPh>
    <rPh sb="7" eb="10">
      <t>タイシンカ</t>
    </rPh>
    <rPh sb="10" eb="11">
      <t>リツ</t>
    </rPh>
    <rPh sb="12" eb="14">
      <t>コウシャ</t>
    </rPh>
    <rPh sb="15" eb="17">
      <t>タイイク</t>
    </rPh>
    <rPh sb="17" eb="18">
      <t>カン</t>
    </rPh>
    <phoneticPr fontId="15"/>
  </si>
  <si>
    <t>日本語指導者派遣事業派遣対象児童生徒数</t>
    <phoneticPr fontId="3"/>
  </si>
  <si>
    <t>市立中学校英語授業助手数</t>
    <rPh sb="5" eb="7">
      <t>エイゴ</t>
    </rPh>
    <rPh sb="7" eb="9">
      <t>ジュギョウ</t>
    </rPh>
    <rPh sb="9" eb="11">
      <t>ジョシュ</t>
    </rPh>
    <rPh sb="11" eb="12">
      <t>スウ</t>
    </rPh>
    <phoneticPr fontId="15"/>
  </si>
  <si>
    <t>市立中学校生徒数のうち帰国子女数</t>
    <rPh sb="0" eb="2">
      <t>シリツ</t>
    </rPh>
    <rPh sb="2" eb="5">
      <t>チュウガッコウ</t>
    </rPh>
    <rPh sb="5" eb="8">
      <t>セイトスウ</t>
    </rPh>
    <rPh sb="11" eb="15">
      <t>キコクシジョ</t>
    </rPh>
    <rPh sb="15" eb="16">
      <t>スウ</t>
    </rPh>
    <phoneticPr fontId="15"/>
  </si>
  <si>
    <t>市立中学校教員数</t>
    <rPh sb="5" eb="7">
      <t>キョウイン</t>
    </rPh>
    <rPh sb="7" eb="8">
      <t>スウ</t>
    </rPh>
    <phoneticPr fontId="15"/>
  </si>
  <si>
    <t>市立中学校数</t>
    <rPh sb="5" eb="6">
      <t>スウ</t>
    </rPh>
    <phoneticPr fontId="15"/>
  </si>
  <si>
    <t>市立小学校教員数</t>
    <rPh sb="5" eb="7">
      <t>キョウイン</t>
    </rPh>
    <rPh sb="7" eb="8">
      <t>スウ</t>
    </rPh>
    <phoneticPr fontId="15"/>
  </si>
  <si>
    <t>市立小学校数</t>
    <rPh sb="5" eb="6">
      <t>スウ</t>
    </rPh>
    <phoneticPr fontId="15"/>
  </si>
  <si>
    <t>幼稚園在園者数（市立，市立以外の計）</t>
    <rPh sb="3" eb="4">
      <t>ザイ</t>
    </rPh>
    <phoneticPr fontId="15"/>
  </si>
  <si>
    <t>公会堂，会館等大ホール収容定員（市立以外の施設）</t>
    <rPh sb="6" eb="7">
      <t>トウ</t>
    </rPh>
    <rPh sb="7" eb="8">
      <t>ダイ</t>
    </rPh>
    <rPh sb="13" eb="14">
      <t>サダム</t>
    </rPh>
    <rPh sb="14" eb="15">
      <t>イン</t>
    </rPh>
    <rPh sb="18" eb="20">
      <t>イガイ</t>
    </rPh>
    <phoneticPr fontId="38"/>
  </si>
  <si>
    <t>公会堂，市民会館利用者数
（市立の施設）</t>
    <rPh sb="8" eb="11">
      <t>リヨウシャ</t>
    </rPh>
    <rPh sb="11" eb="12">
      <t>スウ</t>
    </rPh>
    <rPh sb="14" eb="16">
      <t>シリツ</t>
    </rPh>
    <rPh sb="17" eb="19">
      <t>シセツ</t>
    </rPh>
    <phoneticPr fontId="40"/>
  </si>
  <si>
    <t>公会堂，市民会館大ホール収容定員（市立の施設）</t>
    <rPh sb="8" eb="9">
      <t>ダイ</t>
    </rPh>
    <rPh sb="14" eb="15">
      <t>サダム</t>
    </rPh>
    <rPh sb="15" eb="16">
      <t>イン</t>
    </rPh>
    <rPh sb="17" eb="19">
      <t>シリツ</t>
    </rPh>
    <rPh sb="20" eb="22">
      <t>シセツ</t>
    </rPh>
    <phoneticPr fontId="38"/>
  </si>
  <si>
    <t>市立文化財収蔵施設等の延べ床面積</t>
    <rPh sb="0" eb="2">
      <t>シリツ</t>
    </rPh>
    <rPh sb="2" eb="5">
      <t>ブンカザイ</t>
    </rPh>
    <rPh sb="5" eb="7">
      <t>シュウゾウ</t>
    </rPh>
    <rPh sb="7" eb="9">
      <t>シセツ</t>
    </rPh>
    <rPh sb="9" eb="10">
      <t>トウ</t>
    </rPh>
    <rPh sb="11" eb="12">
      <t>ノ</t>
    </rPh>
    <rPh sb="13" eb="16">
      <t>ユカメンセキ</t>
    </rPh>
    <phoneticPr fontId="15"/>
  </si>
  <si>
    <t>市立文化財展示施設等の延べ床面積</t>
    <rPh sb="0" eb="2">
      <t>シリツ</t>
    </rPh>
    <rPh sb="2" eb="5">
      <t>ブンカザイ</t>
    </rPh>
    <rPh sb="7" eb="9">
      <t>シセツ</t>
    </rPh>
    <rPh sb="9" eb="10">
      <t>トウ</t>
    </rPh>
    <phoneticPr fontId="15"/>
  </si>
  <si>
    <t>学校と地域が連携して，学校を支援する協議会等を設置している小学校及び中学校数（市立）</t>
    <rPh sb="37" eb="38">
      <t>スウ</t>
    </rPh>
    <rPh sb="39" eb="41">
      <t>シリツ</t>
    </rPh>
    <phoneticPr fontId="15"/>
  </si>
  <si>
    <t>市立図書館蔵書数</t>
    <rPh sb="0" eb="2">
      <t>シリツ</t>
    </rPh>
    <rPh sb="2" eb="5">
      <t>トショカン</t>
    </rPh>
    <rPh sb="5" eb="7">
      <t>ゾウショ</t>
    </rPh>
    <rPh sb="7" eb="8">
      <t>スウ</t>
    </rPh>
    <phoneticPr fontId="15"/>
  </si>
  <si>
    <t>市立図書館における児童書の貸出数</t>
    <rPh sb="0" eb="2">
      <t>シリツ</t>
    </rPh>
    <rPh sb="2" eb="5">
      <t>トショカン</t>
    </rPh>
    <rPh sb="9" eb="12">
      <t>ジドウショ</t>
    </rPh>
    <rPh sb="13" eb="15">
      <t>カシダシ</t>
    </rPh>
    <rPh sb="15" eb="16">
      <t>スウ</t>
    </rPh>
    <phoneticPr fontId="15"/>
  </si>
  <si>
    <t>市立図書館年間貸出数</t>
    <rPh sb="0" eb="2">
      <t>シリツ</t>
    </rPh>
    <rPh sb="2" eb="5">
      <t>トショカン</t>
    </rPh>
    <rPh sb="5" eb="7">
      <t>ネンカン</t>
    </rPh>
    <rPh sb="7" eb="9">
      <t>カシダシ</t>
    </rPh>
    <rPh sb="9" eb="10">
      <t>スウ</t>
    </rPh>
    <phoneticPr fontId="15"/>
  </si>
  <si>
    <t>生涯学習センター（公民館）利用者数</t>
    <rPh sb="0" eb="2">
      <t>ショウガイ</t>
    </rPh>
    <rPh sb="2" eb="4">
      <t>ガクシュウ</t>
    </rPh>
    <rPh sb="9" eb="12">
      <t>コウミンカン</t>
    </rPh>
    <rPh sb="13" eb="16">
      <t>リヨウシャ</t>
    </rPh>
    <rPh sb="16" eb="17">
      <t>スウ</t>
    </rPh>
    <phoneticPr fontId="38"/>
  </si>
  <si>
    <t>昼間人口（国勢調査）</t>
    <rPh sb="0" eb="2">
      <t>チュウカン</t>
    </rPh>
    <rPh sb="2" eb="4">
      <t>ジンコウ</t>
    </rPh>
    <rPh sb="5" eb="7">
      <t>コクセイ</t>
    </rPh>
    <rPh sb="7" eb="9">
      <t>チョウサ</t>
    </rPh>
    <phoneticPr fontId="15"/>
  </si>
  <si>
    <t>夜間人口（国勢調査）</t>
    <rPh sb="0" eb="2">
      <t>ヤカン</t>
    </rPh>
    <rPh sb="2" eb="4">
      <t>ジンコウ</t>
    </rPh>
    <rPh sb="5" eb="7">
      <t>コクセイ</t>
    </rPh>
    <rPh sb="7" eb="9">
      <t>チョウサ</t>
    </rPh>
    <phoneticPr fontId="15"/>
  </si>
  <si>
    <t>推計人口</t>
    <rPh sb="0" eb="2">
      <t>スイケイ</t>
    </rPh>
    <rPh sb="2" eb="4">
      <t>ジンコウ</t>
    </rPh>
    <phoneticPr fontId="15"/>
  </si>
  <si>
    <t>住民基本台帳登録人口のうち外国人数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rPh sb="13" eb="15">
      <t>ガイコク</t>
    </rPh>
    <rPh sb="15" eb="16">
      <t>ジン</t>
    </rPh>
    <rPh sb="16" eb="17">
      <t>スウ</t>
    </rPh>
    <phoneticPr fontId="15"/>
  </si>
  <si>
    <t>世帯数</t>
    <rPh sb="0" eb="2">
      <t>セタイ</t>
    </rPh>
    <rPh sb="2" eb="3">
      <t>スウ</t>
    </rPh>
    <phoneticPr fontId="15"/>
  </si>
  <si>
    <t>75歳以上人口</t>
    <rPh sb="2" eb="3">
      <t>サイ</t>
    </rPh>
    <rPh sb="3" eb="5">
      <t>イジョウ</t>
    </rPh>
    <rPh sb="5" eb="7">
      <t>ジンコウ</t>
    </rPh>
    <phoneticPr fontId="15"/>
  </si>
  <si>
    <t>18歳未満人口</t>
    <rPh sb="2" eb="3">
      <t>サイ</t>
    </rPh>
    <rPh sb="3" eb="5">
      <t>ミマン</t>
    </rPh>
    <rPh sb="5" eb="7">
      <t>ジンコウ</t>
    </rPh>
    <phoneticPr fontId="15"/>
  </si>
  <si>
    <t>12歳未満人口</t>
    <rPh sb="2" eb="3">
      <t>サイ</t>
    </rPh>
    <rPh sb="3" eb="5">
      <t>ミマン</t>
    </rPh>
    <rPh sb="5" eb="7">
      <t>ジンコウ</t>
    </rPh>
    <phoneticPr fontId="15"/>
  </si>
  <si>
    <t>0～5歳人口</t>
    <rPh sb="3" eb="4">
      <t>サイ</t>
    </rPh>
    <rPh sb="4" eb="6">
      <t>ジンコウ</t>
    </rPh>
    <phoneticPr fontId="38"/>
  </si>
  <si>
    <t>老年人口比率（65歳～）</t>
    <rPh sb="7" eb="10">
      <t>６５サイ</t>
    </rPh>
    <phoneticPr fontId="15"/>
  </si>
  <si>
    <t>生産年齢人口比率
（15～64歳）</t>
    <rPh sb="15" eb="16">
      <t>サイ</t>
    </rPh>
    <phoneticPr fontId="15"/>
  </si>
  <si>
    <t>年少人口比率（0～14歳）</t>
    <rPh sb="4" eb="6">
      <t>ヒリツ</t>
    </rPh>
    <rPh sb="11" eb="12">
      <t>サイ</t>
    </rPh>
    <phoneticPr fontId="15"/>
  </si>
  <si>
    <t>住民基本台帳登録人口</t>
    <rPh sb="0" eb="2">
      <t>ジュウミン</t>
    </rPh>
    <rPh sb="2" eb="4">
      <t>キホン</t>
    </rPh>
    <rPh sb="4" eb="6">
      <t>ダイチョウ</t>
    </rPh>
    <rPh sb="6" eb="8">
      <t>トウロク</t>
    </rPh>
    <rPh sb="8" eb="10">
      <t>ジンコウ</t>
    </rPh>
    <phoneticPr fontId="15"/>
  </si>
  <si>
    <t>市域面積</t>
    <rPh sb="0" eb="2">
      <t>シイキ</t>
    </rPh>
    <rPh sb="2" eb="4">
      <t>メンセキ</t>
    </rPh>
    <phoneticPr fontId="15"/>
  </si>
  <si>
    <t>市社会福祉協議会ﾎﾞﾗﾝﾃｨｱｾﾝﾀー登録団体数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15"/>
  </si>
  <si>
    <t>任意予防接種に対する助成費（インフルエンザ予防接種）</t>
    <rPh sb="0" eb="2">
      <t>ニンイ</t>
    </rPh>
    <rPh sb="2" eb="4">
      <t>ヨボウ</t>
    </rPh>
    <rPh sb="4" eb="6">
      <t>セッシュ</t>
    </rPh>
    <rPh sb="7" eb="8">
      <t>タイ</t>
    </rPh>
    <rPh sb="10" eb="12">
      <t>ジョセイ</t>
    </rPh>
    <rPh sb="12" eb="13">
      <t>ヒ</t>
    </rPh>
    <rPh sb="21" eb="23">
      <t>ヨボウ</t>
    </rPh>
    <rPh sb="23" eb="25">
      <t>セッシュ</t>
    </rPh>
    <phoneticPr fontId="15"/>
  </si>
  <si>
    <t>R2</t>
    <phoneticPr fontId="7"/>
  </si>
  <si>
    <t>日本語指導者派遣事業派遣対象児童生徒数（R1までは「日本語指導が必要な外国人児童生徒数」）</t>
    <phoneticPr fontId="12"/>
  </si>
  <si>
    <t>中心市街地区域内における通行量の経年変化率</t>
    <rPh sb="0" eb="2">
      <t>チュウシン</t>
    </rPh>
    <rPh sb="2" eb="5">
      <t>シガイチ</t>
    </rPh>
    <rPh sb="5" eb="8">
      <t>クイキナイ</t>
    </rPh>
    <rPh sb="12" eb="15">
      <t>ツウコウリョウ</t>
    </rPh>
    <rPh sb="16" eb="18">
      <t>ケイネン</t>
    </rPh>
    <rPh sb="18" eb="20">
      <t>ヘンカ</t>
    </rPh>
    <rPh sb="20" eb="21">
      <t>リツ</t>
    </rPh>
    <phoneticPr fontId="12"/>
  </si>
  <si>
    <t>消防車両保有数</t>
    <rPh sb="0" eb="2">
      <t>ショウボウ</t>
    </rPh>
    <rPh sb="2" eb="4">
      <t>シャリョウ</t>
    </rPh>
    <rPh sb="4" eb="6">
      <t>ホユウ</t>
    </rPh>
    <rPh sb="6" eb="7">
      <t>スウ</t>
    </rPh>
    <phoneticPr fontId="12"/>
  </si>
  <si>
    <t>携帯電話普及率(PHSを含む）スマートフォン除く</t>
    <rPh sb="22" eb="23">
      <t>ノゾ</t>
    </rPh>
    <phoneticPr fontId="12"/>
  </si>
  <si>
    <t>パソコン普及率（デスクトップ型）</t>
    <rPh sb="14" eb="15">
      <t>ガタ</t>
    </rPh>
    <phoneticPr fontId="12"/>
  </si>
  <si>
    <t>No</t>
  </si>
  <si>
    <t>社会動態</t>
  </si>
  <si>
    <t>推計人口</t>
  </si>
  <si>
    <t>教育</t>
  </si>
  <si>
    <t>特定死因別死亡者数</t>
  </si>
  <si>
    <t>介護保険</t>
  </si>
  <si>
    <t>高齢者就労</t>
  </si>
  <si>
    <t>障がい者福祉</t>
  </si>
  <si>
    <t>社会保障</t>
  </si>
  <si>
    <t>環境</t>
  </si>
  <si>
    <t>公園</t>
  </si>
  <si>
    <t>上下水道</t>
  </si>
  <si>
    <t>防災</t>
  </si>
  <si>
    <t>交通安全</t>
  </si>
  <si>
    <t>防犯</t>
  </si>
  <si>
    <t>観光</t>
  </si>
  <si>
    <t>商業</t>
  </si>
  <si>
    <t>工業</t>
  </si>
  <si>
    <t>農業</t>
  </si>
  <si>
    <t>交通</t>
  </si>
  <si>
    <t>学校トイレの洋式化率</t>
    <rPh sb="0" eb="2">
      <t>ガッコウ</t>
    </rPh>
    <rPh sb="6" eb="9">
      <t>ヨウシキカ</t>
    </rPh>
    <rPh sb="9" eb="10">
      <t>リツ</t>
    </rPh>
    <phoneticPr fontId="2"/>
  </si>
  <si>
    <t>任意予防接種に対する助成費（幼児インフルエンザ予防接種）</t>
    <rPh sb="0" eb="2">
      <t>ニンイ</t>
    </rPh>
    <rPh sb="2" eb="4">
      <t>ヨボウ</t>
    </rPh>
    <rPh sb="4" eb="6">
      <t>セッシュ</t>
    </rPh>
    <rPh sb="7" eb="8">
      <t>タイ</t>
    </rPh>
    <rPh sb="10" eb="13">
      <t>ジョセイヒ</t>
    </rPh>
    <rPh sb="14" eb="16">
      <t>ヨウジ</t>
    </rPh>
    <rPh sb="23" eb="25">
      <t>ヨボウ</t>
    </rPh>
    <rPh sb="25" eb="27">
      <t>セッシュ</t>
    </rPh>
    <phoneticPr fontId="15"/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</si>
  <si>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2"/>
  </si>
  <si>
    <t>経営体</t>
    <rPh sb="0" eb="3">
      <t>ケイエイタイ</t>
    </rPh>
    <phoneticPr fontId="2"/>
  </si>
  <si>
    <t>水戸市</t>
    <rPh sb="0" eb="2">
      <t>ミト</t>
    </rPh>
    <phoneticPr fontId="2"/>
  </si>
  <si>
    <t xml:space="preserve"> 24 918 907 </t>
  </si>
  <si>
    <t>R3</t>
    <phoneticPr fontId="7"/>
  </si>
  <si>
    <t>任意予防接種に対する助成費(インフルエンザ予防接種)(R2までは「幼児インフルエンザ予防接種」)</t>
    <rPh sb="33" eb="35">
      <t>ヨウジ</t>
    </rPh>
    <rPh sb="42" eb="44">
      <t>ヨボウ</t>
    </rPh>
    <rPh sb="44" eb="46">
      <t>セッシュ</t>
    </rPh>
    <phoneticPr fontId="12"/>
  </si>
  <si>
    <t>人身事故発生件数（R2までは「交通事故発生件数」）</t>
    <rPh sb="0" eb="2">
      <t>ジンシン</t>
    </rPh>
    <rPh sb="2" eb="4">
      <t>ジコ</t>
    </rPh>
    <rPh sb="4" eb="6">
      <t>ハッセイ</t>
    </rPh>
    <rPh sb="6" eb="8">
      <t>ケンスウ</t>
    </rPh>
    <phoneticPr fontId="7"/>
  </si>
  <si>
    <t>市域面積</t>
    <phoneticPr fontId="1"/>
  </si>
  <si>
    <t>(昼夜間人口比率)</t>
    <rPh sb="1" eb="3">
      <t>チュウヤ</t>
    </rPh>
    <rPh sb="3" eb="4">
      <t>カン</t>
    </rPh>
    <rPh sb="4" eb="6">
      <t>ジンコウ</t>
    </rPh>
    <rPh sb="6" eb="8">
      <t>ヒリツ</t>
    </rPh>
    <phoneticPr fontId="10"/>
  </si>
  <si>
    <t>(教育)</t>
    <phoneticPr fontId="10"/>
  </si>
  <si>
    <t>(介護保険)</t>
    <phoneticPr fontId="20"/>
  </si>
  <si>
    <t>(障がい者福祉)</t>
    <phoneticPr fontId="10"/>
  </si>
  <si>
    <t>(児童福祉)</t>
    <rPh sb="1" eb="3">
      <t>ジドウ</t>
    </rPh>
    <rPh sb="3" eb="5">
      <t>フクシ</t>
    </rPh>
    <phoneticPr fontId="10"/>
  </si>
  <si>
    <t>(環境)</t>
    <phoneticPr fontId="10"/>
  </si>
  <si>
    <t>(防災)</t>
    <phoneticPr fontId="10"/>
  </si>
  <si>
    <t>(商業)</t>
    <phoneticPr fontId="10"/>
  </si>
  <si>
    <t>(道路)</t>
    <rPh sb="1" eb="3">
      <t>ドウロ</t>
    </rPh>
    <phoneticPr fontId="10"/>
  </si>
  <si>
    <t>(市街地整備)</t>
    <phoneticPr fontId="1"/>
  </si>
  <si>
    <t>広報</t>
    <rPh sb="0" eb="2">
      <t>コウホウ</t>
    </rPh>
    <phoneticPr fontId="12"/>
  </si>
  <si>
    <t>(男女共同参画)</t>
    <phoneticPr fontId="1"/>
  </si>
  <si>
    <t>婚姻件数</t>
    <rPh sb="0" eb="4">
      <t>コンインケンスウ</t>
    </rPh>
    <phoneticPr fontId="9"/>
  </si>
  <si>
    <t>出生数</t>
    <rPh sb="0" eb="3">
      <t>シュッショウスウ</t>
    </rPh>
    <phoneticPr fontId="9"/>
  </si>
  <si>
    <t>学校運営協議会を設置している市立小学校数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ショウガッコウ</t>
    </rPh>
    <rPh sb="19" eb="20">
      <t>スウ</t>
    </rPh>
    <phoneticPr fontId="9"/>
  </si>
  <si>
    <t>学校運営協議会を設置している市立中学校数</t>
    <rPh sb="0" eb="2">
      <t>ガッコウ</t>
    </rPh>
    <rPh sb="2" eb="4">
      <t>ウンエイ</t>
    </rPh>
    <rPh sb="4" eb="7">
      <t>キョウギカイ</t>
    </rPh>
    <rPh sb="8" eb="10">
      <t>セッチ</t>
    </rPh>
    <rPh sb="14" eb="16">
      <t>シリツ</t>
    </rPh>
    <rPh sb="16" eb="19">
      <t>チュウガッコウ</t>
    </rPh>
    <rPh sb="19" eb="20">
      <t>スウ</t>
    </rPh>
    <phoneticPr fontId="9"/>
  </si>
  <si>
    <t>公会堂・市民会館のうち，主要ホールの年間稼働率</t>
    <rPh sb="0" eb="3">
      <t>コウカイドウ</t>
    </rPh>
    <rPh sb="4" eb="8">
      <t>シミンカイカン</t>
    </rPh>
    <rPh sb="12" eb="14">
      <t>シュヨウ</t>
    </rPh>
    <rPh sb="18" eb="20">
      <t>ネンカン</t>
    </rPh>
    <rPh sb="20" eb="22">
      <t>カドウ</t>
    </rPh>
    <rPh sb="22" eb="23">
      <t>リツ</t>
    </rPh>
    <phoneticPr fontId="34"/>
  </si>
  <si>
    <t>日本語指導者派遣事業派遣対象児童生徒数</t>
    <phoneticPr fontId="1"/>
  </si>
  <si>
    <t>市費で雇用しているスクールソーシャルワーカーの人数</t>
    <rPh sb="0" eb="2">
      <t>シヒ</t>
    </rPh>
    <rPh sb="3" eb="5">
      <t>コヨウ</t>
    </rPh>
    <rPh sb="23" eb="25">
      <t>ニンズウ</t>
    </rPh>
    <phoneticPr fontId="15"/>
  </si>
  <si>
    <t>市費で雇用しているスクールソーシャルワーカーの年間勤務時間数</t>
    <rPh sb="0" eb="2">
      <t>シヒ</t>
    </rPh>
    <rPh sb="3" eb="5">
      <t>コヨウ</t>
    </rPh>
    <rPh sb="23" eb="25">
      <t>ネンカン</t>
    </rPh>
    <rPh sb="25" eb="27">
      <t>キンム</t>
    </rPh>
    <rPh sb="27" eb="30">
      <t>ジカンスウ</t>
    </rPh>
    <phoneticPr fontId="15"/>
  </si>
  <si>
    <t>市立小学生の１か月間の平均読書冊数</t>
    <rPh sb="0" eb="2">
      <t>シリツ</t>
    </rPh>
    <rPh sb="2" eb="5">
      <t>ショウガクセイ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15"/>
  </si>
  <si>
    <t>市立中学生の１か月間の平均読書冊数</t>
    <rPh sb="0" eb="2">
      <t>シリツ</t>
    </rPh>
    <rPh sb="2" eb="5">
      <t>チュウガクセイ</t>
    </rPh>
    <rPh sb="8" eb="9">
      <t>ゲツ</t>
    </rPh>
    <rPh sb="9" eb="10">
      <t>カン</t>
    </rPh>
    <rPh sb="11" eb="13">
      <t>ヘイキン</t>
    </rPh>
    <rPh sb="13" eb="17">
      <t>ドクショサッスウ</t>
    </rPh>
    <phoneticPr fontId="15"/>
  </si>
  <si>
    <t>市立小中学校体育館空調設置率</t>
    <rPh sb="0" eb="2">
      <t>シリツ</t>
    </rPh>
    <rPh sb="2" eb="6">
      <t>ショウチュウガッコウ</t>
    </rPh>
    <rPh sb="6" eb="9">
      <t>タイイクカン</t>
    </rPh>
    <rPh sb="9" eb="14">
      <t>クウチョウセッチリツ</t>
    </rPh>
    <phoneticPr fontId="34"/>
  </si>
  <si>
    <t>市立中学校における部活動の指導員数</t>
    <rPh sb="0" eb="2">
      <t>シリツ</t>
    </rPh>
    <rPh sb="2" eb="5">
      <t>チュウガッコウ</t>
    </rPh>
    <rPh sb="9" eb="12">
      <t>ブカツドウ</t>
    </rPh>
    <rPh sb="13" eb="16">
      <t>シドウイン</t>
    </rPh>
    <rPh sb="16" eb="17">
      <t>スウ</t>
    </rPh>
    <phoneticPr fontId="10"/>
  </si>
  <si>
    <t>市立中学校における部活動の地域指導者数</t>
    <rPh sb="0" eb="2">
      <t>シリツ</t>
    </rPh>
    <rPh sb="2" eb="5">
      <t>チュウガッコウ</t>
    </rPh>
    <rPh sb="9" eb="12">
      <t>ブカツドウ</t>
    </rPh>
    <rPh sb="13" eb="17">
      <t>チイキシドウ</t>
    </rPh>
    <rPh sb="17" eb="18">
      <t>シャ</t>
    </rPh>
    <rPh sb="18" eb="19">
      <t>スウ</t>
    </rPh>
    <phoneticPr fontId="10"/>
  </si>
  <si>
    <t>学校トイレの洋式化率</t>
    <rPh sb="0" eb="2">
      <t>ガッコウ</t>
    </rPh>
    <rPh sb="6" eb="9">
      <t>ヨウシキカ</t>
    </rPh>
    <rPh sb="9" eb="10">
      <t>リツ</t>
    </rPh>
    <phoneticPr fontId="1"/>
  </si>
  <si>
    <t>任意予防接種に対する助成費
(インフルエンザ予防接種)</t>
    <rPh sb="0" eb="2">
      <t>ニンイ</t>
    </rPh>
    <rPh sb="2" eb="4">
      <t>ヨボウ</t>
    </rPh>
    <rPh sb="4" eb="6">
      <t>セッシュ</t>
    </rPh>
    <rPh sb="7" eb="8">
      <t>タイ</t>
    </rPh>
    <rPh sb="10" eb="12">
      <t>ジョセイ</t>
    </rPh>
    <rPh sb="12" eb="13">
      <t>ヒ</t>
    </rPh>
    <rPh sb="22" eb="24">
      <t>ヨボウ</t>
    </rPh>
    <rPh sb="24" eb="26">
      <t>セッシュ</t>
    </rPh>
    <phoneticPr fontId="15"/>
  </si>
  <si>
    <t>市社会福祉協議会ﾎﾞﾗﾝﾃｨｱｾﾝﾀｰ登録団体数</t>
    <rPh sb="0" eb="1">
      <t>シ</t>
    </rPh>
    <rPh sb="1" eb="3">
      <t>シャカイ</t>
    </rPh>
    <rPh sb="3" eb="5">
      <t>フクシ</t>
    </rPh>
    <rPh sb="5" eb="8">
      <t>キョウギカイ</t>
    </rPh>
    <rPh sb="19" eb="21">
      <t>トウロク</t>
    </rPh>
    <rPh sb="21" eb="23">
      <t>ダンタイ</t>
    </rPh>
    <rPh sb="23" eb="24">
      <t>スウ</t>
    </rPh>
    <phoneticPr fontId="15"/>
  </si>
  <si>
    <t>就労系サービス(就労移行支援，就労継続支援A，就労継続支援B)の利用者数</t>
    <rPh sb="0" eb="2">
      <t>シュウロウ</t>
    </rPh>
    <rPh sb="2" eb="3">
      <t>ケイ</t>
    </rPh>
    <rPh sb="8" eb="10">
      <t>シュウロウ</t>
    </rPh>
    <rPh sb="10" eb="12">
      <t>イコウ</t>
    </rPh>
    <rPh sb="12" eb="14">
      <t>シエン</t>
    </rPh>
    <rPh sb="15" eb="17">
      <t>シュウロウ</t>
    </rPh>
    <rPh sb="17" eb="19">
      <t>ケイゾク</t>
    </rPh>
    <rPh sb="19" eb="21">
      <t>シエン</t>
    </rPh>
    <rPh sb="23" eb="25">
      <t>シュウロウ</t>
    </rPh>
    <rPh sb="25" eb="27">
      <t>ケイゾク</t>
    </rPh>
    <rPh sb="27" eb="29">
      <t>シエン</t>
    </rPh>
    <rPh sb="32" eb="35">
      <t>リヨウシャ</t>
    </rPh>
    <rPh sb="35" eb="36">
      <t>スウ</t>
    </rPh>
    <phoneticPr fontId="9"/>
  </si>
  <si>
    <t>うち電動車等車両の導入台数</t>
    <rPh sb="2" eb="5">
      <t>デンドウシャ</t>
    </rPh>
    <rPh sb="5" eb="6">
      <t>トウ</t>
    </rPh>
    <rPh sb="6" eb="8">
      <t>シャリョウ</t>
    </rPh>
    <phoneticPr fontId="34"/>
  </si>
  <si>
    <t>持ち家の割合</t>
    <rPh sb="0" eb="1">
      <t>モ</t>
    </rPh>
    <rPh sb="2" eb="3">
      <t>イエ</t>
    </rPh>
    <rPh sb="4" eb="6">
      <t>ワリアイ</t>
    </rPh>
    <phoneticPr fontId="15"/>
  </si>
  <si>
    <t>住宅地の平均地価</t>
    <rPh sb="0" eb="2">
      <t>ジュウタク</t>
    </rPh>
    <rPh sb="2" eb="3">
      <t>チ</t>
    </rPh>
    <rPh sb="4" eb="6">
      <t>ヘイキン</t>
    </rPh>
    <rPh sb="6" eb="8">
      <t>チカ</t>
    </rPh>
    <phoneticPr fontId="34"/>
  </si>
  <si>
    <t>人身事故発生件数</t>
    <phoneticPr fontId="1"/>
  </si>
  <si>
    <t>従業者規模10～299人の
製造業事業所数</t>
    <rPh sb="0" eb="2">
      <t>ジュウギョウ</t>
    </rPh>
    <rPh sb="2" eb="3">
      <t>シャ</t>
    </rPh>
    <rPh sb="3" eb="5">
      <t>キボ</t>
    </rPh>
    <rPh sb="11" eb="12">
      <t>ヒト</t>
    </rPh>
    <rPh sb="14" eb="17">
      <t>セイゾウギョウ</t>
    </rPh>
    <rPh sb="17" eb="19">
      <t>ジギョウ</t>
    </rPh>
    <rPh sb="19" eb="20">
      <t>ショ</t>
    </rPh>
    <rPh sb="20" eb="21">
      <t>スウ</t>
    </rPh>
    <phoneticPr fontId="15"/>
  </si>
  <si>
    <t>農業産出額</t>
    <rPh sb="0" eb="2">
      <t>ノウギョウ</t>
    </rPh>
    <rPh sb="2" eb="5">
      <t>サンシュツガク</t>
    </rPh>
    <phoneticPr fontId="15"/>
  </si>
  <si>
    <t>認定新規就農者数</t>
    <rPh sb="0" eb="4">
      <t>ニンテイシンキ</t>
    </rPh>
    <rPh sb="4" eb="7">
      <t>シュウノウシャ</t>
    </rPh>
    <rPh sb="7" eb="8">
      <t>スウ</t>
    </rPh>
    <phoneticPr fontId="15"/>
  </si>
  <si>
    <t>担い手農地集積率</t>
    <rPh sb="0" eb="1">
      <t>ニナ</t>
    </rPh>
    <rPh sb="2" eb="3">
      <t>テ</t>
    </rPh>
    <rPh sb="3" eb="5">
      <t>ノウチ</t>
    </rPh>
    <rPh sb="5" eb="8">
      <t>シュウセキリツ</t>
    </rPh>
    <phoneticPr fontId="15"/>
  </si>
  <si>
    <t>ふるさと納税寄付金額</t>
    <rPh sb="4" eb="6">
      <t>ノウゼイ</t>
    </rPh>
    <rPh sb="6" eb="8">
      <t>キフ</t>
    </rPh>
    <rPh sb="8" eb="9">
      <t>キン</t>
    </rPh>
    <rPh sb="9" eb="10">
      <t>ガク</t>
    </rPh>
    <phoneticPr fontId="15"/>
  </si>
  <si>
    <t>ふるさと納税寄付金控除額</t>
    <rPh sb="4" eb="6">
      <t>ノウゼイ</t>
    </rPh>
    <rPh sb="6" eb="9">
      <t>キフキン</t>
    </rPh>
    <rPh sb="9" eb="11">
      <t>コウジョ</t>
    </rPh>
    <rPh sb="11" eb="12">
      <t>ガク</t>
    </rPh>
    <phoneticPr fontId="15"/>
  </si>
  <si>
    <t>市政広報にあたって活用しているTwitterのフォロワー数</t>
    <rPh sb="0" eb="2">
      <t>シセイ</t>
    </rPh>
    <rPh sb="2" eb="4">
      <t>コウホウ</t>
    </rPh>
    <rPh sb="9" eb="11">
      <t>カツヨウ</t>
    </rPh>
    <rPh sb="28" eb="29">
      <t>スウ</t>
    </rPh>
    <phoneticPr fontId="10"/>
  </si>
  <si>
    <t>広報紙への情報掲載量</t>
    <rPh sb="0" eb="3">
      <t>コウホウシ</t>
    </rPh>
    <rPh sb="5" eb="7">
      <t>ジョウホウ</t>
    </rPh>
    <rPh sb="7" eb="9">
      <t>ケイサイ</t>
    </rPh>
    <rPh sb="9" eb="10">
      <t>リョウ</t>
    </rPh>
    <phoneticPr fontId="1"/>
  </si>
  <si>
    <t>70歳以上の女性の労働力人口</t>
    <rPh sb="2" eb="3">
      <t>サイ</t>
    </rPh>
    <rPh sb="3" eb="5">
      <t>イジョウ</t>
    </rPh>
    <rPh sb="6" eb="8">
      <t>ジョセイ</t>
    </rPh>
    <rPh sb="9" eb="12">
      <t>ロウドウリョク</t>
    </rPh>
    <rPh sb="12" eb="14">
      <t>ジンコウ</t>
    </rPh>
    <phoneticPr fontId="34"/>
  </si>
  <si>
    <t>15～19歳女性人口（労働力人口+非労働力人口）</t>
  </si>
  <si>
    <t>20～24歳女性人口（労働力人口+非労働力人口）</t>
  </si>
  <si>
    <t>25～29歳女性人口（労働力人口+非労働力人口）</t>
    <rPh sb="5" eb="6">
      <t>サイ</t>
    </rPh>
    <rPh sb="6" eb="8">
      <t>ジョセイ</t>
    </rPh>
    <rPh sb="8" eb="10">
      <t>ジンコウ</t>
    </rPh>
    <phoneticPr fontId="67"/>
  </si>
  <si>
    <t>30～34歳女性人口（労働力人口+非労働力人口）</t>
    <rPh sb="5" eb="6">
      <t>サイ</t>
    </rPh>
    <rPh sb="6" eb="8">
      <t>ジョセイ</t>
    </rPh>
    <rPh sb="8" eb="10">
      <t>ジンコウ</t>
    </rPh>
    <phoneticPr fontId="67"/>
  </si>
  <si>
    <t>35～39歳女性人口（労働力人口+非労働力人口）</t>
    <rPh sb="8" eb="10">
      <t>ジンコウ</t>
    </rPh>
    <phoneticPr fontId="67"/>
  </si>
  <si>
    <t>40～44歳女性人口（労働力人口+非労働力人口）</t>
    <rPh sb="5" eb="6">
      <t>サイ</t>
    </rPh>
    <rPh sb="6" eb="8">
      <t>ジョセイ</t>
    </rPh>
    <phoneticPr fontId="67"/>
  </si>
  <si>
    <t>45～49歳女性人口（労働力人口+非労働力人口）</t>
  </si>
  <si>
    <t>50～54歳女性人口（労働力人口+非労働力人口）</t>
  </si>
  <si>
    <t>55～59歳女性人口（労働力人口+非労働力人口）</t>
  </si>
  <si>
    <t>60～64歳女性人口（労働力人口+非労働力人口）</t>
  </si>
  <si>
    <t>65～69歳女性人口（労働力人口+非労働力人口）</t>
  </si>
  <si>
    <t>70歳以上女性人口（労働力人口＋非労働力人口）</t>
    <rPh sb="3" eb="5">
      <t>イジョウ</t>
    </rPh>
    <rPh sb="13" eb="15">
      <t>ジンコウ</t>
    </rPh>
    <rPh sb="16" eb="20">
      <t>ヒロウドウリョク</t>
    </rPh>
    <rPh sb="20" eb="22">
      <t>ジンコウ</t>
    </rPh>
    <phoneticPr fontId="34"/>
  </si>
  <si>
    <t>時間</t>
    <rPh sb="0" eb="2">
      <t>ジカン</t>
    </rPh>
    <phoneticPr fontId="10"/>
  </si>
  <si>
    <t>冊</t>
    <rPh sb="0" eb="1">
      <t>サツ</t>
    </rPh>
    <phoneticPr fontId="10"/>
  </si>
  <si>
    <t>円</t>
    <rPh sb="0" eb="1">
      <t>エン</t>
    </rPh>
    <phoneticPr fontId="1"/>
  </si>
  <si>
    <t>経営体</t>
    <rPh sb="0" eb="3">
      <t>ケイエイタイ</t>
    </rPh>
    <phoneticPr fontId="1"/>
  </si>
  <si>
    <t>億</t>
    <rPh sb="0" eb="1">
      <t>オク</t>
    </rPh>
    <phoneticPr fontId="10"/>
  </si>
  <si>
    <t>円</t>
    <rPh sb="0" eb="1">
      <t>エン</t>
    </rPh>
    <phoneticPr fontId="10"/>
  </si>
  <si>
    <t>―</t>
  </si>
  <si>
    <t>水戸市</t>
    <rPh sb="0" eb="2">
      <t>ミト</t>
    </rPh>
    <phoneticPr fontId="1"/>
  </si>
  <si>
    <t>-</t>
    <phoneticPr fontId="1"/>
  </si>
  <si>
    <t>調査未実施</t>
    <rPh sb="0" eb="5">
      <t>チョウサミジッシ</t>
    </rPh>
    <phoneticPr fontId="7"/>
  </si>
  <si>
    <t>調査未実施</t>
    <phoneticPr fontId="7"/>
  </si>
  <si>
    <t>調査未実施</t>
    <phoneticPr fontId="7"/>
  </si>
  <si>
    <t>件</t>
    <rPh sb="0" eb="1">
      <t>ケン</t>
    </rPh>
    <phoneticPr fontId="7"/>
  </si>
  <si>
    <t>婚姻件数</t>
  </si>
  <si>
    <t>出生数</t>
    <rPh sb="0" eb="3">
      <t>シュッショウスウ</t>
    </rPh>
    <phoneticPr fontId="7"/>
  </si>
  <si>
    <t>学校運営協議会を設置している市立小学校数</t>
    <phoneticPr fontId="7"/>
  </si>
  <si>
    <t>学校運営協議会を設置している市立中学校数</t>
    <phoneticPr fontId="7"/>
  </si>
  <si>
    <t>市費で雇用しているスクールソーシャルワーカーの人数</t>
    <phoneticPr fontId="7"/>
  </si>
  <si>
    <t>市費で雇用しているスクールソーシャルワーカーの年間勤務時間数</t>
    <phoneticPr fontId="7"/>
  </si>
  <si>
    <t>市立小学生の１か月間の平均読書冊数</t>
    <phoneticPr fontId="7"/>
  </si>
  <si>
    <t>市立中学生の１か月間の平均読書冊数</t>
    <phoneticPr fontId="7"/>
  </si>
  <si>
    <t>市立小中学校体育館空調設置率</t>
    <phoneticPr fontId="7"/>
  </si>
  <si>
    <t>市立中学校における部活動の指導員数</t>
    <phoneticPr fontId="7"/>
  </si>
  <si>
    <t>市立中学校における部活動の地域指導者数</t>
    <phoneticPr fontId="7"/>
  </si>
  <si>
    <t>住宅地の平均地価</t>
    <phoneticPr fontId="7"/>
  </si>
  <si>
    <t>農業産出額</t>
    <phoneticPr fontId="7"/>
  </si>
  <si>
    <t>認定新規就農者数</t>
    <phoneticPr fontId="7"/>
  </si>
  <si>
    <t>担い手農地集積率</t>
    <phoneticPr fontId="7"/>
  </si>
  <si>
    <t>ふるさと納税寄付金額</t>
    <phoneticPr fontId="7"/>
  </si>
  <si>
    <t>ふるさと納税寄付金控除額</t>
    <phoneticPr fontId="7"/>
  </si>
  <si>
    <t>市政広報にあたって活用しているTwitterのフォロワー数</t>
    <phoneticPr fontId="7"/>
  </si>
  <si>
    <t>70歳以上の女性の労働力人口</t>
    <phoneticPr fontId="7"/>
  </si>
  <si>
    <t>70歳以上女性人口（労働力人口＋非労働力人口）</t>
    <phoneticPr fontId="7"/>
  </si>
  <si>
    <t>円</t>
    <rPh sb="0" eb="1">
      <t>エン</t>
    </rPh>
    <phoneticPr fontId="7"/>
  </si>
  <si>
    <t>人</t>
    <rPh sb="0" eb="1">
      <t>ヒト</t>
    </rPh>
    <phoneticPr fontId="7"/>
  </si>
  <si>
    <t>億円</t>
    <rPh sb="0" eb="1">
      <t>オク</t>
    </rPh>
    <rPh sb="1" eb="2">
      <t>エン</t>
    </rPh>
    <phoneticPr fontId="7"/>
  </si>
  <si>
    <t>％</t>
    <phoneticPr fontId="7"/>
  </si>
  <si>
    <t>第1次産業</t>
    <rPh sb="0" eb="1">
      <t>ダイ</t>
    </rPh>
    <rPh sb="2" eb="3">
      <t>ジ</t>
    </rPh>
    <rPh sb="3" eb="5">
      <t>サンギョウ</t>
    </rPh>
    <phoneticPr fontId="15"/>
  </si>
  <si>
    <t>時間</t>
    <rPh sb="0" eb="2">
      <t>ジカン</t>
    </rPh>
    <phoneticPr fontId="7"/>
  </si>
  <si>
    <t>冊</t>
    <rPh sb="0" eb="1">
      <t>サツ</t>
    </rPh>
    <phoneticPr fontId="7"/>
  </si>
  <si>
    <t>うち電動車等車両の導入台数（R3までは「うち低公害自動車導入台数」）</t>
    <phoneticPr fontId="7"/>
  </si>
  <si>
    <t>持ち家の割合（R3までは「一般世帯持ち家率」）</t>
    <rPh sb="0" eb="1">
      <t>モ</t>
    </rPh>
    <rPh sb="2" eb="3">
      <t>イエ</t>
    </rPh>
    <rPh sb="4" eb="6">
      <t>ワリアイ</t>
    </rPh>
    <rPh sb="13" eb="15">
      <t>イッパン</t>
    </rPh>
    <rPh sb="15" eb="17">
      <t>セタイ</t>
    </rPh>
    <rPh sb="17" eb="18">
      <t>モ</t>
    </rPh>
    <rPh sb="19" eb="20">
      <t>イエ</t>
    </rPh>
    <rPh sb="20" eb="21">
      <t>リツ</t>
    </rPh>
    <phoneticPr fontId="12"/>
  </si>
  <si>
    <t>従業者規模10～299人の製造業事業所数</t>
    <rPh sb="0" eb="2">
      <t>ジュウギョウ</t>
    </rPh>
    <rPh sb="2" eb="3">
      <t>シャ</t>
    </rPh>
    <rPh sb="3" eb="5">
      <t>キボ</t>
    </rPh>
    <rPh sb="11" eb="12">
      <t>ヒト</t>
    </rPh>
    <rPh sb="13" eb="16">
      <t>セイゾウギョウ</t>
    </rPh>
    <rPh sb="16" eb="18">
      <t>ジギョウ</t>
    </rPh>
    <rPh sb="18" eb="19">
      <t>ショ</t>
    </rPh>
    <rPh sb="19" eb="20">
      <t>スウ</t>
    </rPh>
    <phoneticPr fontId="15"/>
  </si>
  <si>
    <t>従業者規模10～299人の製造業事業所数
（R3までは「4～299人の製造業事業所数」）</t>
    <rPh sb="33" eb="34">
      <t>ヒト</t>
    </rPh>
    <phoneticPr fontId="12"/>
  </si>
  <si>
    <t>ホテル、旅館客室数</t>
    <rPh sb="4" eb="6">
      <t>リョカン</t>
    </rPh>
    <rPh sb="6" eb="7">
      <t>キャク</t>
    </rPh>
    <rPh sb="7" eb="8">
      <t>シツ</t>
    </rPh>
    <rPh sb="8" eb="9">
      <t>スウ</t>
    </rPh>
    <phoneticPr fontId="12"/>
  </si>
  <si>
    <t>消防署、分署、出張所数</t>
    <rPh sb="0" eb="3">
      <t>ショウボウショ</t>
    </rPh>
    <rPh sb="4" eb="6">
      <t>ブンショ</t>
    </rPh>
    <rPh sb="7" eb="9">
      <t>シュッチョウ</t>
    </rPh>
    <rPh sb="9" eb="10">
      <t>トコロ</t>
    </rPh>
    <rPh sb="10" eb="11">
      <t>スウ</t>
    </rPh>
    <phoneticPr fontId="12"/>
  </si>
  <si>
    <t>学校と地域が連携して、学校を支援する協議会等を設置している小学校及び中学校数（市立）</t>
    <rPh sb="37" eb="38">
      <t>スウ</t>
    </rPh>
    <rPh sb="39" eb="41">
      <t>シリツ</t>
    </rPh>
    <phoneticPr fontId="12"/>
  </si>
  <si>
    <t>パソコン普及率（ノート型、モバイルネットブック）</t>
    <rPh sb="11" eb="12">
      <t>ガタ</t>
    </rPh>
    <phoneticPr fontId="12"/>
  </si>
  <si>
    <t>田、畑面積</t>
  </si>
  <si>
    <t>公会堂、市民会館大ホール収容定員（市立の施設）</t>
    <rPh sb="8" eb="9">
      <t>ダイ</t>
    </rPh>
    <rPh sb="14" eb="15">
      <t>サダム</t>
    </rPh>
    <rPh sb="15" eb="16">
      <t>イン</t>
    </rPh>
    <rPh sb="17" eb="19">
      <t>シリツ</t>
    </rPh>
    <rPh sb="20" eb="22">
      <t>シセツ</t>
    </rPh>
    <phoneticPr fontId="10"/>
  </si>
  <si>
    <t>公会堂、会館等大ホール収容定員（市立以外の施設）</t>
    <rPh sb="6" eb="7">
      <t>トウ</t>
    </rPh>
    <rPh sb="7" eb="8">
      <t>ダイ</t>
    </rPh>
    <rPh sb="13" eb="14">
      <t>サダム</t>
    </rPh>
    <rPh sb="14" eb="15">
      <t>イン</t>
    </rPh>
    <rPh sb="18" eb="20">
      <t>イガイ</t>
    </rPh>
    <phoneticPr fontId="10"/>
  </si>
  <si>
    <t>幼稚園箇所数（市立、市立以外の計）</t>
  </si>
  <si>
    <t>幼稚園在園者数（市立、市立以外の計）</t>
    <rPh sb="3" eb="4">
      <t>ザイ</t>
    </rPh>
    <phoneticPr fontId="12"/>
  </si>
  <si>
    <t>公会堂・市民会館のうち、主要ホールの年間稼働率</t>
  </si>
  <si>
    <t>就労系サービス(就労移行支援、就労継続支援A、就労継続支援B)の利用者数</t>
  </si>
  <si>
    <t>公会堂、市民会館利用者数（市立の施設）</t>
    <rPh sb="8" eb="11">
      <t>リヨウシャ</t>
    </rPh>
    <rPh sb="11" eb="12">
      <t>スウ</t>
    </rPh>
    <rPh sb="13" eb="15">
      <t>シリツ</t>
    </rPh>
    <rPh sb="16" eb="18">
      <t>シセツ</t>
    </rPh>
    <phoneticPr fontId="14"/>
  </si>
  <si>
    <t>R4</t>
    <phoneticPr fontId="7"/>
  </si>
  <si>
    <t>調査未実施</t>
    <rPh sb="0" eb="5">
      <t>チョウサミジッシ</t>
    </rPh>
    <phoneticPr fontId="7"/>
  </si>
  <si>
    <t>男女共同参画</t>
    <rPh sb="0" eb="6">
      <t>ダンジョキョウドウサンカク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</si>
</sst>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176" formatCode="#,##0_ "/>
    <numFmt numFmtId="177" formatCode="#,##0_);[Red]\(#,##0\)"/>
    <numFmt numFmtId="178" formatCode="#,##0.0_);[Red]\(#,##0.0\)"/>
    <numFmt numFmtId="179" formatCode="0.0_);[Red]\(0.0\)"/>
    <numFmt numFmtId="180" formatCode="#,##0.000;[Red]\-#,##0.000"/>
    <numFmt numFmtId="181" formatCode="#,##0.0"/>
    <numFmt numFmtId="182" formatCode="#,##0.0_ "/>
    <numFmt numFmtId="183" formatCode="0_);[Red]\(0\)"/>
    <numFmt numFmtId="184" formatCode="#,##0.00_);[Red]\(#,##0.00\)"/>
    <numFmt numFmtId="185" formatCode="#,##0.0;[Red]\-#,##0.0"/>
    <numFmt numFmtId="186" formatCode="0.0"/>
    <numFmt numFmtId="187" formatCode="0.0;&quot;△ &quot;0.0"/>
    <numFmt numFmtId="188" formatCode="0_ "/>
    <numFmt numFmtId="189" formatCode="[&gt;=100]#,##0;0.#0"/>
    <numFmt numFmtId="190" formatCode="0.00;&quot;△ &quot;0.00"/>
    <numFmt numFmtId="191" formatCode="0.00_ "/>
    <numFmt numFmtId="192" formatCode="#,##0;&quot;△ &quot;#,##0"/>
    <numFmt numFmtId="193" formatCode="#,##0.0;&quot;△ &quot;#,##0.0"/>
    <numFmt numFmtId="194" formatCode="0.00_);[Red]\(0.00\)"/>
    <numFmt numFmtId="195" formatCode="0.0_ "/>
    <numFmt numFmtId="196" formatCode="#,##0.0_ ;[Red]\-#,##0.0\ "/>
    <numFmt numFmtId="197" formatCode="0.0;&quot;▲ &quot;0.0"/>
    <numFmt numFmtId="198" formatCode="#,##0.00;&quot;△ &quot;#,##0.00"/>
  </numFmts>
  <fonts count="10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明朝"/>
      <family val="1"/>
      <charset val="128"/>
    </font>
    <font>
      <vertAlign val="subscript"/>
      <sz val="12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color theme="1"/>
      <name val="ＭＳ ゴシック"/>
      <family val="3"/>
      <charset val="128"/>
    </font>
    <font>
      <sz val="6"/>
      <color theme="1"/>
      <name val="ＭＳ Ｐゴシック"/>
      <family val="2"/>
      <scheme val="minor"/>
    </font>
    <font>
      <sz val="6"/>
      <color theme="0"/>
      <name val="ＭＳ Ｐゴシック"/>
      <family val="2"/>
      <scheme val="minor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8"/>
      <color theme="3"/>
      <name val="ＭＳ Ｐゴシック"/>
      <family val="3"/>
      <charset val="128"/>
      <scheme val="major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2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8"/>
      <color theme="1"/>
      <name val="メイリオ"/>
      <family val="2"/>
      <charset val="128"/>
    </font>
    <font>
      <sz val="9"/>
      <color theme="1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8"/>
      <color theme="1"/>
      <name val="HG創英ﾌﾟﾚｾﾞﾝｽEB"/>
      <family val="1"/>
      <charset val="128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9">
    <xf numFmtId="0" fontId="0" fillId="0" borderId="0"/>
    <xf numFmtId="0" fontId="8" fillId="0" borderId="0" applyNumberFormat="0" applyFill="0" applyBorder="0" applyAlignment="0" applyProtection="0"/>
    <xf numFmtId="0" fontId="9" fillId="0" borderId="0"/>
    <xf numFmtId="38" fontId="13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9" fillId="0" borderId="0"/>
    <xf numFmtId="38" fontId="9" fillId="0" borderId="0" applyFont="0" applyFill="0" applyBorder="0" applyAlignment="0" applyProtection="0"/>
    <xf numFmtId="38" fontId="13" fillId="0" borderId="0"/>
    <xf numFmtId="38" fontId="13" fillId="0" borderId="0"/>
    <xf numFmtId="0" fontId="9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0" fontId="6" fillId="4" borderId="9" applyNumberFormat="0" applyFont="0" applyAlignment="0" applyProtection="0">
      <alignment vertical="center"/>
    </xf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2" fillId="4" borderId="9" applyNumberFormat="0" applyFont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2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48" applyNumberFormat="0" applyFill="0" applyAlignment="0" applyProtection="0">
      <alignment vertical="center"/>
    </xf>
    <xf numFmtId="0" fontId="57" fillId="0" borderId="49" applyNumberFormat="0" applyFill="0" applyAlignment="0" applyProtection="0">
      <alignment vertical="center"/>
    </xf>
    <xf numFmtId="0" fontId="58" fillId="0" borderId="5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24" borderId="51" applyNumberFormat="0" applyAlignment="0" applyProtection="0">
      <alignment vertical="center"/>
    </xf>
    <xf numFmtId="0" fontId="62" fillId="25" borderId="52" applyNumberFormat="0" applyAlignment="0" applyProtection="0">
      <alignment vertical="center"/>
    </xf>
    <xf numFmtId="0" fontId="63" fillId="25" borderId="51" applyNumberFormat="0" applyAlignment="0" applyProtection="0">
      <alignment vertical="center"/>
    </xf>
    <xf numFmtId="0" fontId="64" fillId="0" borderId="53" applyNumberFormat="0" applyFill="0" applyAlignment="0" applyProtection="0">
      <alignment vertical="center"/>
    </xf>
    <xf numFmtId="0" fontId="65" fillId="26" borderId="5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55" applyNumberFormat="0" applyFill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9" fillId="0" borderId="0" applyFont="0" applyFill="0" applyBorder="0" applyAlignment="0" applyProtection="0"/>
    <xf numFmtId="0" fontId="70" fillId="23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4" fillId="0" borderId="0" applyFont="0" applyFill="0" applyBorder="0" applyAlignment="0" applyProtection="0">
      <alignment vertical="center"/>
    </xf>
    <xf numFmtId="0" fontId="54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3" fillId="55" borderId="0" applyNumberFormat="0" applyBorder="0" applyAlignment="0" applyProtection="0">
      <alignment vertical="center"/>
    </xf>
    <xf numFmtId="0" fontId="73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/>
    <xf numFmtId="0" fontId="73" fillId="44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8" fillId="0" borderId="59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0" borderId="0"/>
    <xf numFmtId="0" fontId="73" fillId="40" borderId="0" applyNumberFormat="0" applyBorder="0" applyAlignment="0" applyProtection="0">
      <alignment vertical="center"/>
    </xf>
    <xf numFmtId="0" fontId="77" fillId="0" borderId="5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8" fillId="5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13" fillId="43" borderId="9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3" fillId="0" borderId="5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9" fillId="0" borderId="57" applyNumberFormat="0" applyFill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72" fillId="5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22" fillId="0" borderId="0"/>
    <xf numFmtId="0" fontId="72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5" fillId="56" borderId="54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3" fillId="46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57" borderId="0" applyNumberFormat="0" applyBorder="0" applyAlignment="0" applyProtection="0">
      <alignment vertical="center"/>
    </xf>
    <xf numFmtId="0" fontId="73" fillId="48" borderId="0" applyNumberFormat="0" applyBorder="0" applyAlignment="0" applyProtection="0">
      <alignment vertical="center"/>
    </xf>
    <xf numFmtId="0" fontId="85" fillId="41" borderId="52" applyNumberFormat="0" applyAlignment="0" applyProtection="0">
      <alignment vertical="center"/>
    </xf>
    <xf numFmtId="0" fontId="73" fillId="42" borderId="0" applyNumberFormat="0" applyBorder="0" applyAlignment="0" applyProtection="0">
      <alignment vertical="center"/>
    </xf>
    <xf numFmtId="0" fontId="84" fillId="41" borderId="51" applyNumberFormat="0" applyAlignment="0" applyProtection="0">
      <alignment vertical="center"/>
    </xf>
    <xf numFmtId="0" fontId="87" fillId="42" borderId="51" applyNumberFormat="0" applyAlignment="0" applyProtection="0">
      <alignment vertical="center"/>
    </xf>
    <xf numFmtId="0" fontId="73" fillId="47" borderId="0" applyNumberFormat="0" applyBorder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2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0" fontId="2" fillId="4" borderId="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6" fontId="9" fillId="0" borderId="0" applyFont="0" applyFill="0" applyBorder="0" applyAlignment="0" applyProtection="0"/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6" fontId="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9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/>
    <xf numFmtId="0" fontId="9" fillId="0" borderId="0"/>
    <xf numFmtId="0" fontId="13" fillId="0" borderId="0">
      <alignment vertical="center"/>
    </xf>
    <xf numFmtId="0" fontId="90" fillId="0" borderId="0">
      <alignment vertical="center"/>
    </xf>
    <xf numFmtId="0" fontId="2" fillId="0" borderId="0">
      <alignment vertical="center"/>
    </xf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0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80" fillId="0" borderId="6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1">
    <xf numFmtId="0" fontId="0" fillId="0" borderId="0" xfId="0"/>
    <xf numFmtId="0" fontId="0" fillId="0" borderId="0" xfId="0" applyAlignment="1">
      <alignment vertical="center"/>
    </xf>
    <xf numFmtId="0" fontId="19" fillId="0" borderId="10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38" fontId="19" fillId="0" borderId="0" xfId="7" applyFont="1" applyFill="1" applyBorder="1" applyAlignment="1">
      <alignment horizontal="center" vertical="center"/>
    </xf>
    <xf numFmtId="0" fontId="19" fillId="0" borderId="0" xfId="6" applyFont="1" applyAlignment="1">
      <alignment horizontal="left" vertical="top" wrapText="1"/>
    </xf>
    <xf numFmtId="0" fontId="19" fillId="0" borderId="10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 wrapText="1"/>
    </xf>
    <xf numFmtId="38" fontId="19" fillId="0" borderId="12" xfId="7" applyFont="1" applyFill="1" applyBorder="1" applyAlignment="1">
      <alignment horizontal="center" vertical="center" wrapText="1"/>
    </xf>
    <xf numFmtId="176" fontId="19" fillId="0" borderId="12" xfId="6" applyNumberFormat="1" applyFont="1" applyBorder="1" applyAlignment="1">
      <alignment horizontal="center" vertical="center" wrapText="1"/>
    </xf>
    <xf numFmtId="179" fontId="19" fillId="0" borderId="12" xfId="7" applyNumberFormat="1" applyFont="1" applyFill="1" applyBorder="1" applyAlignment="1">
      <alignment horizontal="center" vertical="center" wrapText="1"/>
    </xf>
    <xf numFmtId="177" fontId="19" fillId="0" borderId="12" xfId="7" applyNumberFormat="1" applyFont="1" applyFill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/>
    </xf>
    <xf numFmtId="180" fontId="19" fillId="0" borderId="12" xfId="7" applyNumberFormat="1" applyFont="1" applyFill="1" applyBorder="1" applyAlignment="1">
      <alignment horizontal="center" vertical="center" wrapText="1"/>
    </xf>
    <xf numFmtId="0" fontId="19" fillId="0" borderId="13" xfId="6" applyFont="1" applyBorder="1" applyAlignment="1">
      <alignment horizontal="center" vertical="center" wrapText="1"/>
    </xf>
    <xf numFmtId="49" fontId="19" fillId="0" borderId="12" xfId="6" applyNumberFormat="1" applyFont="1" applyBorder="1" applyAlignment="1">
      <alignment horizontal="center" vertical="center" wrapText="1"/>
    </xf>
    <xf numFmtId="49" fontId="19" fillId="0" borderId="12" xfId="7" applyNumberFormat="1" applyFont="1" applyFill="1" applyBorder="1" applyAlignment="1">
      <alignment horizontal="center" vertical="center" wrapText="1"/>
    </xf>
    <xf numFmtId="49" fontId="19" fillId="0" borderId="12" xfId="6" applyNumberFormat="1" applyFont="1" applyBorder="1" applyAlignment="1">
      <alignment horizontal="center" vertical="center"/>
    </xf>
    <xf numFmtId="4" fontId="15" fillId="0" borderId="0" xfId="6" applyNumberFormat="1" applyFont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24" fillId="18" borderId="5" xfId="0" applyFont="1" applyFill="1" applyBorder="1" applyAlignment="1">
      <alignment horizontal="distributed" vertical="center"/>
    </xf>
    <xf numFmtId="0" fontId="25" fillId="18" borderId="5" xfId="0" applyFont="1" applyFill="1" applyBorder="1" applyAlignment="1">
      <alignment horizontal="center" vertical="center"/>
    </xf>
    <xf numFmtId="0" fontId="0" fillId="17" borderId="0" xfId="0" applyFill="1" applyAlignment="1">
      <alignment vertical="center"/>
    </xf>
    <xf numFmtId="0" fontId="14" fillId="0" borderId="17" xfId="0" applyFont="1" applyBorder="1" applyAlignment="1">
      <alignment horizontal="distributed" vertical="center"/>
    </xf>
    <xf numFmtId="176" fontId="0" fillId="0" borderId="17" xfId="0" applyNumberFormat="1" applyBorder="1" applyAlignment="1">
      <alignment vertical="center" shrinkToFit="1"/>
    </xf>
    <xf numFmtId="0" fontId="14" fillId="0" borderId="18" xfId="0" applyFont="1" applyBorder="1" applyAlignment="1">
      <alignment horizontal="distributed" vertical="center"/>
    </xf>
    <xf numFmtId="176" fontId="0" fillId="0" borderId="18" xfId="0" applyNumberFormat="1" applyBorder="1" applyAlignment="1">
      <alignment vertical="center" shrinkToFit="1"/>
    </xf>
    <xf numFmtId="188" fontId="18" fillId="0" borderId="18" xfId="0" applyNumberFormat="1" applyFont="1" applyBorder="1" applyAlignment="1">
      <alignment vertical="center"/>
    </xf>
    <xf numFmtId="0" fontId="14" fillId="19" borderId="18" xfId="0" applyFont="1" applyFill="1" applyBorder="1" applyAlignment="1">
      <alignment horizontal="distributed" vertical="center"/>
    </xf>
    <xf numFmtId="176" fontId="0" fillId="19" borderId="18" xfId="0" applyNumberFormat="1" applyFill="1" applyBorder="1" applyAlignment="1">
      <alignment vertical="center" shrinkToFit="1"/>
    </xf>
    <xf numFmtId="177" fontId="14" fillId="0" borderId="18" xfId="0" applyNumberFormat="1" applyFont="1" applyBorder="1" applyAlignment="1">
      <alignment horizontal="distributed" vertical="center"/>
    </xf>
    <xf numFmtId="0" fontId="14" fillId="0" borderId="19" xfId="0" applyFont="1" applyBorder="1" applyAlignment="1">
      <alignment horizontal="distributed" vertical="center"/>
    </xf>
    <xf numFmtId="176" fontId="0" fillId="0" borderId="19" xfId="0" applyNumberFormat="1" applyBorder="1" applyAlignment="1">
      <alignment vertical="center" shrinkToFit="1"/>
    </xf>
    <xf numFmtId="188" fontId="18" fillId="0" borderId="19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18" borderId="5" xfId="0" applyFill="1" applyBorder="1" applyAlignment="1">
      <alignment horizontal="center" vertical="center"/>
    </xf>
    <xf numFmtId="0" fontId="0" fillId="18" borderId="5" xfId="0" applyFill="1" applyBorder="1" applyAlignment="1">
      <alignment horizontal="distributed" vertical="center"/>
    </xf>
    <xf numFmtId="0" fontId="26" fillId="0" borderId="0" xfId="1" applyFont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right" vertical="center"/>
      <protection locked="0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3" xfId="2" applyFont="1" applyBorder="1" applyAlignment="1">
      <alignment horizontal="left" vertical="center" shrinkToFit="1"/>
    </xf>
    <xf numFmtId="0" fontId="32" fillId="0" borderId="5" xfId="2" applyFont="1" applyBorder="1" applyAlignment="1">
      <alignment horizontal="left" vertical="center" shrinkToFit="1"/>
    </xf>
    <xf numFmtId="0" fontId="32" fillId="0" borderId="5" xfId="4" applyFont="1" applyBorder="1" applyAlignment="1">
      <alignment horizontal="left" vertical="center" shrinkToFit="1"/>
    </xf>
    <xf numFmtId="38" fontId="32" fillId="0" borderId="5" xfId="3" applyFont="1" applyFill="1" applyBorder="1" applyAlignment="1">
      <alignment horizontal="left" vertical="center" shrinkToFit="1"/>
    </xf>
    <xf numFmtId="0" fontId="30" fillId="0" borderId="0" xfId="0" applyFont="1" applyAlignment="1">
      <alignment horizontal="center" vertical="center"/>
    </xf>
    <xf numFmtId="0" fontId="32" fillId="0" borderId="5" xfId="2" applyFont="1" applyBorder="1" applyAlignment="1">
      <alignment vertical="center" shrinkToFit="1"/>
    </xf>
    <xf numFmtId="0" fontId="32" fillId="0" borderId="7" xfId="2" applyFont="1" applyBorder="1" applyAlignment="1">
      <alignment horizontal="left" vertical="center" shrinkToFit="1"/>
    </xf>
    <xf numFmtId="0" fontId="32" fillId="0" borderId="5" xfId="5" applyFont="1" applyBorder="1" applyAlignment="1">
      <alignment horizontal="left" vertical="center" shrinkToFit="1"/>
    </xf>
    <xf numFmtId="0" fontId="32" fillId="0" borderId="7" xfId="2" applyFont="1" applyBorder="1" applyAlignment="1">
      <alignment vertical="center" shrinkToFit="1"/>
    </xf>
    <xf numFmtId="0" fontId="30" fillId="0" borderId="0" xfId="0" applyFont="1" applyAlignment="1">
      <alignment vertical="center" shrinkToFit="1"/>
    </xf>
    <xf numFmtId="189" fontId="0" fillId="0" borderId="5" xfId="0" applyNumberFormat="1" applyBorder="1" applyAlignment="1">
      <alignment vertical="center" shrinkToFit="1"/>
    </xf>
    <xf numFmtId="0" fontId="32" fillId="0" borderId="5" xfId="2" applyFont="1" applyBorder="1" applyAlignment="1">
      <alignment horizontal="left" vertical="center" wrapText="1" shrinkToFit="1"/>
    </xf>
    <xf numFmtId="0" fontId="30" fillId="0" borderId="0" xfId="0" applyFont="1" applyAlignment="1">
      <alignment vertical="center" wrapText="1"/>
    </xf>
    <xf numFmtId="0" fontId="19" fillId="0" borderId="0" xfId="6" applyFont="1" applyAlignment="1">
      <alignment horizontal="center" vertical="center" wrapText="1"/>
    </xf>
    <xf numFmtId="176" fontId="19" fillId="0" borderId="0" xfId="6" applyNumberFormat="1" applyFont="1" applyAlignment="1">
      <alignment horizontal="center" vertical="center" wrapText="1"/>
    </xf>
    <xf numFmtId="0" fontId="37" fillId="0" borderId="0" xfId="6" applyFont="1" applyAlignment="1">
      <alignment horizontal="center" vertical="center" wrapText="1"/>
    </xf>
    <xf numFmtId="179" fontId="19" fillId="0" borderId="0" xfId="6" applyNumberFormat="1" applyFont="1" applyAlignment="1">
      <alignment horizontal="center" vertical="center" wrapText="1"/>
    </xf>
    <xf numFmtId="0" fontId="19" fillId="0" borderId="0" xfId="7" applyNumberFormat="1" applyFont="1" applyFill="1" applyBorder="1" applyAlignment="1">
      <alignment horizontal="center" vertical="center" wrapText="1"/>
    </xf>
    <xf numFmtId="38" fontId="19" fillId="0" borderId="0" xfId="7" applyFont="1" applyFill="1" applyBorder="1" applyAlignment="1">
      <alignment horizontal="center" vertical="center" wrapText="1"/>
    </xf>
    <xf numFmtId="178" fontId="19" fillId="0" borderId="0" xfId="6" applyNumberFormat="1" applyFont="1" applyAlignment="1">
      <alignment horizontal="center" vertical="center" wrapText="1"/>
    </xf>
    <xf numFmtId="177" fontId="19" fillId="0" borderId="0" xfId="7" applyNumberFormat="1" applyFont="1" applyFill="1" applyBorder="1" applyAlignment="1">
      <alignment horizontal="center" vertical="center" wrapText="1"/>
    </xf>
    <xf numFmtId="179" fontId="19" fillId="0" borderId="0" xfId="7" applyNumberFormat="1" applyFont="1" applyFill="1" applyBorder="1" applyAlignment="1">
      <alignment horizontal="center" vertical="center"/>
    </xf>
    <xf numFmtId="177" fontId="0" fillId="0" borderId="22" xfId="2" applyNumberFormat="1" applyFont="1" applyBorder="1" applyAlignment="1">
      <alignment horizontal="center" vertical="center" wrapText="1"/>
    </xf>
    <xf numFmtId="179" fontId="0" fillId="0" borderId="22" xfId="2" applyNumberFormat="1" applyFont="1" applyBorder="1" applyAlignment="1">
      <alignment horizontal="center" vertical="center" wrapText="1"/>
    </xf>
    <xf numFmtId="0" fontId="43" fillId="0" borderId="23" xfId="109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 wrapText="1"/>
    </xf>
    <xf numFmtId="192" fontId="9" fillId="0" borderId="23" xfId="6" applyNumberFormat="1" applyBorder="1" applyAlignment="1">
      <alignment horizontal="center" vertical="center"/>
    </xf>
    <xf numFmtId="193" fontId="9" fillId="0" borderId="23" xfId="6" applyNumberFormat="1" applyBorder="1" applyAlignment="1">
      <alignment horizontal="center" vertical="center"/>
    </xf>
    <xf numFmtId="194" fontId="9" fillId="0" borderId="23" xfId="6" applyNumberFormat="1" applyBorder="1" applyAlignment="1">
      <alignment horizontal="center" vertical="center"/>
    </xf>
    <xf numFmtId="195" fontId="9" fillId="0" borderId="23" xfId="6" applyNumberFormat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center" vertical="center" wrapText="1"/>
    </xf>
    <xf numFmtId="178" fontId="0" fillId="0" borderId="22" xfId="2" applyNumberFormat="1" applyFont="1" applyBorder="1" applyAlignment="1">
      <alignment horizontal="center" vertical="center" wrapText="1"/>
    </xf>
    <xf numFmtId="190" fontId="0" fillId="0" borderId="22" xfId="2" applyNumberFormat="1" applyFont="1" applyBorder="1" applyAlignment="1">
      <alignment horizontal="center" vertical="center" wrapText="1"/>
    </xf>
    <xf numFmtId="3" fontId="0" fillId="0" borderId="23" xfId="3" applyNumberFormat="1" applyFont="1" applyFill="1" applyBorder="1" applyAlignment="1">
      <alignment horizontal="center" vertical="center" wrapText="1"/>
    </xf>
    <xf numFmtId="4" fontId="0" fillId="0" borderId="24" xfId="2" applyNumberFormat="1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3" fontId="0" fillId="0" borderId="22" xfId="3" applyNumberFormat="1" applyFont="1" applyFill="1" applyBorder="1" applyAlignment="1">
      <alignment horizontal="center" vertical="center" wrapText="1"/>
    </xf>
    <xf numFmtId="3" fontId="0" fillId="0" borderId="22" xfId="2" applyNumberFormat="1" applyFont="1" applyBorder="1" applyAlignment="1">
      <alignment horizontal="center" vertical="center" wrapText="1"/>
    </xf>
    <xf numFmtId="176" fontId="0" fillId="0" borderId="22" xfId="2" applyNumberFormat="1" applyFont="1" applyBorder="1" applyAlignment="1">
      <alignment horizontal="center" vertical="center" wrapText="1"/>
    </xf>
    <xf numFmtId="194" fontId="0" fillId="0" borderId="22" xfId="4" applyNumberFormat="1" applyFont="1" applyBorder="1" applyAlignment="1">
      <alignment horizontal="center" vertical="center" wrapText="1"/>
    </xf>
    <xf numFmtId="177" fontId="9" fillId="0" borderId="23" xfId="6" applyNumberFormat="1" applyBorder="1" applyAlignment="1">
      <alignment horizontal="center" vertical="center"/>
    </xf>
    <xf numFmtId="176" fontId="9" fillId="0" borderId="24" xfId="6" applyNumberFormat="1" applyBorder="1" applyAlignment="1">
      <alignment horizontal="center" vertical="center"/>
    </xf>
    <xf numFmtId="0" fontId="9" fillId="0" borderId="23" xfId="6" applyBorder="1" applyAlignment="1">
      <alignment horizontal="center" vertical="center"/>
    </xf>
    <xf numFmtId="0" fontId="9" fillId="0" borderId="24" xfId="6" applyBorder="1" applyAlignment="1">
      <alignment horizontal="center" vertical="center"/>
    </xf>
    <xf numFmtId="195" fontId="9" fillId="0" borderId="0" xfId="6" applyNumberFormat="1" applyAlignment="1">
      <alignment horizontal="center" vertical="center"/>
    </xf>
    <xf numFmtId="194" fontId="0" fillId="0" borderId="22" xfId="2" applyNumberFormat="1" applyFont="1" applyBorder="1" applyAlignment="1">
      <alignment horizontal="center" vertical="center" wrapText="1"/>
    </xf>
    <xf numFmtId="177" fontId="0" fillId="0" borderId="26" xfId="4" applyNumberFormat="1" applyFont="1" applyBorder="1" applyAlignment="1">
      <alignment horizontal="center" vertical="center" wrapText="1"/>
    </xf>
    <xf numFmtId="177" fontId="0" fillId="0" borderId="27" xfId="4" applyNumberFormat="1" applyFont="1" applyBorder="1" applyAlignment="1">
      <alignment horizontal="center" vertical="center" wrapText="1"/>
    </xf>
    <xf numFmtId="176" fontId="9" fillId="0" borderId="23" xfId="6" applyNumberFormat="1" applyBorder="1" applyAlignment="1">
      <alignment horizontal="center" vertical="center"/>
    </xf>
    <xf numFmtId="179" fontId="9" fillId="0" borderId="24" xfId="6" applyNumberFormat="1" applyBorder="1" applyAlignment="1">
      <alignment horizontal="center" vertical="center"/>
    </xf>
    <xf numFmtId="177" fontId="0" fillId="0" borderId="23" xfId="2" applyNumberFormat="1" applyFont="1" applyBorder="1" applyAlignment="1">
      <alignment horizontal="center" vertical="center"/>
    </xf>
    <xf numFmtId="177" fontId="0" fillId="0" borderId="0" xfId="3" applyNumberFormat="1" applyFont="1" applyFill="1" applyBorder="1" applyAlignment="1">
      <alignment horizontal="center" vertical="center" wrapText="1"/>
    </xf>
    <xf numFmtId="4" fontId="0" fillId="0" borderId="22" xfId="2" applyNumberFormat="1" applyFont="1" applyBorder="1" applyAlignment="1">
      <alignment horizontal="center" vertical="center" wrapText="1"/>
    </xf>
    <xf numFmtId="183" fontId="0" fillId="0" borderId="22" xfId="2" applyNumberFormat="1" applyFont="1" applyBorder="1" applyAlignment="1">
      <alignment horizontal="center" vertical="center" wrapText="1"/>
    </xf>
    <xf numFmtId="192" fontId="43" fillId="0" borderId="23" xfId="110" applyNumberFormat="1" applyFont="1" applyBorder="1" applyAlignment="1">
      <alignment horizontal="center" vertical="center"/>
    </xf>
    <xf numFmtId="192" fontId="43" fillId="0" borderId="0" xfId="110" applyNumberFormat="1" applyFont="1" applyAlignment="1">
      <alignment horizontal="center" vertical="center"/>
    </xf>
    <xf numFmtId="0" fontId="43" fillId="0" borderId="22" xfId="109" applyFont="1" applyBorder="1" applyAlignment="1">
      <alignment horizontal="center" vertical="center"/>
    </xf>
    <xf numFmtId="186" fontId="0" fillId="0" borderId="22" xfId="2" applyNumberFormat="1" applyFont="1" applyBorder="1" applyAlignment="1">
      <alignment horizontal="center" vertical="center" wrapText="1"/>
    </xf>
    <xf numFmtId="3" fontId="9" fillId="0" borderId="22" xfId="6" applyNumberFormat="1" applyBorder="1" applyAlignment="1" applyProtection="1">
      <alignment horizontal="center" vertical="center"/>
      <protection locked="0"/>
    </xf>
    <xf numFmtId="192" fontId="9" fillId="0" borderId="22" xfId="6" applyNumberFormat="1" applyBorder="1" applyAlignment="1">
      <alignment horizontal="center" vertical="center"/>
    </xf>
    <xf numFmtId="193" fontId="9" fillId="0" borderId="22" xfId="6" applyNumberFormat="1" applyBorder="1" applyAlignment="1">
      <alignment horizontal="center" vertical="center"/>
    </xf>
    <xf numFmtId="194" fontId="9" fillId="0" borderId="22" xfId="6" applyNumberFormat="1" applyBorder="1" applyAlignment="1">
      <alignment horizontal="center" vertical="center"/>
    </xf>
    <xf numFmtId="195" fontId="9" fillId="0" borderId="22" xfId="6" applyNumberFormat="1" applyBorder="1" applyAlignment="1">
      <alignment horizontal="center" vertical="center"/>
    </xf>
    <xf numFmtId="4" fontId="0" fillId="0" borderId="28" xfId="2" applyNumberFormat="1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177" fontId="9" fillId="0" borderId="22" xfId="6" applyNumberFormat="1" applyBorder="1" applyAlignment="1">
      <alignment horizontal="center" vertical="center"/>
    </xf>
    <xf numFmtId="176" fontId="9" fillId="0" borderId="28" xfId="6" applyNumberFormat="1" applyBorder="1" applyAlignment="1">
      <alignment horizontal="center" vertical="center"/>
    </xf>
    <xf numFmtId="0" fontId="9" fillId="0" borderId="22" xfId="6" applyBorder="1" applyAlignment="1">
      <alignment horizontal="center" vertical="center"/>
    </xf>
    <xf numFmtId="0" fontId="9" fillId="0" borderId="28" xfId="6" applyBorder="1" applyAlignment="1">
      <alignment horizontal="center" vertical="center"/>
    </xf>
    <xf numFmtId="176" fontId="9" fillId="0" borderId="22" xfId="6" applyNumberFormat="1" applyBorder="1" applyAlignment="1">
      <alignment horizontal="center" vertical="center"/>
    </xf>
    <xf numFmtId="179" fontId="9" fillId="0" borderId="28" xfId="6" applyNumberFormat="1" applyBorder="1" applyAlignment="1">
      <alignment horizontal="center" vertical="center"/>
    </xf>
    <xf numFmtId="177" fontId="0" fillId="0" borderId="22" xfId="3" applyNumberFormat="1" applyFont="1" applyFill="1" applyBorder="1" applyAlignment="1">
      <alignment horizontal="center" vertical="center"/>
    </xf>
    <xf numFmtId="38" fontId="0" fillId="0" borderId="22" xfId="3" applyFont="1" applyFill="1" applyBorder="1" applyAlignment="1">
      <alignment horizontal="center" vertical="center" wrapText="1"/>
    </xf>
    <xf numFmtId="177" fontId="0" fillId="0" borderId="0" xfId="2" applyNumberFormat="1" applyFont="1" applyAlignment="1">
      <alignment horizontal="center" vertical="center" wrapText="1"/>
    </xf>
    <xf numFmtId="192" fontId="43" fillId="0" borderId="22" xfId="110" applyNumberFormat="1" applyFont="1" applyBorder="1" applyAlignment="1">
      <alignment horizontal="center" vertical="center"/>
    </xf>
    <xf numFmtId="177" fontId="0" fillId="0" borderId="22" xfId="7" applyNumberFormat="1" applyFont="1" applyFill="1" applyBorder="1" applyAlignment="1">
      <alignment horizontal="center" vertical="center" wrapText="1"/>
    </xf>
    <xf numFmtId="177" fontId="0" fillId="0" borderId="22" xfId="2" applyNumberFormat="1" applyFont="1" applyBorder="1" applyAlignment="1">
      <alignment horizontal="center" vertical="center"/>
    </xf>
    <xf numFmtId="177" fontId="0" fillId="0" borderId="22" xfId="4" applyNumberFormat="1" applyFont="1" applyBorder="1" applyAlignment="1">
      <alignment horizontal="center" vertical="center" wrapText="1"/>
    </xf>
    <xf numFmtId="184" fontId="0" fillId="0" borderId="22" xfId="2" applyNumberFormat="1" applyFont="1" applyBorder="1" applyAlignment="1">
      <alignment horizontal="center" vertical="center" wrapText="1"/>
    </xf>
    <xf numFmtId="195" fontId="0" fillId="0" borderId="22" xfId="35" applyNumberFormat="1" applyFont="1" applyFill="1" applyBorder="1" applyAlignment="1">
      <alignment horizontal="center" vertical="center" wrapText="1"/>
    </xf>
    <xf numFmtId="38" fontId="0" fillId="0" borderId="22" xfId="2" applyNumberFormat="1" applyFont="1" applyBorder="1" applyAlignment="1">
      <alignment horizontal="center" vertical="center" wrapText="1"/>
    </xf>
    <xf numFmtId="179" fontId="9" fillId="0" borderId="22" xfId="6" applyNumberFormat="1" applyBorder="1" applyAlignment="1" applyProtection="1">
      <alignment horizontal="center" vertical="center"/>
      <protection locked="0"/>
    </xf>
    <xf numFmtId="177" fontId="0" fillId="0" borderId="23" xfId="4" applyNumberFormat="1" applyFont="1" applyBorder="1" applyAlignment="1">
      <alignment horizontal="center" vertical="center" wrapText="1"/>
    </xf>
    <xf numFmtId="177" fontId="0" fillId="0" borderId="23" xfId="3" applyNumberFormat="1" applyFont="1" applyFill="1" applyBorder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3" fontId="0" fillId="0" borderId="26" xfId="2" applyNumberFormat="1" applyFont="1" applyBorder="1" applyAlignment="1">
      <alignment horizontal="center" vertical="center" wrapText="1"/>
    </xf>
    <xf numFmtId="0" fontId="9" fillId="0" borderId="0" xfId="6" applyAlignment="1">
      <alignment horizontal="center" vertical="center"/>
    </xf>
    <xf numFmtId="182" fontId="0" fillId="0" borderId="22" xfId="2" applyNumberFormat="1" applyFont="1" applyBorder="1" applyAlignment="1">
      <alignment horizontal="center" vertical="center" wrapText="1"/>
    </xf>
    <xf numFmtId="0" fontId="15" fillId="0" borderId="10" xfId="6" applyFont="1" applyBorder="1" applyAlignment="1">
      <alignment horizontal="center" vertical="center"/>
    </xf>
    <xf numFmtId="194" fontId="0" fillId="0" borderId="26" xfId="4" applyNumberFormat="1" applyFont="1" applyBorder="1" applyAlignment="1">
      <alignment horizontal="center" vertical="center" wrapText="1"/>
    </xf>
    <xf numFmtId="178" fontId="0" fillId="0" borderId="26" xfId="4" applyNumberFormat="1" applyFont="1" applyBorder="1" applyAlignment="1">
      <alignment horizontal="center" vertical="center" wrapText="1"/>
    </xf>
    <xf numFmtId="179" fontId="9" fillId="0" borderId="22" xfId="6" applyNumberForma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 wrapText="1"/>
    </xf>
    <xf numFmtId="38" fontId="0" fillId="0" borderId="26" xfId="3" applyFont="1" applyFill="1" applyBorder="1" applyAlignment="1">
      <alignment horizontal="center" vertical="center" wrapText="1"/>
    </xf>
    <xf numFmtId="181" fontId="0" fillId="0" borderId="22" xfId="2" applyNumberFormat="1" applyFont="1" applyBorder="1" applyAlignment="1">
      <alignment horizontal="center" vertical="center" wrapText="1"/>
    </xf>
    <xf numFmtId="177" fontId="0" fillId="0" borderId="28" xfId="3" applyNumberFormat="1" applyFont="1" applyFill="1" applyBorder="1" applyAlignment="1">
      <alignment horizontal="center" vertical="center" wrapText="1"/>
    </xf>
    <xf numFmtId="177" fontId="0" fillId="0" borderId="26" xfId="2" applyNumberFormat="1" applyFont="1" applyBorder="1" applyAlignment="1">
      <alignment horizontal="center" vertical="center" wrapText="1"/>
    </xf>
    <xf numFmtId="179" fontId="0" fillId="0" borderId="26" xfId="2" applyNumberFormat="1" applyFont="1" applyBorder="1" applyAlignment="1">
      <alignment horizontal="center" vertical="center" wrapText="1"/>
    </xf>
    <xf numFmtId="179" fontId="0" fillId="0" borderId="22" xfId="3" applyNumberFormat="1" applyFont="1" applyFill="1" applyBorder="1" applyAlignment="1">
      <alignment horizontal="center" vertical="center" wrapText="1"/>
    </xf>
    <xf numFmtId="179" fontId="0" fillId="0" borderId="25" xfId="2" applyNumberFormat="1" applyFont="1" applyBorder="1" applyAlignment="1">
      <alignment horizontal="center" vertical="center" wrapText="1"/>
    </xf>
    <xf numFmtId="194" fontId="0" fillId="0" borderId="26" xfId="2" applyNumberFormat="1" applyFont="1" applyBorder="1" applyAlignment="1">
      <alignment horizontal="center" vertical="center" wrapText="1"/>
    </xf>
    <xf numFmtId="176" fontId="0" fillId="0" borderId="26" xfId="2" applyNumberFormat="1" applyFont="1" applyBorder="1" applyAlignment="1">
      <alignment horizontal="center" vertical="center" wrapText="1"/>
    </xf>
    <xf numFmtId="183" fontId="0" fillId="0" borderId="26" xfId="2" applyNumberFormat="1" applyFont="1" applyBorder="1" applyAlignment="1">
      <alignment horizontal="center" vertical="center" wrapText="1"/>
    </xf>
    <xf numFmtId="3" fontId="0" fillId="0" borderId="29" xfId="2" applyNumberFormat="1" applyFont="1" applyBorder="1" applyAlignment="1">
      <alignment horizontal="center" vertical="center" wrapText="1"/>
    </xf>
    <xf numFmtId="177" fontId="0" fillId="0" borderId="29" xfId="2" applyNumberFormat="1" applyFont="1" applyBorder="1" applyAlignment="1">
      <alignment horizontal="center" vertical="center" wrapText="1"/>
    </xf>
    <xf numFmtId="177" fontId="0" fillId="0" borderId="26" xfId="3" applyNumberFormat="1" applyFont="1" applyFill="1" applyBorder="1" applyAlignment="1">
      <alignment horizontal="center" vertical="center" wrapText="1"/>
    </xf>
    <xf numFmtId="177" fontId="9" fillId="0" borderId="22" xfId="6" applyNumberFormat="1" applyBorder="1" applyAlignment="1">
      <alignment horizontal="center" vertical="center" wrapText="1"/>
    </xf>
    <xf numFmtId="38" fontId="9" fillId="0" borderId="22" xfId="6" applyNumberFormat="1" applyBorder="1" applyAlignment="1">
      <alignment horizontal="center" vertical="center" wrapText="1"/>
    </xf>
    <xf numFmtId="38" fontId="9" fillId="0" borderId="22" xfId="6" applyNumberFormat="1" applyBorder="1" applyAlignment="1" applyProtection="1">
      <alignment horizontal="center" vertical="center" wrapText="1"/>
      <protection locked="0"/>
    </xf>
    <xf numFmtId="3" fontId="0" fillId="0" borderId="22" xfId="3" applyNumberFormat="1" applyFont="1" applyFill="1" applyBorder="1" applyAlignment="1">
      <alignment horizontal="center" vertical="center"/>
    </xf>
    <xf numFmtId="176" fontId="43" fillId="0" borderId="22" xfId="109" applyNumberFormat="1" applyFont="1" applyBorder="1" applyAlignment="1">
      <alignment horizontal="center" vertical="center"/>
    </xf>
    <xf numFmtId="0" fontId="43" fillId="0" borderId="28" xfId="109" applyFont="1" applyBorder="1" applyAlignment="1">
      <alignment horizontal="center" vertical="center"/>
    </xf>
    <xf numFmtId="177" fontId="0" fillId="0" borderId="0" xfId="3" applyNumberFormat="1" applyFont="1" applyFill="1" applyAlignment="1">
      <alignment horizontal="center" vertical="center" wrapText="1"/>
    </xf>
    <xf numFmtId="187" fontId="0" fillId="0" borderId="22" xfId="2" applyNumberFormat="1" applyFont="1" applyBorder="1" applyAlignment="1">
      <alignment horizontal="center" vertical="center" wrapText="1"/>
    </xf>
    <xf numFmtId="184" fontId="0" fillId="0" borderId="22" xfId="3" applyNumberFormat="1" applyFont="1" applyFill="1" applyBorder="1" applyAlignment="1">
      <alignment horizontal="center" vertical="center" wrapText="1"/>
    </xf>
    <xf numFmtId="190" fontId="9" fillId="0" borderId="22" xfId="6" applyNumberFormat="1" applyBorder="1" applyAlignment="1" applyProtection="1">
      <alignment horizontal="center" vertical="center" wrapText="1"/>
      <protection locked="0"/>
    </xf>
    <xf numFmtId="195" fontId="0" fillId="0" borderId="22" xfId="2" applyNumberFormat="1" applyFont="1" applyBorder="1" applyAlignment="1">
      <alignment horizontal="center" vertical="center" wrapText="1"/>
    </xf>
    <xf numFmtId="177" fontId="19" fillId="0" borderId="10" xfId="6" applyNumberFormat="1" applyFont="1" applyBorder="1" applyAlignment="1">
      <alignment horizontal="center" vertical="center"/>
    </xf>
    <xf numFmtId="177" fontId="19" fillId="0" borderId="0" xfId="6" applyNumberFormat="1" applyFont="1" applyAlignment="1">
      <alignment horizontal="center" vertical="center"/>
    </xf>
    <xf numFmtId="196" fontId="0" fillId="0" borderId="22" xfId="3" applyNumberFormat="1" applyFont="1" applyFill="1" applyBorder="1" applyAlignment="1">
      <alignment horizontal="center" vertical="center" wrapText="1"/>
    </xf>
    <xf numFmtId="190" fontId="0" fillId="0" borderId="22" xfId="3" applyNumberFormat="1" applyFont="1" applyFill="1" applyBorder="1" applyAlignment="1">
      <alignment horizontal="center" vertical="center" wrapText="1"/>
    </xf>
    <xf numFmtId="194" fontId="0" fillId="0" borderId="22" xfId="3" applyNumberFormat="1" applyFont="1" applyFill="1" applyBorder="1" applyAlignment="1">
      <alignment horizontal="center" vertical="center" wrapText="1"/>
    </xf>
    <xf numFmtId="38" fontId="0" fillId="0" borderId="27" xfId="3" applyFont="1" applyFill="1" applyBorder="1" applyAlignment="1">
      <alignment horizontal="center" vertical="center" wrapText="1"/>
    </xf>
    <xf numFmtId="183" fontId="0" fillId="0" borderId="22" xfId="3" applyNumberFormat="1" applyFont="1" applyFill="1" applyBorder="1" applyAlignment="1">
      <alignment horizontal="center" vertical="center" wrapText="1"/>
    </xf>
    <xf numFmtId="177" fontId="0" fillId="0" borderId="30" xfId="2" applyNumberFormat="1" applyFont="1" applyBorder="1" applyAlignment="1">
      <alignment horizontal="center" vertical="center" wrapText="1"/>
    </xf>
    <xf numFmtId="179" fontId="0" fillId="0" borderId="30" xfId="2" applyNumberFormat="1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177" fontId="0" fillId="0" borderId="30" xfId="3" applyNumberFormat="1" applyFont="1" applyFill="1" applyBorder="1" applyAlignment="1">
      <alignment horizontal="center" vertical="center" wrapText="1"/>
    </xf>
    <xf numFmtId="178" fontId="0" fillId="0" borderId="30" xfId="2" applyNumberFormat="1" applyFont="1" applyBorder="1" applyAlignment="1">
      <alignment horizontal="center" vertical="center" wrapText="1"/>
    </xf>
    <xf numFmtId="190" fontId="0" fillId="0" borderId="30" xfId="2" applyNumberFormat="1" applyFont="1" applyBorder="1" applyAlignment="1">
      <alignment horizontal="center" vertical="center" wrapText="1"/>
    </xf>
    <xf numFmtId="3" fontId="0" fillId="0" borderId="30" xfId="3" applyNumberFormat="1" applyFont="1" applyFill="1" applyBorder="1" applyAlignment="1">
      <alignment horizontal="center" vertical="center" wrapText="1"/>
    </xf>
    <xf numFmtId="3" fontId="0" fillId="0" borderId="30" xfId="2" applyNumberFormat="1" applyFont="1" applyBorder="1" applyAlignment="1">
      <alignment horizontal="center" vertical="center" wrapText="1"/>
    </xf>
    <xf numFmtId="176" fontId="0" fillId="0" borderId="30" xfId="2" applyNumberFormat="1" applyFont="1" applyBorder="1" applyAlignment="1">
      <alignment horizontal="center" vertical="center" wrapText="1"/>
    </xf>
    <xf numFmtId="194" fontId="0" fillId="0" borderId="30" xfId="4" applyNumberFormat="1" applyFont="1" applyBorder="1" applyAlignment="1">
      <alignment horizontal="center" vertical="center" wrapText="1"/>
    </xf>
    <xf numFmtId="194" fontId="0" fillId="0" borderId="30" xfId="2" applyNumberFormat="1" applyFont="1" applyBorder="1" applyAlignment="1">
      <alignment horizontal="center" vertical="center" wrapText="1"/>
    </xf>
    <xf numFmtId="177" fontId="0" fillId="0" borderId="31" xfId="4" applyNumberFormat="1" applyFont="1" applyBorder="1" applyAlignment="1">
      <alignment horizontal="center" vertical="center" wrapText="1"/>
    </xf>
    <xf numFmtId="177" fontId="0" fillId="0" borderId="0" xfId="4" applyNumberFormat="1" applyFont="1" applyAlignment="1">
      <alignment horizontal="center" vertical="center" wrapText="1"/>
    </xf>
    <xf numFmtId="4" fontId="0" fillId="0" borderId="30" xfId="2" applyNumberFormat="1" applyFont="1" applyBorder="1" applyAlignment="1">
      <alignment horizontal="center" vertical="center" wrapText="1"/>
    </xf>
    <xf numFmtId="183" fontId="0" fillId="0" borderId="30" xfId="2" applyNumberFormat="1" applyFont="1" applyBorder="1" applyAlignment="1">
      <alignment horizontal="center" vertical="center" wrapText="1"/>
    </xf>
    <xf numFmtId="38" fontId="0" fillId="0" borderId="30" xfId="3" applyFont="1" applyFill="1" applyBorder="1" applyAlignment="1">
      <alignment horizontal="center" vertical="center" wrapText="1"/>
    </xf>
    <xf numFmtId="179" fontId="0" fillId="0" borderId="30" xfId="35" applyNumberFormat="1" applyFont="1" applyFill="1" applyBorder="1" applyAlignment="1">
      <alignment horizontal="center" vertical="center" wrapText="1"/>
    </xf>
    <xf numFmtId="4" fontId="0" fillId="0" borderId="22" xfId="2" applyNumberFormat="1" applyFont="1" applyBorder="1" applyAlignment="1">
      <alignment horizontal="center" vertical="center"/>
    </xf>
    <xf numFmtId="177" fontId="0" fillId="0" borderId="23" xfId="2" applyNumberFormat="1" applyFont="1" applyBorder="1" applyAlignment="1">
      <alignment horizontal="center" vertical="center" wrapText="1"/>
    </xf>
    <xf numFmtId="179" fontId="0" fillId="0" borderId="23" xfId="2" applyNumberFormat="1" applyFont="1" applyBorder="1" applyAlignment="1">
      <alignment horizontal="center" vertical="center" wrapText="1"/>
    </xf>
    <xf numFmtId="0" fontId="0" fillId="0" borderId="23" xfId="2" applyFont="1" applyBorder="1" applyAlignment="1">
      <alignment horizontal="center" vertical="center" wrapText="1"/>
    </xf>
    <xf numFmtId="178" fontId="0" fillId="0" borderId="23" xfId="2" applyNumberFormat="1" applyFont="1" applyBorder="1" applyAlignment="1">
      <alignment horizontal="center" vertical="center" wrapText="1"/>
    </xf>
    <xf numFmtId="190" fontId="0" fillId="0" borderId="23" xfId="2" applyNumberFormat="1" applyFont="1" applyBorder="1" applyAlignment="1">
      <alignment horizontal="center" vertical="center" wrapText="1"/>
    </xf>
    <xf numFmtId="3" fontId="0" fillId="0" borderId="23" xfId="2" applyNumberFormat="1" applyFont="1" applyBorder="1" applyAlignment="1">
      <alignment horizontal="center" vertical="center" wrapText="1"/>
    </xf>
    <xf numFmtId="176" fontId="0" fillId="0" borderId="23" xfId="2" applyNumberFormat="1" applyFont="1" applyBorder="1" applyAlignment="1">
      <alignment horizontal="center" vertical="center" wrapText="1"/>
    </xf>
    <xf numFmtId="194" fontId="0" fillId="0" borderId="23" xfId="4" applyNumberFormat="1" applyFont="1" applyBorder="1" applyAlignment="1">
      <alignment horizontal="center" vertical="center" wrapText="1"/>
    </xf>
    <xf numFmtId="194" fontId="0" fillId="0" borderId="23" xfId="2" applyNumberFormat="1" applyFont="1" applyBorder="1" applyAlignment="1">
      <alignment horizontal="center" vertical="center" wrapText="1"/>
    </xf>
    <xf numFmtId="177" fontId="0" fillId="0" borderId="25" xfId="4" applyNumberFormat="1" applyFont="1" applyBorder="1" applyAlignment="1">
      <alignment horizontal="center" vertical="center" wrapText="1"/>
    </xf>
    <xf numFmtId="179" fontId="0" fillId="0" borderId="23" xfId="3" applyNumberFormat="1" applyFont="1" applyFill="1" applyBorder="1" applyAlignment="1">
      <alignment horizontal="center" vertical="center" wrapText="1"/>
    </xf>
    <xf numFmtId="38" fontId="0" fillId="0" borderId="23" xfId="3" applyFont="1" applyFill="1" applyBorder="1" applyAlignment="1">
      <alignment horizontal="center" vertical="center" wrapText="1"/>
    </xf>
    <xf numFmtId="4" fontId="0" fillId="0" borderId="23" xfId="2" applyNumberFormat="1" applyFont="1" applyBorder="1" applyAlignment="1">
      <alignment horizontal="center" vertical="center" wrapText="1"/>
    </xf>
    <xf numFmtId="183" fontId="0" fillId="0" borderId="23" xfId="2" applyNumberFormat="1" applyFont="1" applyBorder="1" applyAlignment="1">
      <alignment horizontal="center" vertical="center" wrapText="1"/>
    </xf>
    <xf numFmtId="3" fontId="9" fillId="0" borderId="22" xfId="6" applyNumberFormat="1" applyBorder="1" applyAlignment="1">
      <alignment horizontal="center" vertical="center"/>
    </xf>
    <xf numFmtId="3" fontId="0" fillId="0" borderId="22" xfId="2" quotePrefix="1" applyNumberFormat="1" applyFont="1" applyBorder="1" applyAlignment="1">
      <alignment horizontal="center" vertical="center" wrapText="1"/>
    </xf>
    <xf numFmtId="3" fontId="0" fillId="0" borderId="22" xfId="111" applyNumberFormat="1" applyFont="1" applyFill="1" applyBorder="1" applyAlignment="1" applyProtection="1">
      <alignment horizontal="center" vertical="center" wrapText="1"/>
    </xf>
    <xf numFmtId="3" fontId="0" fillId="0" borderId="32" xfId="2" applyNumberFormat="1" applyFont="1" applyBorder="1" applyAlignment="1">
      <alignment horizontal="center" vertical="center" wrapText="1"/>
    </xf>
    <xf numFmtId="0" fontId="43" fillId="0" borderId="30" xfId="109" applyFont="1" applyBorder="1" applyAlignment="1">
      <alignment horizontal="center" vertical="center"/>
    </xf>
    <xf numFmtId="192" fontId="9" fillId="0" borderId="30" xfId="6" applyNumberFormat="1" applyBorder="1" applyAlignment="1">
      <alignment horizontal="center" vertical="center"/>
    </xf>
    <xf numFmtId="193" fontId="9" fillId="0" borderId="30" xfId="6" applyNumberFormat="1" applyBorder="1" applyAlignment="1">
      <alignment horizontal="center" vertical="center"/>
    </xf>
    <xf numFmtId="194" fontId="9" fillId="0" borderId="30" xfId="6" applyNumberFormat="1" applyBorder="1" applyAlignment="1">
      <alignment horizontal="center" vertical="center"/>
    </xf>
    <xf numFmtId="195" fontId="9" fillId="0" borderId="30" xfId="6" applyNumberFormat="1" applyBorder="1" applyAlignment="1">
      <alignment horizontal="center" vertical="center"/>
    </xf>
    <xf numFmtId="4" fontId="0" fillId="0" borderId="33" xfId="2" applyNumberFormat="1" applyFont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177" fontId="9" fillId="0" borderId="30" xfId="6" applyNumberFormat="1" applyBorder="1" applyAlignment="1">
      <alignment horizontal="center" vertical="center"/>
    </xf>
    <xf numFmtId="176" fontId="9" fillId="0" borderId="33" xfId="6" applyNumberFormat="1" applyBorder="1" applyAlignment="1">
      <alignment horizontal="center" vertical="center"/>
    </xf>
    <xf numFmtId="0" fontId="9" fillId="0" borderId="30" xfId="6" applyBorder="1" applyAlignment="1">
      <alignment horizontal="center" vertical="center"/>
    </xf>
    <xf numFmtId="0" fontId="9" fillId="0" borderId="33" xfId="6" applyBorder="1" applyAlignment="1">
      <alignment horizontal="center" vertical="center"/>
    </xf>
    <xf numFmtId="176" fontId="9" fillId="0" borderId="30" xfId="6" applyNumberFormat="1" applyBorder="1" applyAlignment="1">
      <alignment horizontal="center" vertical="center"/>
    </xf>
    <xf numFmtId="179" fontId="9" fillId="0" borderId="33" xfId="6" applyNumberFormat="1" applyBorder="1" applyAlignment="1">
      <alignment horizontal="center" vertical="center"/>
    </xf>
    <xf numFmtId="177" fontId="0" fillId="0" borderId="30" xfId="2" applyNumberFormat="1" applyFont="1" applyBorder="1" applyAlignment="1">
      <alignment horizontal="center" vertical="center"/>
    </xf>
    <xf numFmtId="179" fontId="14" fillId="0" borderId="30" xfId="2" applyNumberFormat="1" applyFont="1" applyBorder="1" applyAlignment="1">
      <alignment horizontal="center" vertical="center" wrapText="1"/>
    </xf>
    <xf numFmtId="192" fontId="43" fillId="0" borderId="30" xfId="110" applyNumberFormat="1" applyFont="1" applyBorder="1" applyAlignment="1">
      <alignment horizontal="center" vertical="center"/>
    </xf>
    <xf numFmtId="184" fontId="0" fillId="0" borderId="23" xfId="2" applyNumberFormat="1" applyFont="1" applyBorder="1" applyAlignment="1">
      <alignment horizontal="center" vertical="center" wrapText="1"/>
    </xf>
    <xf numFmtId="176" fontId="43" fillId="0" borderId="22" xfId="6" applyNumberFormat="1" applyFont="1" applyBorder="1" applyAlignment="1">
      <alignment horizontal="center" vertical="center"/>
    </xf>
    <xf numFmtId="0" fontId="43" fillId="0" borderId="36" xfId="109" applyFont="1" applyBorder="1" applyAlignment="1">
      <alignment horizontal="center" vertical="center"/>
    </xf>
    <xf numFmtId="192" fontId="9" fillId="0" borderId="36" xfId="6" applyNumberFormat="1" applyBorder="1" applyAlignment="1">
      <alignment horizontal="center" vertical="center"/>
    </xf>
    <xf numFmtId="193" fontId="9" fillId="0" borderId="36" xfId="6" applyNumberFormat="1" applyBorder="1" applyAlignment="1">
      <alignment horizontal="center" vertical="center"/>
    </xf>
    <xf numFmtId="194" fontId="9" fillId="0" borderId="36" xfId="6" applyNumberFormat="1" applyBorder="1" applyAlignment="1">
      <alignment horizontal="center" vertical="center"/>
    </xf>
    <xf numFmtId="195" fontId="9" fillId="0" borderId="36" xfId="6" applyNumberFormat="1" applyBorder="1" applyAlignment="1">
      <alignment horizontal="center" vertical="center"/>
    </xf>
    <xf numFmtId="3" fontId="0" fillId="0" borderId="36" xfId="3" applyNumberFormat="1" applyFont="1" applyFill="1" applyBorder="1" applyAlignment="1">
      <alignment horizontal="center" vertical="center" wrapText="1"/>
    </xf>
    <xf numFmtId="4" fontId="0" fillId="0" borderId="37" xfId="2" applyNumberFormat="1" applyFont="1" applyBorder="1" applyAlignment="1">
      <alignment horizontal="center" vertical="center" wrapText="1"/>
    </xf>
    <xf numFmtId="0" fontId="0" fillId="0" borderId="38" xfId="2" applyFont="1" applyBorder="1" applyAlignment="1">
      <alignment horizontal="center" vertical="center" wrapText="1"/>
    </xf>
    <xf numFmtId="184" fontId="0" fillId="0" borderId="22" xfId="4" applyNumberFormat="1" applyFont="1" applyBorder="1" applyAlignment="1">
      <alignment horizontal="center" vertical="center" wrapText="1"/>
    </xf>
    <xf numFmtId="177" fontId="9" fillId="0" borderId="36" xfId="6" applyNumberFormat="1" applyBorder="1" applyAlignment="1">
      <alignment horizontal="center" vertical="center"/>
    </xf>
    <xf numFmtId="176" fontId="9" fillId="0" borderId="37" xfId="6" applyNumberFormat="1" applyBorder="1" applyAlignment="1">
      <alignment horizontal="center" vertical="center"/>
    </xf>
    <xf numFmtId="0" fontId="9" fillId="0" borderId="36" xfId="6" applyBorder="1" applyAlignment="1">
      <alignment horizontal="center" vertical="center"/>
    </xf>
    <xf numFmtId="0" fontId="9" fillId="0" borderId="37" xfId="6" applyBorder="1" applyAlignment="1">
      <alignment horizontal="center" vertical="center"/>
    </xf>
    <xf numFmtId="176" fontId="9" fillId="0" borderId="36" xfId="6" applyNumberFormat="1" applyBorder="1" applyAlignment="1">
      <alignment horizontal="center" vertical="center"/>
    </xf>
    <xf numFmtId="179" fontId="9" fillId="0" borderId="37" xfId="6" applyNumberFormat="1" applyBorder="1" applyAlignment="1">
      <alignment horizontal="center" vertical="center"/>
    </xf>
    <xf numFmtId="177" fontId="0" fillId="0" borderId="36" xfId="2" applyNumberFormat="1" applyFont="1" applyBorder="1" applyAlignment="1">
      <alignment horizontal="center" vertical="center" wrapText="1"/>
    </xf>
    <xf numFmtId="0" fontId="0" fillId="0" borderId="36" xfId="2" applyFont="1" applyBorder="1" applyAlignment="1">
      <alignment horizontal="center" vertical="center" wrapText="1"/>
    </xf>
    <xf numFmtId="179" fontId="0" fillId="0" borderId="36" xfId="2" applyNumberFormat="1" applyFont="1" applyBorder="1" applyAlignment="1">
      <alignment horizontal="center" vertical="center" wrapText="1"/>
    </xf>
    <xf numFmtId="3" fontId="0" fillId="0" borderId="36" xfId="2" applyNumberFormat="1" applyFont="1" applyBorder="1" applyAlignment="1">
      <alignment horizontal="center" vertical="center" wrapText="1"/>
    </xf>
    <xf numFmtId="192" fontId="43" fillId="0" borderId="36" xfId="110" applyNumberFormat="1" applyFont="1" applyBorder="1" applyAlignment="1">
      <alignment horizontal="center" vertical="center"/>
    </xf>
    <xf numFmtId="177" fontId="19" fillId="0" borderId="12" xfId="6" applyNumberFormat="1" applyFont="1" applyBorder="1" applyAlignment="1">
      <alignment horizontal="center" vertical="center" wrapText="1"/>
    </xf>
    <xf numFmtId="179" fontId="19" fillId="0" borderId="12" xfId="6" applyNumberFormat="1" applyFont="1" applyBorder="1" applyAlignment="1">
      <alignment horizontal="center" vertical="center"/>
    </xf>
    <xf numFmtId="180" fontId="19" fillId="0" borderId="0" xfId="7" applyNumberFormat="1" applyFont="1" applyFill="1" applyBorder="1" applyAlignment="1">
      <alignment horizontal="center" vertical="center" wrapText="1"/>
    </xf>
    <xf numFmtId="179" fontId="19" fillId="0" borderId="0" xfId="7" applyNumberFormat="1" applyFont="1" applyFill="1" applyBorder="1" applyAlignment="1">
      <alignment horizontal="center" vertical="center" wrapText="1"/>
    </xf>
    <xf numFmtId="0" fontId="21" fillId="0" borderId="0" xfId="6" applyFont="1" applyAlignment="1">
      <alignment horizontal="center" vertical="center" wrapText="1"/>
    </xf>
    <xf numFmtId="177" fontId="19" fillId="0" borderId="0" xfId="6" applyNumberFormat="1" applyFont="1" applyAlignment="1">
      <alignment horizontal="center" vertical="center" shrinkToFit="1"/>
    </xf>
    <xf numFmtId="0" fontId="45" fillId="0" borderId="0" xfId="6" applyFont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/>
    </xf>
    <xf numFmtId="177" fontId="19" fillId="0" borderId="0" xfId="6" applyNumberFormat="1" applyFont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15" fillId="0" borderId="14" xfId="6" applyFont="1" applyBorder="1" applyAlignment="1">
      <alignment horizontal="center" vertical="center"/>
    </xf>
    <xf numFmtId="194" fontId="9" fillId="0" borderId="15" xfId="6" applyNumberFormat="1" applyBorder="1" applyAlignment="1" applyProtection="1">
      <alignment horizontal="center" vertical="center"/>
      <protection locked="0"/>
    </xf>
    <xf numFmtId="177" fontId="9" fillId="0" borderId="15" xfId="6" applyNumberFormat="1" applyBorder="1" applyAlignment="1" applyProtection="1">
      <alignment horizontal="center" vertical="center"/>
      <protection locked="0"/>
    </xf>
    <xf numFmtId="179" fontId="9" fillId="0" borderId="15" xfId="6" applyNumberFormat="1" applyBorder="1" applyAlignment="1" applyProtection="1">
      <alignment horizontal="center" vertical="center"/>
      <protection locked="0"/>
    </xf>
    <xf numFmtId="3" fontId="9" fillId="0" borderId="15" xfId="6" applyNumberFormat="1" applyBorder="1" applyAlignment="1" applyProtection="1">
      <alignment horizontal="center" vertical="center"/>
      <protection locked="0"/>
    </xf>
    <xf numFmtId="38" fontId="0" fillId="0" borderId="15" xfId="3" applyFont="1" applyFill="1" applyBorder="1" applyAlignment="1">
      <alignment horizontal="center" vertical="center" wrapText="1"/>
    </xf>
    <xf numFmtId="177" fontId="0" fillId="0" borderId="15" xfId="3" applyNumberFormat="1" applyFont="1" applyFill="1" applyBorder="1" applyAlignment="1">
      <alignment horizontal="center" vertical="center" wrapText="1"/>
    </xf>
    <xf numFmtId="177" fontId="9" fillId="0" borderId="15" xfId="6" applyNumberFormat="1" applyBorder="1" applyAlignment="1" applyProtection="1">
      <alignment horizontal="center" vertical="center" wrapText="1"/>
      <protection locked="0"/>
    </xf>
    <xf numFmtId="192" fontId="43" fillId="0" borderId="35" xfId="110" applyNumberFormat="1" applyFont="1" applyBorder="1" applyAlignment="1">
      <alignment horizontal="center" vertical="center"/>
    </xf>
    <xf numFmtId="192" fontId="43" fillId="0" borderId="15" xfId="110" applyNumberFormat="1" applyFont="1" applyBorder="1" applyAlignment="1">
      <alignment horizontal="center" vertical="center"/>
    </xf>
    <xf numFmtId="3" fontId="9" fillId="0" borderId="15" xfId="6" applyNumberFormat="1" applyBorder="1" applyAlignment="1" applyProtection="1">
      <alignment horizontal="center" vertical="center" wrapText="1"/>
      <protection locked="0"/>
    </xf>
    <xf numFmtId="183" fontId="9" fillId="0" borderId="15" xfId="6" applyNumberFormat="1" applyBorder="1" applyAlignment="1" applyProtection="1">
      <alignment horizontal="center" vertical="center" wrapText="1"/>
      <protection locked="0"/>
    </xf>
    <xf numFmtId="179" fontId="0" fillId="0" borderId="15" xfId="3" applyNumberFormat="1" applyFont="1" applyFill="1" applyBorder="1" applyAlignment="1">
      <alignment horizontal="center" vertical="center" wrapText="1"/>
    </xf>
    <xf numFmtId="185" fontId="0" fillId="0" borderId="15" xfId="3" applyNumberFormat="1" applyFont="1" applyFill="1" applyBorder="1" applyAlignment="1">
      <alignment horizontal="center" vertical="center" wrapText="1"/>
    </xf>
    <xf numFmtId="40" fontId="0" fillId="0" borderId="15" xfId="3" applyNumberFormat="1" applyFont="1" applyFill="1" applyBorder="1" applyAlignment="1">
      <alignment horizontal="center" vertical="center" wrapText="1"/>
    </xf>
    <xf numFmtId="194" fontId="0" fillId="0" borderId="15" xfId="3" applyNumberFormat="1" applyFont="1" applyFill="1" applyBorder="1" applyAlignment="1">
      <alignment horizontal="center" vertical="center" wrapText="1"/>
    </xf>
    <xf numFmtId="0" fontId="9" fillId="0" borderId="15" xfId="6" applyBorder="1" applyAlignment="1">
      <alignment horizontal="center" vertical="center"/>
    </xf>
    <xf numFmtId="176" fontId="9" fillId="0" borderId="15" xfId="6" applyNumberFormat="1" applyBorder="1" applyAlignment="1">
      <alignment horizontal="center" vertical="center"/>
    </xf>
    <xf numFmtId="176" fontId="9" fillId="0" borderId="34" xfId="6" applyNumberFormat="1" applyBorder="1" applyAlignment="1">
      <alignment horizontal="center" vertical="center"/>
    </xf>
    <xf numFmtId="179" fontId="9" fillId="0" borderId="15" xfId="6" applyNumberFormat="1" applyBorder="1" applyAlignment="1" applyProtection="1">
      <alignment horizontal="center" vertical="center" wrapText="1"/>
      <protection locked="0"/>
    </xf>
    <xf numFmtId="179" fontId="9" fillId="0" borderId="34" xfId="6" applyNumberFormat="1" applyBorder="1" applyAlignment="1">
      <alignment horizontal="center" vertical="center"/>
    </xf>
    <xf numFmtId="195" fontId="9" fillId="0" borderId="15" xfId="6" applyNumberFormat="1" applyBorder="1" applyAlignment="1">
      <alignment horizontal="center" vertical="center"/>
    </xf>
    <xf numFmtId="195" fontId="9" fillId="0" borderId="35" xfId="6" applyNumberFormat="1" applyBorder="1" applyAlignment="1">
      <alignment horizontal="center" vertical="center"/>
    </xf>
    <xf numFmtId="0" fontId="9" fillId="0" borderId="34" xfId="6" applyBorder="1" applyAlignment="1">
      <alignment horizontal="center" vertical="center"/>
    </xf>
    <xf numFmtId="177" fontId="9" fillId="0" borderId="15" xfId="6" applyNumberFormat="1" applyBorder="1" applyAlignment="1">
      <alignment horizontal="center" vertical="center"/>
    </xf>
    <xf numFmtId="177" fontId="0" fillId="0" borderId="15" xfId="3" applyNumberFormat="1" applyFont="1" applyFill="1" applyBorder="1" applyAlignment="1">
      <alignment horizontal="center" vertical="center"/>
    </xf>
    <xf numFmtId="177" fontId="0" fillId="0" borderId="35" xfId="3" applyNumberFormat="1" applyFont="1" applyFill="1" applyBorder="1" applyAlignment="1">
      <alignment horizontal="center" vertical="center"/>
    </xf>
    <xf numFmtId="4" fontId="0" fillId="0" borderId="34" xfId="2" applyNumberFormat="1" applyFont="1" applyBorder="1" applyAlignment="1">
      <alignment horizontal="center" vertical="center" wrapText="1"/>
    </xf>
    <xf numFmtId="3" fontId="0" fillId="0" borderId="15" xfId="3" applyNumberFormat="1" applyFont="1" applyFill="1" applyBorder="1" applyAlignment="1">
      <alignment horizontal="center" vertical="center" wrapText="1"/>
    </xf>
    <xf numFmtId="190" fontId="0" fillId="0" borderId="15" xfId="3" applyNumberFormat="1" applyFont="1" applyFill="1" applyBorder="1" applyAlignment="1">
      <alignment horizontal="center" vertical="center" wrapText="1"/>
    </xf>
    <xf numFmtId="194" fontId="9" fillId="0" borderId="15" xfId="6" applyNumberFormat="1" applyBorder="1" applyAlignment="1">
      <alignment horizontal="center" vertical="center"/>
    </xf>
    <xf numFmtId="193" fontId="9" fillId="0" borderId="15" xfId="6" applyNumberFormat="1" applyBorder="1" applyAlignment="1">
      <alignment horizontal="center" vertical="center"/>
    </xf>
    <xf numFmtId="192" fontId="9" fillId="0" borderId="15" xfId="6" applyNumberFormat="1" applyBorder="1" applyAlignment="1">
      <alignment horizontal="center" vertical="center"/>
    </xf>
    <xf numFmtId="0" fontId="43" fillId="0" borderId="15" xfId="109" applyFont="1" applyBorder="1" applyAlignment="1">
      <alignment horizontal="center" vertical="center"/>
    </xf>
    <xf numFmtId="177" fontId="0" fillId="0" borderId="16" xfId="3" applyNumberFormat="1" applyFont="1" applyFill="1" applyBorder="1" applyAlignment="1">
      <alignment horizontal="center" vertical="center" wrapText="1"/>
    </xf>
    <xf numFmtId="0" fontId="19" fillId="0" borderId="39" xfId="6" applyFont="1" applyBorder="1" applyAlignment="1">
      <alignment horizontal="center" vertical="center" wrapText="1"/>
    </xf>
    <xf numFmtId="49" fontId="19" fillId="0" borderId="40" xfId="6" applyNumberFormat="1" applyFont="1" applyBorder="1" applyAlignment="1">
      <alignment horizontal="center" vertical="center"/>
    </xf>
    <xf numFmtId="0" fontId="19" fillId="0" borderId="41" xfId="6" applyFont="1" applyBorder="1" applyAlignment="1">
      <alignment horizontal="center" vertical="center"/>
    </xf>
    <xf numFmtId="194" fontId="9" fillId="0" borderId="36" xfId="2" applyNumberFormat="1" applyBorder="1" applyAlignment="1">
      <alignment horizontal="center" vertical="center" wrapText="1"/>
    </xf>
    <xf numFmtId="177" fontId="9" fillId="0" borderId="36" xfId="2" applyNumberFormat="1" applyBorder="1" applyAlignment="1">
      <alignment horizontal="center" vertical="center" wrapText="1"/>
    </xf>
    <xf numFmtId="0" fontId="9" fillId="0" borderId="36" xfId="2" applyBorder="1" applyAlignment="1">
      <alignment horizontal="center" vertical="center" wrapText="1"/>
    </xf>
    <xf numFmtId="179" fontId="9" fillId="0" borderId="36" xfId="2" applyNumberFormat="1" applyBorder="1" applyAlignment="1">
      <alignment horizontal="center" vertical="center" wrapText="1"/>
    </xf>
    <xf numFmtId="177" fontId="9" fillId="0" borderId="36" xfId="3" applyNumberFormat="1" applyFont="1" applyFill="1" applyBorder="1" applyAlignment="1">
      <alignment horizontal="center" vertical="center" wrapText="1"/>
    </xf>
    <xf numFmtId="3" fontId="9" fillId="0" borderId="36" xfId="2" applyNumberFormat="1" applyBorder="1" applyAlignment="1">
      <alignment horizontal="center" vertical="center" wrapText="1"/>
    </xf>
    <xf numFmtId="192" fontId="43" fillId="0" borderId="36" xfId="112" applyNumberFormat="1" applyFont="1" applyBorder="1" applyAlignment="1">
      <alignment horizontal="center" vertical="center"/>
    </xf>
    <xf numFmtId="176" fontId="9" fillId="0" borderId="36" xfId="2" applyNumberFormat="1" applyBorder="1" applyAlignment="1">
      <alignment horizontal="center" vertical="center" wrapText="1"/>
    </xf>
    <xf numFmtId="4" fontId="9" fillId="0" borderId="36" xfId="2" applyNumberFormat="1" applyBorder="1" applyAlignment="1">
      <alignment horizontal="center" vertical="center" wrapText="1"/>
    </xf>
    <xf numFmtId="183" fontId="9" fillId="0" borderId="36" xfId="2" applyNumberFormat="1" applyBorder="1" applyAlignment="1">
      <alignment horizontal="center" vertical="center" wrapText="1"/>
    </xf>
    <xf numFmtId="179" fontId="9" fillId="0" borderId="36" xfId="6" applyNumberFormat="1" applyBorder="1" applyAlignment="1">
      <alignment horizontal="center" vertical="center"/>
    </xf>
    <xf numFmtId="177" fontId="9" fillId="0" borderId="36" xfId="4" applyNumberFormat="1" applyFont="1" applyBorder="1" applyAlignment="1">
      <alignment horizontal="center" vertical="center" wrapText="1"/>
    </xf>
    <xf numFmtId="178" fontId="9" fillId="0" borderId="36" xfId="2" applyNumberFormat="1" applyBorder="1" applyAlignment="1">
      <alignment horizontal="center" vertical="center" wrapText="1"/>
    </xf>
    <xf numFmtId="184" fontId="9" fillId="0" borderId="36" xfId="4" applyNumberFormat="1" applyFont="1" applyBorder="1" applyAlignment="1">
      <alignment horizontal="center" vertical="center" wrapText="1"/>
    </xf>
    <xf numFmtId="176" fontId="46" fillId="0" borderId="36" xfId="2" applyNumberFormat="1" applyFont="1" applyBorder="1" applyAlignment="1">
      <alignment horizontal="center" vertical="center" wrapText="1"/>
    </xf>
    <xf numFmtId="177" fontId="46" fillId="0" borderId="36" xfId="2" applyNumberFormat="1" applyFont="1" applyBorder="1" applyAlignment="1">
      <alignment horizontal="center" vertical="center" wrapText="1"/>
    </xf>
    <xf numFmtId="3" fontId="46" fillId="0" borderId="36" xfId="2" applyNumberFormat="1" applyFont="1" applyBorder="1" applyAlignment="1">
      <alignment horizontal="center" vertical="center" wrapText="1"/>
    </xf>
    <xf numFmtId="3" fontId="46" fillId="0" borderId="36" xfId="3" applyNumberFormat="1" applyFont="1" applyFill="1" applyBorder="1" applyAlignment="1">
      <alignment horizontal="center" vertical="center" wrapText="1"/>
    </xf>
    <xf numFmtId="177" fontId="46" fillId="0" borderId="36" xfId="3" applyNumberFormat="1" applyFont="1" applyFill="1" applyBorder="1" applyAlignment="1">
      <alignment horizontal="center" vertical="center" wrapText="1"/>
    </xf>
    <xf numFmtId="0" fontId="46" fillId="0" borderId="36" xfId="2" applyFont="1" applyBorder="1" applyAlignment="1">
      <alignment horizontal="center" vertical="center" wrapText="1"/>
    </xf>
    <xf numFmtId="3" fontId="9" fillId="0" borderId="36" xfId="3" applyNumberFormat="1" applyFont="1" applyFill="1" applyBorder="1" applyAlignment="1">
      <alignment horizontal="center" vertical="center" wrapText="1"/>
    </xf>
    <xf numFmtId="190" fontId="46" fillId="0" borderId="36" xfId="2" applyNumberFormat="1" applyFont="1" applyBorder="1" applyAlignment="1">
      <alignment horizontal="center" vertical="center" wrapText="1"/>
    </xf>
    <xf numFmtId="184" fontId="46" fillId="0" borderId="36" xfId="2" applyNumberFormat="1" applyFont="1" applyBorder="1" applyAlignment="1">
      <alignment horizontal="center" vertical="center" wrapText="1"/>
    </xf>
    <xf numFmtId="178" fontId="46" fillId="0" borderId="36" xfId="2" applyNumberFormat="1" applyFont="1" applyBorder="1" applyAlignment="1">
      <alignment horizontal="center" vertical="center" wrapText="1"/>
    </xf>
    <xf numFmtId="179" fontId="46" fillId="0" borderId="36" xfId="2" applyNumberFormat="1" applyFont="1" applyBorder="1" applyAlignment="1">
      <alignment horizontal="center" vertical="center" wrapText="1"/>
    </xf>
    <xf numFmtId="0" fontId="4" fillId="0" borderId="36" xfId="113" applyBorder="1" applyAlignment="1">
      <alignment horizontal="center" vertical="center"/>
    </xf>
    <xf numFmtId="177" fontId="46" fillId="0" borderId="42" xfId="2" applyNumberFormat="1" applyFont="1" applyBorder="1" applyAlignment="1">
      <alignment horizontal="center" vertical="center" wrapText="1"/>
    </xf>
    <xf numFmtId="0" fontId="19" fillId="0" borderId="43" xfId="6" applyFont="1" applyBorder="1" applyAlignment="1">
      <alignment horizontal="center" vertical="center"/>
    </xf>
    <xf numFmtId="194" fontId="9" fillId="0" borderId="22" xfId="2" applyNumberFormat="1" applyBorder="1" applyAlignment="1">
      <alignment horizontal="center" vertical="center" wrapText="1"/>
    </xf>
    <xf numFmtId="177" fontId="9" fillId="0" borderId="22" xfId="2" applyNumberFormat="1" applyBorder="1" applyAlignment="1">
      <alignment horizontal="center" vertical="center" wrapText="1"/>
    </xf>
    <xf numFmtId="179" fontId="9" fillId="0" borderId="22" xfId="2" applyNumberFormat="1" applyBorder="1" applyAlignment="1">
      <alignment horizontal="center" vertical="center" wrapText="1"/>
    </xf>
    <xf numFmtId="177" fontId="9" fillId="0" borderId="22" xfId="3" applyNumberFormat="1" applyFont="1" applyFill="1" applyBorder="1" applyAlignment="1">
      <alignment horizontal="center" vertical="center" wrapText="1"/>
    </xf>
    <xf numFmtId="0" fontId="9" fillId="0" borderId="22" xfId="2" applyBorder="1" applyAlignment="1">
      <alignment horizontal="center" vertical="center" wrapText="1"/>
    </xf>
    <xf numFmtId="3" fontId="9" fillId="0" borderId="22" xfId="2" applyNumberFormat="1" applyBorder="1" applyAlignment="1">
      <alignment horizontal="center" vertical="center" wrapText="1"/>
    </xf>
    <xf numFmtId="192" fontId="43" fillId="0" borderId="22" xfId="112" applyNumberFormat="1" applyFont="1" applyBorder="1" applyAlignment="1">
      <alignment horizontal="center" vertical="center"/>
    </xf>
    <xf numFmtId="176" fontId="9" fillId="0" borderId="22" xfId="2" applyNumberFormat="1" applyBorder="1" applyAlignment="1">
      <alignment horizontal="center" vertical="center" wrapText="1"/>
    </xf>
    <xf numFmtId="4" fontId="9" fillId="0" borderId="22" xfId="2" applyNumberFormat="1" applyBorder="1" applyAlignment="1">
      <alignment horizontal="center" vertical="center" wrapText="1"/>
    </xf>
    <xf numFmtId="183" fontId="9" fillId="0" borderId="22" xfId="2" applyNumberFormat="1" applyBorder="1" applyAlignment="1">
      <alignment horizontal="center" vertical="center" wrapText="1"/>
    </xf>
    <xf numFmtId="177" fontId="9" fillId="0" borderId="22" xfId="2" applyNumberFormat="1" applyBorder="1" applyAlignment="1">
      <alignment horizontal="center" vertical="center"/>
    </xf>
    <xf numFmtId="177" fontId="9" fillId="0" borderId="22" xfId="4" applyNumberFormat="1" applyFont="1" applyBorder="1" applyAlignment="1">
      <alignment horizontal="center" vertical="center" wrapText="1"/>
    </xf>
    <xf numFmtId="178" fontId="9" fillId="0" borderId="22" xfId="2" applyNumberFormat="1" applyBorder="1" applyAlignment="1">
      <alignment horizontal="center" vertical="center" wrapText="1"/>
    </xf>
    <xf numFmtId="194" fontId="9" fillId="0" borderId="22" xfId="4" applyNumberFormat="1" applyFont="1" applyBorder="1" applyAlignment="1">
      <alignment horizontal="center" vertical="center" wrapText="1"/>
    </xf>
    <xf numFmtId="176" fontId="46" fillId="0" borderId="22" xfId="2" applyNumberFormat="1" applyFont="1" applyBorder="1" applyAlignment="1">
      <alignment horizontal="center" vertical="center" wrapText="1"/>
    </xf>
    <xf numFmtId="177" fontId="46" fillId="0" borderId="22" xfId="2" applyNumberFormat="1" applyFont="1" applyBorder="1" applyAlignment="1">
      <alignment horizontal="center" vertical="center" wrapText="1"/>
    </xf>
    <xf numFmtId="3" fontId="46" fillId="0" borderId="22" xfId="2" applyNumberFormat="1" applyFont="1" applyBorder="1" applyAlignment="1">
      <alignment horizontal="center" vertical="center" wrapText="1"/>
    </xf>
    <xf numFmtId="3" fontId="46" fillId="0" borderId="22" xfId="3" applyNumberFormat="1" applyFont="1" applyFill="1" applyBorder="1" applyAlignment="1">
      <alignment horizontal="center" vertical="center" wrapText="1"/>
    </xf>
    <xf numFmtId="177" fontId="46" fillId="0" borderId="22" xfId="3" applyNumberFormat="1" applyFont="1" applyFill="1" applyBorder="1" applyAlignment="1">
      <alignment horizontal="center" vertical="center" wrapText="1"/>
    </xf>
    <xf numFmtId="3" fontId="9" fillId="0" borderId="22" xfId="3" applyNumberFormat="1" applyFont="1" applyFill="1" applyBorder="1" applyAlignment="1">
      <alignment horizontal="center" vertical="center" wrapText="1"/>
    </xf>
    <xf numFmtId="190" fontId="46" fillId="0" borderId="22" xfId="2" applyNumberFormat="1" applyFont="1" applyBorder="1" applyAlignment="1">
      <alignment horizontal="center" vertical="center" wrapText="1"/>
    </xf>
    <xf numFmtId="178" fontId="46" fillId="0" borderId="22" xfId="2" applyNumberFormat="1" applyFont="1" applyBorder="1" applyAlignment="1">
      <alignment horizontal="center" vertical="center" wrapText="1"/>
    </xf>
    <xf numFmtId="179" fontId="46" fillId="0" borderId="22" xfId="2" applyNumberFormat="1" applyFont="1" applyBorder="1" applyAlignment="1">
      <alignment horizontal="center" vertical="center" wrapText="1"/>
    </xf>
    <xf numFmtId="0" fontId="46" fillId="0" borderId="22" xfId="2" applyFont="1" applyBorder="1" applyAlignment="1">
      <alignment horizontal="center" vertical="center" wrapText="1"/>
    </xf>
    <xf numFmtId="0" fontId="4" fillId="0" borderId="22" xfId="113" applyBorder="1" applyAlignment="1">
      <alignment horizontal="center" vertical="center"/>
    </xf>
    <xf numFmtId="177" fontId="46" fillId="0" borderId="44" xfId="2" applyNumberFormat="1" applyFont="1" applyBorder="1" applyAlignment="1">
      <alignment horizontal="center" vertical="center" wrapText="1"/>
    </xf>
    <xf numFmtId="184" fontId="9" fillId="0" borderId="22" xfId="2" applyNumberFormat="1" applyBorder="1" applyAlignment="1">
      <alignment horizontal="center" vertical="center" wrapText="1"/>
    </xf>
    <xf numFmtId="184" fontId="46" fillId="0" borderId="22" xfId="2" applyNumberFormat="1" applyFont="1" applyBorder="1" applyAlignment="1">
      <alignment horizontal="center" vertical="center" wrapText="1"/>
    </xf>
    <xf numFmtId="3" fontId="46" fillId="0" borderId="22" xfId="6" applyNumberFormat="1" applyFont="1" applyBorder="1" applyAlignment="1" applyProtection="1">
      <alignment horizontal="center" vertical="center"/>
      <protection locked="0"/>
    </xf>
    <xf numFmtId="179" fontId="47" fillId="0" borderId="22" xfId="2" applyNumberFormat="1" applyFont="1" applyBorder="1" applyAlignment="1">
      <alignment horizontal="center" vertical="center" wrapText="1"/>
    </xf>
    <xf numFmtId="177" fontId="9" fillId="0" borderId="22" xfId="3" applyNumberFormat="1" applyFont="1" applyFill="1" applyBorder="1" applyAlignment="1">
      <alignment horizontal="center" vertical="center"/>
    </xf>
    <xf numFmtId="181" fontId="9" fillId="0" borderId="22" xfId="2" applyNumberFormat="1" applyBorder="1" applyAlignment="1">
      <alignment horizontal="center" vertical="center" wrapText="1"/>
    </xf>
    <xf numFmtId="38" fontId="9" fillId="0" borderId="22" xfId="3" applyFont="1" applyFill="1" applyBorder="1" applyAlignment="1">
      <alignment horizontal="center" vertical="center" wrapText="1"/>
    </xf>
    <xf numFmtId="3" fontId="47" fillId="0" borderId="22" xfId="2" applyNumberFormat="1" applyFont="1" applyBorder="1" applyAlignment="1">
      <alignment horizontal="center" vertical="center" wrapText="1"/>
    </xf>
    <xf numFmtId="191" fontId="4" fillId="0" borderId="22" xfId="113" applyNumberFormat="1" applyBorder="1" applyAlignment="1">
      <alignment horizontal="center" vertical="center"/>
    </xf>
    <xf numFmtId="176" fontId="4" fillId="0" borderId="22" xfId="113" applyNumberFormat="1" applyBorder="1" applyAlignment="1">
      <alignment horizontal="center" vertical="center"/>
    </xf>
    <xf numFmtId="177" fontId="47" fillId="0" borderId="22" xfId="3" applyNumberFormat="1" applyFont="1" applyFill="1" applyBorder="1" applyAlignment="1">
      <alignment horizontal="center" vertical="center" wrapText="1"/>
    </xf>
    <xf numFmtId="3" fontId="47" fillId="0" borderId="22" xfId="3" applyNumberFormat="1" applyFont="1" applyFill="1" applyBorder="1" applyAlignment="1">
      <alignment horizontal="center" vertical="center" wrapText="1"/>
    </xf>
    <xf numFmtId="190" fontId="9" fillId="0" borderId="22" xfId="2" applyNumberFormat="1" applyBorder="1" applyAlignment="1">
      <alignment horizontal="center" vertical="center" wrapText="1"/>
    </xf>
    <xf numFmtId="0" fontId="15" fillId="0" borderId="43" xfId="6" applyFont="1" applyBorder="1" applyAlignment="1">
      <alignment horizontal="center" vertical="center"/>
    </xf>
    <xf numFmtId="194" fontId="9" fillId="0" borderId="22" xfId="6" applyNumberFormat="1" applyBorder="1" applyAlignment="1" applyProtection="1">
      <alignment horizontal="center" vertical="center"/>
      <protection locked="0"/>
    </xf>
    <xf numFmtId="177" fontId="9" fillId="0" borderId="22" xfId="6" applyNumberFormat="1" applyBorder="1" applyAlignment="1" applyProtection="1">
      <alignment horizontal="center" vertical="center"/>
      <protection locked="0"/>
    </xf>
    <xf numFmtId="177" fontId="9" fillId="0" borderId="22" xfId="6" applyNumberFormat="1" applyBorder="1" applyAlignment="1" applyProtection="1">
      <alignment horizontal="center" vertical="center" wrapText="1"/>
      <protection locked="0"/>
    </xf>
    <xf numFmtId="3" fontId="9" fillId="0" borderId="22" xfId="6" applyNumberFormat="1" applyBorder="1" applyAlignment="1" applyProtection="1">
      <alignment horizontal="center" vertical="center" wrapText="1"/>
      <protection locked="0"/>
    </xf>
    <xf numFmtId="183" fontId="9" fillId="0" borderId="22" xfId="6" applyNumberFormat="1" applyBorder="1" applyAlignment="1" applyProtection="1">
      <alignment horizontal="center" vertical="center" wrapText="1"/>
      <protection locked="0"/>
    </xf>
    <xf numFmtId="179" fontId="9" fillId="0" borderId="22" xfId="3" applyNumberFormat="1" applyFont="1" applyFill="1" applyBorder="1" applyAlignment="1">
      <alignment horizontal="center" vertical="center" wrapText="1"/>
    </xf>
    <xf numFmtId="185" fontId="9" fillId="0" borderId="22" xfId="3" applyNumberFormat="1" applyFont="1" applyFill="1" applyBorder="1" applyAlignment="1">
      <alignment horizontal="center" vertical="center" wrapText="1"/>
    </xf>
    <xf numFmtId="40" fontId="9" fillId="0" borderId="22" xfId="3" applyNumberFormat="1" applyFont="1" applyFill="1" applyBorder="1" applyAlignment="1">
      <alignment horizontal="center" vertical="center" wrapText="1"/>
    </xf>
    <xf numFmtId="194" fontId="9" fillId="0" borderId="22" xfId="3" applyNumberFormat="1" applyFont="1" applyFill="1" applyBorder="1" applyAlignment="1">
      <alignment horizontal="center" vertical="center" wrapText="1"/>
    </xf>
    <xf numFmtId="179" fontId="9" fillId="0" borderId="22" xfId="6" applyNumberFormat="1" applyBorder="1" applyAlignment="1" applyProtection="1">
      <alignment horizontal="center" vertical="center" wrapText="1"/>
      <protection locked="0"/>
    </xf>
    <xf numFmtId="190" fontId="9" fillId="0" borderId="22" xfId="3" applyNumberFormat="1" applyFont="1" applyFill="1" applyBorder="1" applyAlignment="1">
      <alignment horizontal="center" vertical="center" wrapText="1"/>
    </xf>
    <xf numFmtId="177" fontId="9" fillId="0" borderId="44" xfId="3" applyNumberFormat="1" applyFont="1" applyFill="1" applyBorder="1" applyAlignment="1">
      <alignment horizontal="center" vertical="center" wrapText="1"/>
    </xf>
    <xf numFmtId="179" fontId="14" fillId="0" borderId="22" xfId="2" applyNumberFormat="1" applyFont="1" applyBorder="1" applyAlignment="1">
      <alignment horizontal="center" vertical="center" wrapText="1"/>
    </xf>
    <xf numFmtId="195" fontId="46" fillId="0" borderId="22" xfId="2" applyNumberFormat="1" applyFont="1" applyBorder="1" applyAlignment="1">
      <alignment horizontal="center" vertical="center" wrapText="1"/>
    </xf>
    <xf numFmtId="187" fontId="46" fillId="0" borderId="22" xfId="2" applyNumberFormat="1" applyFont="1" applyBorder="1" applyAlignment="1">
      <alignment horizontal="center" vertical="center" wrapText="1"/>
    </xf>
    <xf numFmtId="38" fontId="46" fillId="0" borderId="22" xfId="3" applyFont="1" applyFill="1" applyBorder="1" applyAlignment="1">
      <alignment horizontal="center" vertical="center" wrapText="1"/>
    </xf>
    <xf numFmtId="3" fontId="9" fillId="0" borderId="22" xfId="114" applyNumberFormat="1" applyFont="1" applyFill="1" applyBorder="1" applyAlignment="1" applyProtection="1">
      <alignment horizontal="center" vertical="center" wrapText="1"/>
    </xf>
    <xf numFmtId="177" fontId="47" fillId="0" borderId="22" xfId="2" applyNumberFormat="1" applyFont="1" applyBorder="1" applyAlignment="1">
      <alignment horizontal="center" vertical="center" wrapText="1"/>
    </xf>
    <xf numFmtId="195" fontId="9" fillId="0" borderId="22" xfId="2" applyNumberFormat="1" applyBorder="1" applyAlignment="1">
      <alignment horizontal="center" vertical="center" wrapText="1"/>
    </xf>
    <xf numFmtId="3" fontId="9" fillId="0" borderId="22" xfId="2" quotePrefix="1" applyNumberFormat="1" applyBorder="1" applyAlignment="1">
      <alignment horizontal="center" vertical="center" wrapText="1"/>
    </xf>
    <xf numFmtId="4" fontId="9" fillId="0" borderId="22" xfId="2" applyNumberFormat="1" applyBorder="1" applyAlignment="1">
      <alignment horizontal="center" vertical="center"/>
    </xf>
    <xf numFmtId="182" fontId="9" fillId="0" borderId="22" xfId="2" applyNumberFormat="1" applyBorder="1" applyAlignment="1">
      <alignment horizontal="center" vertical="center" wrapText="1"/>
    </xf>
    <xf numFmtId="177" fontId="46" fillId="0" borderId="22" xfId="3" applyNumberFormat="1" applyFont="1" applyFill="1" applyBorder="1" applyAlignment="1">
      <alignment horizontal="center" vertical="center"/>
    </xf>
    <xf numFmtId="186" fontId="46" fillId="0" borderId="22" xfId="2" applyNumberFormat="1" applyFont="1" applyBorder="1" applyAlignment="1">
      <alignment horizontal="center" vertical="center" wrapText="1"/>
    </xf>
    <xf numFmtId="179" fontId="9" fillId="0" borderId="22" xfId="35" applyNumberFormat="1" applyFont="1" applyFill="1" applyBorder="1" applyAlignment="1">
      <alignment horizontal="center" vertical="center" wrapText="1"/>
    </xf>
    <xf numFmtId="183" fontId="9" fillId="0" borderId="22" xfId="3" applyNumberFormat="1" applyFont="1" applyFill="1" applyBorder="1" applyAlignment="1">
      <alignment horizontal="center" vertical="center" wrapText="1"/>
    </xf>
    <xf numFmtId="196" fontId="9" fillId="0" borderId="22" xfId="3" applyNumberFormat="1" applyFont="1" applyFill="1" applyBorder="1" applyAlignment="1">
      <alignment horizontal="center" vertical="center" wrapText="1"/>
    </xf>
    <xf numFmtId="190" fontId="46" fillId="0" borderId="22" xfId="3" applyNumberFormat="1" applyFont="1" applyFill="1" applyBorder="1" applyAlignment="1">
      <alignment horizontal="center" vertical="center" wrapText="1"/>
    </xf>
    <xf numFmtId="179" fontId="46" fillId="0" borderId="22" xfId="3" applyNumberFormat="1" applyFont="1" applyFill="1" applyBorder="1" applyAlignment="1">
      <alignment horizontal="center" vertical="center" wrapText="1"/>
    </xf>
    <xf numFmtId="196" fontId="46" fillId="0" borderId="22" xfId="3" applyNumberFormat="1" applyFont="1" applyFill="1" applyBorder="1" applyAlignment="1">
      <alignment horizontal="center" vertical="center" wrapText="1"/>
    </xf>
    <xf numFmtId="177" fontId="46" fillId="0" borderId="44" xfId="3" applyNumberFormat="1" applyFont="1" applyFill="1" applyBorder="1" applyAlignment="1">
      <alignment horizontal="center" vertical="center" wrapText="1"/>
    </xf>
    <xf numFmtId="4" fontId="46" fillId="0" borderId="22" xfId="2" applyNumberFormat="1" applyFont="1" applyBorder="1" applyAlignment="1">
      <alignment horizontal="center" vertical="center" wrapText="1"/>
    </xf>
    <xf numFmtId="177" fontId="9" fillId="0" borderId="44" xfId="2" applyNumberFormat="1" applyBorder="1" applyAlignment="1">
      <alignment horizontal="center" vertical="center" wrapText="1"/>
    </xf>
    <xf numFmtId="184" fontId="9" fillId="0" borderId="22" xfId="3" applyNumberFormat="1" applyFont="1" applyFill="1" applyBorder="1" applyAlignment="1">
      <alignment horizontal="center" vertical="center" wrapText="1"/>
    </xf>
    <xf numFmtId="38" fontId="9" fillId="0" borderId="22" xfId="2" applyNumberFormat="1" applyBorder="1" applyAlignment="1">
      <alignment horizontal="center" vertical="center" wrapText="1"/>
    </xf>
    <xf numFmtId="3" fontId="9" fillId="0" borderId="22" xfId="3" applyNumberFormat="1" applyFont="1" applyFill="1" applyBorder="1" applyAlignment="1">
      <alignment horizontal="center" vertical="center"/>
    </xf>
    <xf numFmtId="178" fontId="9" fillId="0" borderId="22" xfId="4" applyNumberFormat="1" applyFont="1" applyBorder="1" applyAlignment="1">
      <alignment horizontal="center" vertical="center" wrapText="1"/>
    </xf>
    <xf numFmtId="178" fontId="47" fillId="0" borderId="22" xfId="2" applyNumberFormat="1" applyFont="1" applyBorder="1" applyAlignment="1">
      <alignment horizontal="center" vertical="center" wrapText="1"/>
    </xf>
    <xf numFmtId="0" fontId="47" fillId="0" borderId="22" xfId="6" applyFont="1" applyBorder="1" applyAlignment="1">
      <alignment horizontal="center" vertical="center"/>
    </xf>
    <xf numFmtId="176" fontId="48" fillId="0" borderId="22" xfId="2" applyNumberFormat="1" applyFont="1" applyBorder="1" applyAlignment="1">
      <alignment horizontal="center" vertical="center" wrapText="1"/>
    </xf>
    <xf numFmtId="177" fontId="48" fillId="0" borderId="22" xfId="2" applyNumberFormat="1" applyFont="1" applyBorder="1" applyAlignment="1">
      <alignment horizontal="center" vertical="center" wrapText="1"/>
    </xf>
    <xf numFmtId="3" fontId="48" fillId="0" borderId="22" xfId="2" applyNumberFormat="1" applyFont="1" applyBorder="1" applyAlignment="1">
      <alignment horizontal="center" vertical="center" wrapText="1"/>
    </xf>
    <xf numFmtId="3" fontId="48" fillId="0" borderId="22" xfId="3" applyNumberFormat="1" applyFont="1" applyFill="1" applyBorder="1" applyAlignment="1">
      <alignment horizontal="center" vertical="center" wrapText="1"/>
    </xf>
    <xf numFmtId="177" fontId="48" fillId="0" borderId="22" xfId="3" applyNumberFormat="1" applyFont="1" applyFill="1" applyBorder="1" applyAlignment="1">
      <alignment horizontal="center" vertical="center" wrapText="1"/>
    </xf>
    <xf numFmtId="0" fontId="48" fillId="0" borderId="22" xfId="2" applyFont="1" applyBorder="1" applyAlignment="1">
      <alignment horizontal="center" vertical="center" wrapText="1"/>
    </xf>
    <xf numFmtId="190" fontId="48" fillId="0" borderId="22" xfId="2" applyNumberFormat="1" applyFont="1" applyBorder="1" applyAlignment="1">
      <alignment horizontal="center" vertical="center" wrapText="1"/>
    </xf>
    <xf numFmtId="178" fontId="48" fillId="0" borderId="22" xfId="2" applyNumberFormat="1" applyFont="1" applyBorder="1" applyAlignment="1">
      <alignment horizontal="center" vertical="center" wrapText="1"/>
    </xf>
    <xf numFmtId="179" fontId="48" fillId="0" borderId="22" xfId="2" applyNumberFormat="1" applyFont="1" applyBorder="1" applyAlignment="1">
      <alignment horizontal="center" vertical="center" wrapText="1"/>
    </xf>
    <xf numFmtId="3" fontId="48" fillId="0" borderId="22" xfId="6" applyNumberFormat="1" applyFont="1" applyBorder="1" applyAlignment="1" applyProtection="1">
      <alignment horizontal="center" vertical="center"/>
      <protection locked="0"/>
    </xf>
    <xf numFmtId="179" fontId="48" fillId="0" borderId="22" xfId="6" applyNumberFormat="1" applyFont="1" applyBorder="1" applyAlignment="1" applyProtection="1">
      <alignment horizontal="center" vertical="center"/>
      <protection locked="0"/>
    </xf>
    <xf numFmtId="177" fontId="48" fillId="0" borderId="44" xfId="2" applyNumberFormat="1" applyFont="1" applyBorder="1" applyAlignment="1">
      <alignment horizontal="center" vertical="center" wrapText="1"/>
    </xf>
    <xf numFmtId="195" fontId="9" fillId="0" borderId="22" xfId="35" applyNumberFormat="1" applyFont="1" applyFill="1" applyBorder="1" applyAlignment="1">
      <alignment horizontal="center" vertical="center" wrapText="1"/>
    </xf>
    <xf numFmtId="177" fontId="9" fillId="0" borderId="22" xfId="7" applyNumberFormat="1" applyFont="1" applyFill="1" applyBorder="1" applyAlignment="1">
      <alignment horizontal="center" vertical="center" wrapText="1"/>
    </xf>
    <xf numFmtId="177" fontId="46" fillId="0" borderId="22" xfId="7" applyNumberFormat="1" applyFont="1" applyFill="1" applyBorder="1" applyAlignment="1">
      <alignment horizontal="center" vertical="center" wrapText="1"/>
    </xf>
    <xf numFmtId="0" fontId="47" fillId="0" borderId="22" xfId="2" applyFont="1" applyBorder="1" applyAlignment="1">
      <alignment horizontal="center" vertical="center" wrapText="1"/>
    </xf>
    <xf numFmtId="0" fontId="19" fillId="0" borderId="45" xfId="6" applyFont="1" applyBorder="1" applyAlignment="1">
      <alignment horizontal="center" vertical="center"/>
    </xf>
    <xf numFmtId="194" fontId="9" fillId="0" borderId="46" xfId="2" applyNumberFormat="1" applyBorder="1" applyAlignment="1">
      <alignment horizontal="center" vertical="center" wrapText="1"/>
    </xf>
    <xf numFmtId="177" fontId="9" fillId="0" borderId="46" xfId="2" applyNumberFormat="1" applyBorder="1" applyAlignment="1">
      <alignment horizontal="center" vertical="center" wrapText="1"/>
    </xf>
    <xf numFmtId="179" fontId="9" fillId="0" borderId="46" xfId="2" applyNumberFormat="1" applyBorder="1" applyAlignment="1">
      <alignment horizontal="center" vertical="center" wrapText="1"/>
    </xf>
    <xf numFmtId="177" fontId="9" fillId="0" borderId="46" xfId="3" applyNumberFormat="1" applyFont="1" applyFill="1" applyBorder="1" applyAlignment="1">
      <alignment horizontal="center" vertical="center" wrapText="1"/>
    </xf>
    <xf numFmtId="0" fontId="9" fillId="0" borderId="46" xfId="2" applyBorder="1" applyAlignment="1">
      <alignment horizontal="center" vertical="center" wrapText="1"/>
    </xf>
    <xf numFmtId="3" fontId="9" fillId="0" borderId="46" xfId="2" applyNumberFormat="1" applyBorder="1" applyAlignment="1">
      <alignment horizontal="center" vertical="center" wrapText="1"/>
    </xf>
    <xf numFmtId="192" fontId="43" fillId="0" borderId="46" xfId="112" applyNumberFormat="1" applyFont="1" applyBorder="1" applyAlignment="1">
      <alignment horizontal="center" vertical="center"/>
    </xf>
    <xf numFmtId="176" fontId="9" fillId="0" borderId="46" xfId="2" applyNumberFormat="1" applyBorder="1" applyAlignment="1">
      <alignment horizontal="center" vertical="center" wrapText="1"/>
    </xf>
    <xf numFmtId="183" fontId="9" fillId="0" borderId="46" xfId="2" applyNumberFormat="1" applyBorder="1" applyAlignment="1">
      <alignment horizontal="center" vertical="center" wrapText="1"/>
    </xf>
    <xf numFmtId="4" fontId="9" fillId="0" borderId="46" xfId="2" applyNumberFormat="1" applyBorder="1" applyAlignment="1">
      <alignment horizontal="center" vertical="center" wrapText="1"/>
    </xf>
    <xf numFmtId="0" fontId="9" fillId="0" borderId="46" xfId="6" applyBorder="1" applyAlignment="1">
      <alignment horizontal="center" vertical="center"/>
    </xf>
    <xf numFmtId="176" fontId="9" fillId="0" borderId="46" xfId="6" applyNumberFormat="1" applyBorder="1" applyAlignment="1">
      <alignment horizontal="center" vertical="center"/>
    </xf>
    <xf numFmtId="177" fontId="9" fillId="0" borderId="46" xfId="2" applyNumberFormat="1" applyBorder="1" applyAlignment="1">
      <alignment horizontal="center" vertical="center"/>
    </xf>
    <xf numFmtId="179" fontId="9" fillId="0" borderId="46" xfId="6" applyNumberFormat="1" applyBorder="1" applyAlignment="1">
      <alignment horizontal="center" vertical="center"/>
    </xf>
    <xf numFmtId="195" fontId="9" fillId="0" borderId="46" xfId="6" applyNumberFormat="1" applyBorder="1" applyAlignment="1">
      <alignment horizontal="center" vertical="center"/>
    </xf>
    <xf numFmtId="177" fontId="9" fillId="0" borderId="46" xfId="4" applyNumberFormat="1" applyFont="1" applyBorder="1" applyAlignment="1">
      <alignment horizontal="center" vertical="center" wrapText="1"/>
    </xf>
    <xf numFmtId="178" fontId="9" fillId="0" borderId="46" xfId="2" applyNumberFormat="1" applyBorder="1" applyAlignment="1">
      <alignment horizontal="center" vertical="center" wrapText="1"/>
    </xf>
    <xf numFmtId="177" fontId="9" fillId="0" borderId="46" xfId="6" applyNumberFormat="1" applyBorder="1" applyAlignment="1">
      <alignment horizontal="center" vertical="center"/>
    </xf>
    <xf numFmtId="194" fontId="9" fillId="0" borderId="46" xfId="4" applyNumberFormat="1" applyFont="1" applyBorder="1" applyAlignment="1">
      <alignment horizontal="center" vertical="center" wrapText="1"/>
    </xf>
    <xf numFmtId="176" fontId="46" fillId="0" borderId="46" xfId="2" applyNumberFormat="1" applyFont="1" applyBorder="1" applyAlignment="1">
      <alignment horizontal="center" vertical="center" wrapText="1"/>
    </xf>
    <xf numFmtId="177" fontId="47" fillId="0" borderId="46" xfId="2" applyNumberFormat="1" applyFont="1" applyBorder="1" applyAlignment="1">
      <alignment horizontal="center" vertical="center" wrapText="1"/>
    </xf>
    <xf numFmtId="177" fontId="46" fillId="0" borderId="46" xfId="2" applyNumberFormat="1" applyFont="1" applyBorder="1" applyAlignment="1">
      <alignment horizontal="center" vertical="center" wrapText="1"/>
    </xf>
    <xf numFmtId="3" fontId="46" fillId="0" borderId="46" xfId="2" applyNumberFormat="1" applyFont="1" applyBorder="1" applyAlignment="1">
      <alignment horizontal="center" vertical="center" wrapText="1"/>
    </xf>
    <xf numFmtId="3" fontId="46" fillId="0" borderId="46" xfId="3" applyNumberFormat="1" applyFont="1" applyFill="1" applyBorder="1" applyAlignment="1">
      <alignment horizontal="center" vertical="center" wrapText="1"/>
    </xf>
    <xf numFmtId="177" fontId="46" fillId="0" borderId="46" xfId="3" applyNumberFormat="1" applyFont="1" applyFill="1" applyBorder="1" applyAlignment="1">
      <alignment horizontal="center" vertical="center" wrapText="1"/>
    </xf>
    <xf numFmtId="0" fontId="46" fillId="0" borderId="46" xfId="2" applyFont="1" applyBorder="1" applyAlignment="1">
      <alignment horizontal="center" vertical="center" wrapText="1"/>
    </xf>
    <xf numFmtId="3" fontId="9" fillId="0" borderId="46" xfId="3" applyNumberFormat="1" applyFont="1" applyFill="1" applyBorder="1" applyAlignment="1">
      <alignment horizontal="center" vertical="center" wrapText="1"/>
    </xf>
    <xf numFmtId="190" fontId="46" fillId="0" borderId="46" xfId="2" applyNumberFormat="1" applyFont="1" applyBorder="1" applyAlignment="1">
      <alignment horizontal="center" vertical="center" wrapText="1"/>
    </xf>
    <xf numFmtId="178" fontId="46" fillId="0" borderId="46" xfId="2" applyNumberFormat="1" applyFont="1" applyBorder="1" applyAlignment="1">
      <alignment horizontal="center" vertical="center" wrapText="1"/>
    </xf>
    <xf numFmtId="179" fontId="46" fillId="0" borderId="46" xfId="2" applyNumberFormat="1" applyFont="1" applyBorder="1" applyAlignment="1">
      <alignment horizontal="center" vertical="center" wrapText="1"/>
    </xf>
    <xf numFmtId="194" fontId="9" fillId="0" borderId="46" xfId="6" applyNumberFormat="1" applyBorder="1" applyAlignment="1">
      <alignment horizontal="center" vertical="center"/>
    </xf>
    <xf numFmtId="193" fontId="9" fillId="0" borderId="46" xfId="6" applyNumberFormat="1" applyBorder="1" applyAlignment="1">
      <alignment horizontal="center" vertical="center"/>
    </xf>
    <xf numFmtId="192" fontId="9" fillId="0" borderId="46" xfId="6" applyNumberFormat="1" applyBorder="1" applyAlignment="1">
      <alignment horizontal="center" vertical="center"/>
    </xf>
    <xf numFmtId="0" fontId="4" fillId="0" borderId="46" xfId="113" applyBorder="1" applyAlignment="1">
      <alignment horizontal="center" vertical="center"/>
    </xf>
    <xf numFmtId="177" fontId="46" fillId="0" borderId="47" xfId="2" applyNumberFormat="1" applyFont="1" applyBorder="1" applyAlignment="1">
      <alignment horizontal="center" vertical="center" wrapText="1"/>
    </xf>
    <xf numFmtId="0" fontId="19" fillId="2" borderId="0" xfId="6" applyFont="1" applyFill="1" applyAlignment="1">
      <alignment horizontal="center" vertical="center"/>
    </xf>
    <xf numFmtId="0" fontId="33" fillId="18" borderId="5" xfId="0" applyFont="1" applyFill="1" applyBorder="1" applyAlignment="1">
      <alignment vertical="center"/>
    </xf>
    <xf numFmtId="0" fontId="33" fillId="18" borderId="5" xfId="0" applyFont="1" applyFill="1" applyBorder="1" applyAlignment="1">
      <alignment vertical="center" shrinkToFit="1"/>
    </xf>
    <xf numFmtId="0" fontId="49" fillId="0" borderId="0" xfId="0" applyFont="1" applyAlignment="1">
      <alignment vertical="center"/>
    </xf>
    <xf numFmtId="0" fontId="49" fillId="0" borderId="5" xfId="0" applyFont="1" applyBorder="1" applyAlignment="1">
      <alignment vertical="center"/>
    </xf>
    <xf numFmtId="0" fontId="32" fillId="0" borderId="5" xfId="5" applyFont="1" applyBorder="1" applyAlignment="1">
      <alignment horizontal="left" vertical="center" wrapText="1" shrinkToFit="1"/>
    </xf>
    <xf numFmtId="0" fontId="49" fillId="0" borderId="0" xfId="0" applyFont="1" applyAlignment="1">
      <alignment vertical="center" wrapText="1"/>
    </xf>
    <xf numFmtId="177" fontId="43" fillId="0" borderId="23" xfId="115" applyNumberFormat="1" applyFont="1" applyBorder="1" applyAlignment="1">
      <alignment horizontal="center" vertical="center"/>
    </xf>
    <xf numFmtId="177" fontId="43" fillId="0" borderId="22" xfId="115" applyNumberFormat="1" applyFont="1" applyBorder="1" applyAlignment="1">
      <alignment horizontal="center" vertical="center"/>
    </xf>
    <xf numFmtId="176" fontId="43" fillId="0" borderId="22" xfId="115" applyNumberFormat="1" applyFont="1" applyBorder="1" applyAlignment="1">
      <alignment horizontal="center" vertical="center"/>
    </xf>
    <xf numFmtId="0" fontId="43" fillId="0" borderId="28" xfId="115" applyFont="1" applyBorder="1" applyAlignment="1">
      <alignment horizontal="center" vertical="center"/>
    </xf>
    <xf numFmtId="187" fontId="9" fillId="0" borderId="22" xfId="6" applyNumberFormat="1" applyBorder="1" applyAlignment="1" applyProtection="1">
      <alignment horizontal="center" vertical="center" wrapText="1"/>
      <protection locked="0"/>
    </xf>
    <xf numFmtId="187" fontId="0" fillId="0" borderId="22" xfId="3" applyNumberFormat="1" applyFont="1" applyFill="1" applyBorder="1" applyAlignment="1">
      <alignment horizontal="center" vertical="center" wrapText="1"/>
    </xf>
    <xf numFmtId="187" fontId="0" fillId="0" borderId="30" xfId="2" applyNumberFormat="1" applyFont="1" applyBorder="1" applyAlignment="1">
      <alignment horizontal="center" vertical="center" wrapText="1"/>
    </xf>
    <xf numFmtId="187" fontId="0" fillId="0" borderId="23" xfId="2" applyNumberFormat="1" applyFont="1" applyBorder="1" applyAlignment="1">
      <alignment horizontal="center" vertical="center" wrapText="1"/>
    </xf>
    <xf numFmtId="3" fontId="0" fillId="0" borderId="22" xfId="116" applyNumberFormat="1" applyFont="1" applyFill="1" applyBorder="1" applyAlignment="1" applyProtection="1">
      <alignment horizontal="center" vertical="center" wrapText="1"/>
    </xf>
    <xf numFmtId="176" fontId="0" fillId="0" borderId="22" xfId="3" applyNumberFormat="1" applyFont="1" applyFill="1" applyBorder="1" applyAlignment="1">
      <alignment horizontal="center" vertical="center" wrapText="1"/>
    </xf>
    <xf numFmtId="185" fontId="0" fillId="0" borderId="22" xfId="3" applyNumberFormat="1" applyFont="1" applyFill="1" applyBorder="1" applyAlignment="1">
      <alignment horizontal="center" vertical="center" wrapText="1"/>
    </xf>
    <xf numFmtId="40" fontId="0" fillId="0" borderId="22" xfId="3" applyNumberFormat="1" applyFont="1" applyFill="1" applyBorder="1" applyAlignment="1">
      <alignment horizontal="center" vertical="center" wrapText="1"/>
    </xf>
    <xf numFmtId="177" fontId="0" fillId="0" borderId="0" xfId="3" applyNumberFormat="1" applyFont="1" applyFill="1" applyAlignment="1">
      <alignment horizontal="center" vertical="center"/>
    </xf>
    <xf numFmtId="191" fontId="43" fillId="0" borderId="28" xfId="115" applyNumberFormat="1" applyFont="1" applyBorder="1" applyAlignment="1">
      <alignment horizontal="center" vertical="center"/>
    </xf>
    <xf numFmtId="177" fontId="43" fillId="0" borderId="36" xfId="115" applyNumberFormat="1" applyFont="1" applyBorder="1" applyAlignment="1">
      <alignment horizontal="center" vertical="center"/>
    </xf>
    <xf numFmtId="192" fontId="43" fillId="0" borderId="23" xfId="117" applyNumberFormat="1" applyFont="1" applyBorder="1" applyAlignment="1">
      <alignment horizontal="center" vertical="center"/>
    </xf>
    <xf numFmtId="192" fontId="43" fillId="0" borderId="22" xfId="117" applyNumberFormat="1" applyFont="1" applyBorder="1" applyAlignment="1">
      <alignment horizontal="center" vertical="center"/>
    </xf>
    <xf numFmtId="177" fontId="0" fillId="0" borderId="22" xfId="2" applyNumberFormat="1" applyFont="1" applyBorder="1" applyAlignment="1">
      <alignment horizontal="center" vertical="center" shrinkToFit="1"/>
    </xf>
    <xf numFmtId="3" fontId="0" fillId="0" borderId="22" xfId="2" applyNumberFormat="1" applyFont="1" applyBorder="1" applyAlignment="1">
      <alignment horizontal="center" vertical="center" shrinkToFit="1"/>
    </xf>
    <xf numFmtId="194" fontId="0" fillId="0" borderId="22" xfId="4" applyNumberFormat="1" applyFont="1" applyBorder="1" applyAlignment="1">
      <alignment horizontal="center" vertical="center" shrinkToFit="1"/>
    </xf>
    <xf numFmtId="0" fontId="0" fillId="0" borderId="22" xfId="2" applyFont="1" applyBorder="1" applyAlignment="1">
      <alignment horizontal="center" vertical="center" shrinkToFit="1"/>
    </xf>
    <xf numFmtId="177" fontId="9" fillId="0" borderId="22" xfId="6" applyNumberFormat="1" applyBorder="1" applyAlignment="1">
      <alignment horizontal="center" vertical="center" shrinkToFit="1"/>
    </xf>
    <xf numFmtId="176" fontId="9" fillId="0" borderId="28" xfId="6" applyNumberFormat="1" applyBorder="1" applyAlignment="1">
      <alignment horizontal="center" vertical="center" shrinkToFit="1"/>
    </xf>
    <xf numFmtId="0" fontId="9" fillId="0" borderId="22" xfId="6" applyBorder="1" applyAlignment="1">
      <alignment horizontal="center" vertical="center" shrinkToFit="1"/>
    </xf>
    <xf numFmtId="0" fontId="9" fillId="0" borderId="28" xfId="6" applyBorder="1" applyAlignment="1">
      <alignment horizontal="center" vertical="center" shrinkToFit="1"/>
    </xf>
    <xf numFmtId="178" fontId="0" fillId="0" borderId="22" xfId="2" applyNumberFormat="1" applyFont="1" applyBorder="1" applyAlignment="1">
      <alignment horizontal="center" vertical="center" shrinkToFit="1"/>
    </xf>
    <xf numFmtId="179" fontId="0" fillId="0" borderId="22" xfId="2" applyNumberFormat="1" applyFont="1" applyBorder="1" applyAlignment="1">
      <alignment horizontal="center" vertical="center" shrinkToFit="1"/>
    </xf>
    <xf numFmtId="195" fontId="9" fillId="0" borderId="22" xfId="6" applyNumberFormat="1" applyBorder="1" applyAlignment="1">
      <alignment horizontal="center" vertical="center" shrinkToFit="1"/>
    </xf>
    <xf numFmtId="194" fontId="0" fillId="0" borderId="26" xfId="2" applyNumberFormat="1" applyFont="1" applyBorder="1" applyAlignment="1">
      <alignment horizontal="center" vertical="center" shrinkToFit="1"/>
    </xf>
    <xf numFmtId="177" fontId="0" fillId="0" borderId="26" xfId="4" applyNumberFormat="1" applyFont="1" applyBorder="1" applyAlignment="1">
      <alignment horizontal="center" vertical="center" shrinkToFit="1"/>
    </xf>
    <xf numFmtId="177" fontId="0" fillId="0" borderId="27" xfId="4" applyNumberFormat="1" applyFont="1" applyBorder="1" applyAlignment="1">
      <alignment horizontal="center" vertical="center" shrinkToFit="1"/>
    </xf>
    <xf numFmtId="176" fontId="9" fillId="0" borderId="22" xfId="6" applyNumberFormat="1" applyBorder="1" applyAlignment="1">
      <alignment horizontal="center" vertical="center" shrinkToFit="1"/>
    </xf>
    <xf numFmtId="179" fontId="9" fillId="0" borderId="28" xfId="6" applyNumberFormat="1" applyBorder="1" applyAlignment="1">
      <alignment horizontal="center" vertical="center" shrinkToFit="1"/>
    </xf>
    <xf numFmtId="176" fontId="0" fillId="0" borderId="22" xfId="2" applyNumberFormat="1" applyFont="1" applyBorder="1" applyAlignment="1">
      <alignment horizontal="center" vertical="center" shrinkToFit="1"/>
    </xf>
    <xf numFmtId="194" fontId="0" fillId="0" borderId="22" xfId="2" applyNumberFormat="1" applyFont="1" applyBorder="1" applyAlignment="1">
      <alignment horizontal="center" vertical="center" shrinkToFit="1"/>
    </xf>
    <xf numFmtId="4" fontId="0" fillId="0" borderId="22" xfId="2" applyNumberFormat="1" applyFont="1" applyBorder="1" applyAlignment="1">
      <alignment horizontal="center" vertical="center" shrinkToFit="1"/>
    </xf>
    <xf numFmtId="183" fontId="0" fillId="0" borderId="22" xfId="2" applyNumberFormat="1" applyFont="1" applyBorder="1" applyAlignment="1">
      <alignment horizontal="center" vertical="center" shrinkToFit="1"/>
    </xf>
    <xf numFmtId="192" fontId="43" fillId="0" borderId="22" xfId="117" applyNumberFormat="1" applyFont="1" applyBorder="1" applyAlignment="1">
      <alignment horizontal="center" vertical="center" shrinkToFit="1"/>
    </xf>
    <xf numFmtId="177" fontId="0" fillId="0" borderId="22" xfId="3" applyNumberFormat="1" applyFont="1" applyFill="1" applyBorder="1" applyAlignment="1">
      <alignment horizontal="center" vertical="center" shrinkToFit="1"/>
    </xf>
    <xf numFmtId="0" fontId="19" fillId="0" borderId="10" xfId="6" applyFont="1" applyBorder="1" applyAlignment="1">
      <alignment horizontal="center" vertical="center" shrinkToFit="1"/>
    </xf>
    <xf numFmtId="0" fontId="0" fillId="0" borderId="22" xfId="4" applyFont="1" applyBorder="1" applyAlignment="1">
      <alignment horizontal="center" vertical="center" wrapText="1"/>
    </xf>
    <xf numFmtId="194" fontId="0" fillId="0" borderId="26" xfId="3" applyNumberFormat="1" applyFont="1" applyFill="1" applyBorder="1" applyAlignment="1">
      <alignment horizontal="center" vertical="center" wrapText="1"/>
    </xf>
    <xf numFmtId="194" fontId="0" fillId="0" borderId="31" xfId="2" applyNumberFormat="1" applyFont="1" applyBorder="1" applyAlignment="1">
      <alignment horizontal="center" vertical="center" wrapText="1"/>
    </xf>
    <xf numFmtId="194" fontId="0" fillId="0" borderId="25" xfId="2" applyNumberFormat="1" applyFont="1" applyBorder="1" applyAlignment="1">
      <alignment horizontal="center" vertical="center" wrapText="1"/>
    </xf>
    <xf numFmtId="192" fontId="43" fillId="0" borderId="36" xfId="117" applyNumberFormat="1" applyFont="1" applyBorder="1" applyAlignment="1">
      <alignment horizontal="center" vertical="center"/>
    </xf>
    <xf numFmtId="194" fontId="0" fillId="2" borderId="22" xfId="2" applyNumberFormat="1" applyFont="1" applyFill="1" applyBorder="1" applyAlignment="1">
      <alignment horizontal="center" vertical="center" wrapText="1"/>
    </xf>
    <xf numFmtId="177" fontId="0" fillId="2" borderId="22" xfId="2" applyNumberFormat="1" applyFont="1" applyFill="1" applyBorder="1" applyAlignment="1">
      <alignment horizontal="center" vertical="center" wrapText="1"/>
    </xf>
    <xf numFmtId="179" fontId="0" fillId="2" borderId="22" xfId="2" applyNumberFormat="1" applyFont="1" applyFill="1" applyBorder="1" applyAlignment="1">
      <alignment horizontal="center" vertical="center" wrapText="1"/>
    </xf>
    <xf numFmtId="177" fontId="0" fillId="2" borderId="22" xfId="3" applyNumberFormat="1" applyFont="1" applyFill="1" applyBorder="1" applyAlignment="1">
      <alignment horizontal="center" vertical="center" wrapText="1"/>
    </xf>
    <xf numFmtId="0" fontId="0" fillId="2" borderId="22" xfId="2" applyFont="1" applyFill="1" applyBorder="1" applyAlignment="1">
      <alignment horizontal="center" vertical="center" wrapText="1"/>
    </xf>
    <xf numFmtId="3" fontId="0" fillId="2" borderId="22" xfId="2" applyNumberFormat="1" applyFont="1" applyFill="1" applyBorder="1" applyAlignment="1">
      <alignment horizontal="center" vertical="center" wrapText="1"/>
    </xf>
    <xf numFmtId="192" fontId="43" fillId="2" borderId="22" xfId="117" applyNumberFormat="1" applyFont="1" applyFill="1" applyBorder="1" applyAlignment="1">
      <alignment horizontal="center" vertical="center"/>
    </xf>
    <xf numFmtId="176" fontId="0" fillId="2" borderId="22" xfId="2" applyNumberFormat="1" applyFont="1" applyFill="1" applyBorder="1" applyAlignment="1">
      <alignment horizontal="center" vertical="center" wrapText="1"/>
    </xf>
    <xf numFmtId="183" fontId="0" fillId="2" borderId="22" xfId="2" applyNumberFormat="1" applyFont="1" applyFill="1" applyBorder="1" applyAlignment="1">
      <alignment horizontal="center" vertical="center" wrapText="1"/>
    </xf>
    <xf numFmtId="4" fontId="0" fillId="2" borderId="22" xfId="2" applyNumberFormat="1" applyFont="1" applyFill="1" applyBorder="1" applyAlignment="1">
      <alignment horizontal="center" vertical="center" wrapText="1"/>
    </xf>
    <xf numFmtId="177" fontId="0" fillId="2" borderId="0" xfId="2" applyNumberFormat="1" applyFont="1" applyFill="1" applyAlignment="1">
      <alignment horizontal="center" vertical="center" wrapText="1"/>
    </xf>
    <xf numFmtId="0" fontId="9" fillId="2" borderId="22" xfId="6" applyFill="1" applyBorder="1" applyAlignment="1">
      <alignment horizontal="center" vertical="center"/>
    </xf>
    <xf numFmtId="176" fontId="9" fillId="2" borderId="22" xfId="6" applyNumberFormat="1" applyFill="1" applyBorder="1" applyAlignment="1">
      <alignment horizontal="center" vertical="center"/>
    </xf>
    <xf numFmtId="176" fontId="9" fillId="2" borderId="28" xfId="6" applyNumberFormat="1" applyFill="1" applyBorder="1" applyAlignment="1">
      <alignment horizontal="center" vertical="center"/>
    </xf>
    <xf numFmtId="179" fontId="0" fillId="2" borderId="22" xfId="3" applyNumberFormat="1" applyFont="1" applyFill="1" applyBorder="1" applyAlignment="1">
      <alignment horizontal="center" vertical="center" wrapText="1"/>
    </xf>
    <xf numFmtId="177" fontId="0" fillId="2" borderId="22" xfId="2" applyNumberFormat="1" applyFont="1" applyFill="1" applyBorder="1" applyAlignment="1">
      <alignment horizontal="center" vertical="center"/>
    </xf>
    <xf numFmtId="179" fontId="9" fillId="2" borderId="28" xfId="6" applyNumberFormat="1" applyFill="1" applyBorder="1" applyAlignment="1">
      <alignment horizontal="center" vertical="center"/>
    </xf>
    <xf numFmtId="195" fontId="9" fillId="2" borderId="22" xfId="6" applyNumberFormat="1" applyFill="1" applyBorder="1" applyAlignment="1">
      <alignment horizontal="center" vertical="center"/>
    </xf>
    <xf numFmtId="177" fontId="0" fillId="2" borderId="27" xfId="4" applyNumberFormat="1" applyFont="1" applyFill="1" applyBorder="1" applyAlignment="1">
      <alignment horizontal="center" vertical="center" wrapText="1"/>
    </xf>
    <xf numFmtId="177" fontId="0" fillId="2" borderId="26" xfId="4" applyNumberFormat="1" applyFont="1" applyFill="1" applyBorder="1" applyAlignment="1">
      <alignment horizontal="center" vertical="center" wrapText="1"/>
    </xf>
    <xf numFmtId="194" fontId="0" fillId="2" borderId="26" xfId="2" applyNumberFormat="1" applyFont="1" applyFill="1" applyBorder="1" applyAlignment="1">
      <alignment horizontal="center" vertical="center" wrapText="1"/>
    </xf>
    <xf numFmtId="178" fontId="0" fillId="2" borderId="22" xfId="2" applyNumberFormat="1" applyFont="1" applyFill="1" applyBorder="1" applyAlignment="1">
      <alignment horizontal="center" vertical="center" wrapText="1"/>
    </xf>
    <xf numFmtId="0" fontId="9" fillId="2" borderId="28" xfId="6" applyFill="1" applyBorder="1" applyAlignment="1">
      <alignment horizontal="center" vertical="center"/>
    </xf>
    <xf numFmtId="177" fontId="9" fillId="2" borderId="22" xfId="6" applyNumberFormat="1" applyFill="1" applyBorder="1" applyAlignment="1">
      <alignment horizontal="center" vertical="center"/>
    </xf>
    <xf numFmtId="194" fontId="0" fillId="2" borderId="22" xfId="4" applyNumberFormat="1" applyFont="1" applyFill="1" applyBorder="1" applyAlignment="1">
      <alignment horizontal="center" vertical="center" wrapText="1"/>
    </xf>
    <xf numFmtId="3" fontId="0" fillId="2" borderId="22" xfId="3" applyNumberFormat="1" applyFont="1" applyFill="1" applyBorder="1" applyAlignment="1">
      <alignment horizontal="center" vertical="center" wrapText="1"/>
    </xf>
    <xf numFmtId="0" fontId="0" fillId="2" borderId="26" xfId="2" applyFont="1" applyFill="1" applyBorder="1" applyAlignment="1">
      <alignment horizontal="center" vertical="center" wrapText="1"/>
    </xf>
    <xf numFmtId="4" fontId="0" fillId="2" borderId="28" xfId="2" applyNumberFormat="1" applyFont="1" applyFill="1" applyBorder="1" applyAlignment="1">
      <alignment horizontal="center" vertical="center" wrapText="1"/>
    </xf>
    <xf numFmtId="187" fontId="0" fillId="2" borderId="22" xfId="2" applyNumberFormat="1" applyFont="1" applyFill="1" applyBorder="1" applyAlignment="1">
      <alignment horizontal="center" vertical="center" wrapText="1"/>
    </xf>
    <xf numFmtId="184" fontId="0" fillId="2" borderId="22" xfId="2" applyNumberFormat="1" applyFont="1" applyFill="1" applyBorder="1" applyAlignment="1">
      <alignment horizontal="center" vertical="center" wrapText="1"/>
    </xf>
    <xf numFmtId="194" fontId="9" fillId="2" borderId="22" xfId="6" applyNumberFormat="1" applyFill="1" applyBorder="1" applyAlignment="1">
      <alignment horizontal="center" vertical="center"/>
    </xf>
    <xf numFmtId="193" fontId="9" fillId="2" borderId="22" xfId="6" applyNumberFormat="1" applyFill="1" applyBorder="1" applyAlignment="1">
      <alignment horizontal="center" vertical="center"/>
    </xf>
    <xf numFmtId="192" fontId="9" fillId="2" borderId="22" xfId="6" applyNumberFormat="1" applyFill="1" applyBorder="1" applyAlignment="1">
      <alignment horizontal="center" vertical="center"/>
    </xf>
    <xf numFmtId="177" fontId="43" fillId="2" borderId="22" xfId="115" applyNumberFormat="1" applyFont="1" applyFill="1" applyBorder="1" applyAlignment="1">
      <alignment horizontal="center" vertical="center"/>
    </xf>
    <xf numFmtId="184" fontId="0" fillId="2" borderId="22" xfId="3" applyNumberFormat="1" applyFont="1" applyFill="1" applyBorder="1" applyAlignment="1">
      <alignment horizontal="center" vertical="center" wrapText="1"/>
    </xf>
    <xf numFmtId="177" fontId="0" fillId="2" borderId="0" xfId="3" applyNumberFormat="1" applyFont="1" applyFill="1" applyAlignment="1">
      <alignment horizontal="center" vertical="center" wrapText="1"/>
    </xf>
    <xf numFmtId="177" fontId="0" fillId="2" borderId="22" xfId="3" applyNumberFormat="1" applyFont="1" applyFill="1" applyBorder="1" applyAlignment="1">
      <alignment horizontal="center" vertical="center"/>
    </xf>
    <xf numFmtId="181" fontId="0" fillId="2" borderId="22" xfId="2" applyNumberFormat="1" applyFont="1" applyFill="1" applyBorder="1" applyAlignment="1">
      <alignment horizontal="center" vertical="center" wrapText="1"/>
    </xf>
    <xf numFmtId="187" fontId="9" fillId="2" borderId="22" xfId="6" applyNumberFormat="1" applyFill="1" applyBorder="1" applyAlignment="1" applyProtection="1">
      <alignment horizontal="center" vertical="center" wrapText="1"/>
      <protection locked="0"/>
    </xf>
    <xf numFmtId="0" fontId="51" fillId="0" borderId="5" xfId="2" applyFont="1" applyBorder="1" applyAlignment="1">
      <alignment horizontal="left" vertical="center" wrapText="1" shrinkToFit="1"/>
    </xf>
    <xf numFmtId="0" fontId="33" fillId="0" borderId="5" xfId="2" applyFont="1" applyBorder="1" applyAlignment="1">
      <alignment horizontal="left" vertical="center" shrinkToFit="1"/>
    </xf>
    <xf numFmtId="0" fontId="33" fillId="0" borderId="7" xfId="2" applyFont="1" applyBorder="1" applyAlignment="1">
      <alignment horizontal="left" vertical="center" shrinkToFit="1"/>
    </xf>
    <xf numFmtId="0" fontId="51" fillId="0" borderId="5" xfId="2" applyFont="1" applyBorder="1" applyAlignment="1">
      <alignment horizontal="left" vertical="center" shrinkToFit="1"/>
    </xf>
    <xf numFmtId="0" fontId="19" fillId="0" borderId="0" xfId="253" applyFont="1" applyAlignment="1">
      <alignment horizontal="center" vertical="center" wrapText="1"/>
    </xf>
    <xf numFmtId="176" fontId="19" fillId="0" borderId="0" xfId="253" applyNumberFormat="1" applyFont="1" applyAlignment="1">
      <alignment horizontal="center" vertical="center" wrapText="1"/>
    </xf>
    <xf numFmtId="0" fontId="19" fillId="0" borderId="39" xfId="253" applyFont="1" applyBorder="1" applyAlignment="1">
      <alignment horizontal="center" vertical="center" wrapText="1"/>
    </xf>
    <xf numFmtId="38" fontId="19" fillId="0" borderId="0" xfId="253" applyNumberFormat="1" applyFont="1" applyAlignment="1">
      <alignment horizontal="center" vertical="center" wrapText="1"/>
    </xf>
    <xf numFmtId="0" fontId="9" fillId="0" borderId="0" xfId="253"/>
    <xf numFmtId="38" fontId="19" fillId="0" borderId="12" xfId="253" applyNumberFormat="1" applyFont="1" applyBorder="1" applyAlignment="1">
      <alignment horizontal="center" vertical="center" wrapText="1"/>
    </xf>
    <xf numFmtId="0" fontId="19" fillId="0" borderId="10" xfId="253" applyFont="1" applyBorder="1" applyAlignment="1">
      <alignment horizontal="center" vertical="center"/>
    </xf>
    <xf numFmtId="38" fontId="19" fillId="0" borderId="10" xfId="253" applyNumberFormat="1" applyFont="1" applyBorder="1" applyAlignment="1">
      <alignment horizontal="center" vertical="center"/>
    </xf>
    <xf numFmtId="178" fontId="19" fillId="0" borderId="0" xfId="253" applyNumberFormat="1" applyFont="1" applyAlignment="1">
      <alignment horizontal="center" vertical="center" wrapText="1"/>
    </xf>
    <xf numFmtId="179" fontId="19" fillId="0" borderId="0" xfId="253" applyNumberFormat="1" applyFont="1" applyAlignment="1">
      <alignment horizontal="center" vertical="center" wrapText="1"/>
    </xf>
    <xf numFmtId="0" fontId="19" fillId="0" borderId="10" xfId="253" applyFont="1" applyBorder="1" applyAlignment="1">
      <alignment horizontal="center" vertical="center" wrapText="1"/>
    </xf>
    <xf numFmtId="38" fontId="19" fillId="0" borderId="0" xfId="253" applyNumberFormat="1" applyFont="1" applyAlignment="1">
      <alignment horizontal="center" vertical="center" shrinkToFit="1"/>
    </xf>
    <xf numFmtId="0" fontId="21" fillId="0" borderId="0" xfId="253" applyFont="1" applyAlignment="1">
      <alignment horizontal="center" vertical="center" wrapText="1"/>
    </xf>
    <xf numFmtId="0" fontId="19" fillId="0" borderId="11" xfId="253" applyFont="1" applyBorder="1" applyAlignment="1">
      <alignment horizontal="center" vertical="center" wrapText="1"/>
    </xf>
    <xf numFmtId="0" fontId="19" fillId="0" borderId="12" xfId="253" applyFont="1" applyBorder="1" applyAlignment="1">
      <alignment horizontal="center" vertical="center" wrapText="1"/>
    </xf>
    <xf numFmtId="176" fontId="19" fillId="0" borderId="12" xfId="253" applyNumberFormat="1" applyFont="1" applyBorder="1" applyAlignment="1">
      <alignment horizontal="center" vertical="center" wrapText="1"/>
    </xf>
    <xf numFmtId="0" fontId="19" fillId="0" borderId="12" xfId="253" applyFont="1" applyBorder="1" applyAlignment="1">
      <alignment horizontal="center" vertical="center"/>
    </xf>
    <xf numFmtId="179" fontId="19" fillId="0" borderId="12" xfId="253" applyNumberFormat="1" applyFont="1" applyBorder="1" applyAlignment="1">
      <alignment horizontal="center" vertical="center"/>
    </xf>
    <xf numFmtId="49" fontId="19" fillId="0" borderId="12" xfId="253" applyNumberFormat="1" applyFont="1" applyBorder="1" applyAlignment="1">
      <alignment horizontal="center" vertical="center" wrapText="1"/>
    </xf>
    <xf numFmtId="49" fontId="19" fillId="0" borderId="12" xfId="253" applyNumberFormat="1" applyFont="1" applyBorder="1" applyAlignment="1">
      <alignment horizontal="center" vertical="center"/>
    </xf>
    <xf numFmtId="0" fontId="15" fillId="0" borderId="43" xfId="253" applyFont="1" applyBorder="1" applyAlignment="1">
      <alignment horizontal="center" vertical="center"/>
    </xf>
    <xf numFmtId="0" fontId="15" fillId="0" borderId="10" xfId="253" applyFont="1" applyBorder="1" applyAlignment="1">
      <alignment horizontal="center" vertical="center"/>
    </xf>
    <xf numFmtId="49" fontId="19" fillId="0" borderId="40" xfId="253" applyNumberFormat="1" applyFont="1" applyBorder="1" applyAlignment="1">
      <alignment horizontal="center" vertical="center"/>
    </xf>
    <xf numFmtId="0" fontId="19" fillId="0" borderId="0" xfId="253" applyFont="1" applyAlignment="1">
      <alignment horizontal="center" vertical="center"/>
    </xf>
    <xf numFmtId="0" fontId="19" fillId="0" borderId="10" xfId="253" applyFont="1" applyBorder="1" applyAlignment="1">
      <alignment horizontal="center" vertical="center" shrinkToFit="1"/>
    </xf>
    <xf numFmtId="192" fontId="43" fillId="0" borderId="22" xfId="687" applyNumberFormat="1" applyFont="1" applyBorder="1" applyAlignment="1">
      <alignment horizontal="center" vertical="center" shrinkToFit="1"/>
    </xf>
    <xf numFmtId="194" fontId="9" fillId="0" borderId="22" xfId="2" applyNumberFormat="1" applyBorder="1" applyAlignment="1">
      <alignment horizontal="center" vertical="center" shrinkToFit="1"/>
    </xf>
    <xf numFmtId="38" fontId="9" fillId="0" borderId="22" xfId="2" applyNumberFormat="1" applyBorder="1" applyAlignment="1">
      <alignment horizontal="center" vertical="center" shrinkToFit="1"/>
    </xf>
    <xf numFmtId="179" fontId="9" fillId="0" borderId="22" xfId="2" applyNumberFormat="1" applyBorder="1" applyAlignment="1">
      <alignment horizontal="center" vertical="center" shrinkToFit="1"/>
    </xf>
    <xf numFmtId="38" fontId="9" fillId="0" borderId="22" xfId="3" applyFont="1" applyFill="1" applyBorder="1" applyAlignment="1">
      <alignment horizontal="center" vertical="center" shrinkToFit="1"/>
    </xf>
    <xf numFmtId="0" fontId="9" fillId="0" borderId="22" xfId="2" applyBorder="1" applyAlignment="1">
      <alignment horizontal="center" vertical="center" shrinkToFit="1"/>
    </xf>
    <xf numFmtId="3" fontId="9" fillId="0" borderId="22" xfId="2" applyNumberFormat="1" applyBorder="1" applyAlignment="1">
      <alignment horizontal="center" vertical="center" shrinkToFit="1"/>
    </xf>
    <xf numFmtId="176" fontId="9" fillId="0" borderId="22" xfId="2" applyNumberFormat="1" applyBorder="1" applyAlignment="1">
      <alignment horizontal="center" vertical="center" shrinkToFit="1"/>
    </xf>
    <xf numFmtId="183" fontId="9" fillId="0" borderId="22" xfId="2" applyNumberFormat="1" applyBorder="1" applyAlignment="1">
      <alignment horizontal="center" vertical="center" shrinkToFit="1"/>
    </xf>
    <xf numFmtId="4" fontId="9" fillId="0" borderId="22" xfId="2" applyNumberFormat="1" applyBorder="1" applyAlignment="1">
      <alignment horizontal="center" vertical="center" shrinkToFit="1"/>
    </xf>
    <xf numFmtId="0" fontId="9" fillId="0" borderId="22" xfId="253" applyBorder="1" applyAlignment="1">
      <alignment horizontal="center" vertical="center" shrinkToFit="1"/>
    </xf>
    <xf numFmtId="176" fontId="9" fillId="0" borderId="22" xfId="253" applyNumberFormat="1" applyBorder="1" applyAlignment="1">
      <alignment horizontal="center" vertical="center" shrinkToFit="1"/>
    </xf>
    <xf numFmtId="176" fontId="9" fillId="0" borderId="28" xfId="253" applyNumberFormat="1" applyBorder="1" applyAlignment="1">
      <alignment horizontal="center" vertical="center" shrinkToFit="1"/>
    </xf>
    <xf numFmtId="179" fontId="9" fillId="0" borderId="28" xfId="253" applyNumberFormat="1" applyBorder="1" applyAlignment="1">
      <alignment horizontal="center" vertical="center" shrinkToFit="1"/>
    </xf>
    <xf numFmtId="195" fontId="9" fillId="0" borderId="22" xfId="253" applyNumberFormat="1" applyBorder="1" applyAlignment="1">
      <alignment horizontal="center" vertical="center" shrinkToFit="1"/>
    </xf>
    <xf numFmtId="38" fontId="9" fillId="0" borderId="27" xfId="4" applyNumberFormat="1" applyFont="1" applyBorder="1" applyAlignment="1">
      <alignment horizontal="center" vertical="center" shrinkToFit="1"/>
    </xf>
    <xf numFmtId="38" fontId="9" fillId="0" borderId="26" xfId="4" applyNumberFormat="1" applyFont="1" applyBorder="1" applyAlignment="1">
      <alignment horizontal="center" vertical="center" shrinkToFit="1"/>
    </xf>
    <xf numFmtId="194" fontId="9" fillId="0" borderId="26" xfId="2" applyNumberFormat="1" applyBorder="1" applyAlignment="1">
      <alignment horizontal="center" vertical="center" shrinkToFit="1"/>
    </xf>
    <xf numFmtId="178" fontId="9" fillId="0" borderId="22" xfId="2" applyNumberFormat="1" applyBorder="1" applyAlignment="1">
      <alignment horizontal="center" vertical="center" shrinkToFit="1"/>
    </xf>
    <xf numFmtId="0" fontId="9" fillId="0" borderId="28" xfId="253" applyBorder="1" applyAlignment="1">
      <alignment horizontal="center" vertical="center" shrinkToFit="1"/>
    </xf>
    <xf numFmtId="38" fontId="9" fillId="0" borderId="22" xfId="253" applyNumberFormat="1" applyBorder="1" applyAlignment="1">
      <alignment horizontal="center" vertical="center" shrinkToFit="1"/>
    </xf>
    <xf numFmtId="194" fontId="9" fillId="0" borderId="22" xfId="4" applyNumberFormat="1" applyFont="1" applyBorder="1" applyAlignment="1">
      <alignment horizontal="center" vertical="center" shrinkToFit="1"/>
    </xf>
    <xf numFmtId="192" fontId="43" fillId="0" borderId="36" xfId="687" applyNumberFormat="1" applyFont="1" applyBorder="1" applyAlignment="1">
      <alignment horizontal="center" vertical="center" shrinkToFit="1"/>
    </xf>
    <xf numFmtId="3" fontId="9" fillId="0" borderId="36" xfId="2" applyNumberFormat="1" applyBorder="1" applyAlignment="1">
      <alignment horizontal="center" vertical="center" shrinkToFit="1"/>
    </xf>
    <xf numFmtId="179" fontId="9" fillId="0" borderId="36" xfId="2" applyNumberFormat="1" applyBorder="1" applyAlignment="1">
      <alignment horizontal="center" vertical="center" shrinkToFit="1"/>
    </xf>
    <xf numFmtId="38" fontId="9" fillId="0" borderId="0" xfId="2" applyNumberFormat="1" applyAlignment="1">
      <alignment horizontal="center" vertical="center" shrinkToFit="1"/>
    </xf>
    <xf numFmtId="0" fontId="9" fillId="0" borderId="36" xfId="253" applyBorder="1" applyAlignment="1">
      <alignment horizontal="center" vertical="center" shrinkToFit="1"/>
    </xf>
    <xf numFmtId="38" fontId="9" fillId="0" borderId="36" xfId="2" applyNumberFormat="1" applyBorder="1" applyAlignment="1">
      <alignment horizontal="center" vertical="center" shrinkToFit="1"/>
    </xf>
    <xf numFmtId="176" fontId="9" fillId="0" borderId="36" xfId="253" applyNumberFormat="1" applyBorder="1" applyAlignment="1">
      <alignment horizontal="center" vertical="center" shrinkToFit="1"/>
    </xf>
    <xf numFmtId="176" fontId="9" fillId="0" borderId="37" xfId="253" applyNumberFormat="1" applyBorder="1" applyAlignment="1">
      <alignment horizontal="center" vertical="center" shrinkToFit="1"/>
    </xf>
    <xf numFmtId="179" fontId="9" fillId="0" borderId="37" xfId="253" applyNumberFormat="1" applyBorder="1" applyAlignment="1">
      <alignment horizontal="center" vertical="center" shrinkToFit="1"/>
    </xf>
    <xf numFmtId="195" fontId="9" fillId="0" borderId="36" xfId="253" applyNumberFormat="1" applyBorder="1" applyAlignment="1">
      <alignment horizontal="center" vertical="center" shrinkToFit="1"/>
    </xf>
    <xf numFmtId="0" fontId="9" fillId="0" borderId="37" xfId="253" applyBorder="1" applyAlignment="1">
      <alignment horizontal="center" vertical="center" shrinkToFit="1"/>
    </xf>
    <xf numFmtId="38" fontId="9" fillId="0" borderId="36" xfId="253" applyNumberFormat="1" applyBorder="1" applyAlignment="1">
      <alignment horizontal="center" vertical="center" shrinkToFit="1"/>
    </xf>
    <xf numFmtId="40" fontId="9" fillId="0" borderId="22" xfId="4" applyNumberFormat="1" applyFont="1" applyBorder="1" applyAlignment="1">
      <alignment horizontal="center" vertical="center" shrinkToFit="1"/>
    </xf>
    <xf numFmtId="3" fontId="9" fillId="0" borderId="22" xfId="3" applyNumberFormat="1" applyFont="1" applyFill="1" applyBorder="1" applyAlignment="1">
      <alignment horizontal="center" vertical="center" shrinkToFit="1"/>
    </xf>
    <xf numFmtId="0" fontId="9" fillId="0" borderId="38" xfId="2" applyBorder="1" applyAlignment="1">
      <alignment horizontal="center" vertical="center" shrinkToFit="1"/>
    </xf>
    <xf numFmtId="4" fontId="9" fillId="0" borderId="37" xfId="2" applyNumberFormat="1" applyBorder="1" applyAlignment="1">
      <alignment horizontal="center" vertical="center" shrinkToFit="1"/>
    </xf>
    <xf numFmtId="3" fontId="9" fillId="0" borderId="36" xfId="3" applyNumberFormat="1" applyFont="1" applyFill="1" applyBorder="1" applyAlignment="1">
      <alignment horizontal="center" vertical="center" shrinkToFit="1"/>
    </xf>
    <xf numFmtId="187" fontId="9" fillId="0" borderId="22" xfId="2" applyNumberFormat="1" applyBorder="1" applyAlignment="1">
      <alignment horizontal="center" vertical="center" shrinkToFit="1"/>
    </xf>
    <xf numFmtId="40" fontId="9" fillId="0" borderId="22" xfId="2" applyNumberFormat="1" applyBorder="1" applyAlignment="1">
      <alignment horizontal="center" vertical="center" shrinkToFit="1"/>
    </xf>
    <xf numFmtId="194" fontId="9" fillId="0" borderId="36" xfId="253" applyNumberFormat="1" applyBorder="1" applyAlignment="1">
      <alignment horizontal="center" vertical="center" shrinkToFit="1"/>
    </xf>
    <xf numFmtId="193" fontId="9" fillId="0" borderId="36" xfId="253" applyNumberFormat="1" applyBorder="1" applyAlignment="1">
      <alignment horizontal="center" vertical="center" shrinkToFit="1"/>
    </xf>
    <xf numFmtId="192" fontId="9" fillId="0" borderId="36" xfId="253" applyNumberFormat="1" applyBorder="1" applyAlignment="1">
      <alignment horizontal="center" vertical="center" shrinkToFit="1"/>
    </xf>
    <xf numFmtId="38" fontId="43" fillId="0" borderId="36" xfId="789" applyNumberFormat="1" applyFont="1" applyBorder="1" applyAlignment="1">
      <alignment horizontal="center" vertical="center" shrinkToFit="1"/>
    </xf>
    <xf numFmtId="38" fontId="9" fillId="0" borderId="0" xfId="3" applyFont="1" applyFill="1" applyBorder="1" applyAlignment="1">
      <alignment horizontal="center" vertical="center" shrinkToFit="1"/>
    </xf>
    <xf numFmtId="4" fontId="9" fillId="0" borderId="28" xfId="2" applyNumberFormat="1" applyBorder="1" applyAlignment="1">
      <alignment horizontal="center" vertical="center" shrinkToFit="1"/>
    </xf>
    <xf numFmtId="194" fontId="9" fillId="0" borderId="22" xfId="253" applyNumberFormat="1" applyBorder="1" applyAlignment="1">
      <alignment horizontal="center" vertical="center" shrinkToFit="1"/>
    </xf>
    <xf numFmtId="193" fontId="9" fillId="0" borderId="22" xfId="253" applyNumberFormat="1" applyBorder="1" applyAlignment="1">
      <alignment horizontal="center" vertical="center" shrinkToFit="1"/>
    </xf>
    <xf numFmtId="192" fontId="9" fillId="0" borderId="22" xfId="253" applyNumberFormat="1" applyBorder="1" applyAlignment="1">
      <alignment horizontal="center" vertical="center" shrinkToFit="1"/>
    </xf>
    <xf numFmtId="38" fontId="43" fillId="0" borderId="22" xfId="789" applyNumberFormat="1" applyFont="1" applyBorder="1" applyAlignment="1">
      <alignment horizontal="center" vertical="center" shrinkToFit="1"/>
    </xf>
    <xf numFmtId="3" fontId="9" fillId="0" borderId="30" xfId="2" applyNumberFormat="1" applyBorder="1" applyAlignment="1">
      <alignment horizontal="center" vertical="center" shrinkToFit="1"/>
    </xf>
    <xf numFmtId="0" fontId="9" fillId="0" borderId="26" xfId="2" applyBorder="1" applyAlignment="1">
      <alignment horizontal="center" vertical="center" shrinkToFit="1"/>
    </xf>
    <xf numFmtId="3" fontId="9" fillId="0" borderId="22" xfId="253" applyNumberFormat="1" applyBorder="1" applyAlignment="1" applyProtection="1">
      <alignment horizontal="center" vertical="center" shrinkToFit="1"/>
      <protection locked="0"/>
    </xf>
    <xf numFmtId="176" fontId="9" fillId="0" borderId="30" xfId="2" applyNumberFormat="1" applyBorder="1" applyAlignment="1">
      <alignment horizontal="center" vertical="center" shrinkToFit="1"/>
    </xf>
    <xf numFmtId="181" fontId="9" fillId="0" borderId="22" xfId="2" applyNumberFormat="1" applyBorder="1" applyAlignment="1">
      <alignment horizontal="center" vertical="center" shrinkToFit="1"/>
    </xf>
    <xf numFmtId="38" fontId="9" fillId="0" borderId="0" xfId="3" applyFont="1" applyFill="1" applyAlignment="1">
      <alignment horizontal="center" vertical="center" shrinkToFit="1"/>
    </xf>
    <xf numFmtId="176" fontId="43" fillId="0" borderId="22" xfId="253" applyNumberFormat="1" applyFont="1" applyBorder="1" applyAlignment="1">
      <alignment horizontal="center" vertical="center" shrinkToFit="1"/>
    </xf>
    <xf numFmtId="38" fontId="9" fillId="0" borderId="26" xfId="2" applyNumberFormat="1" applyBorder="1" applyAlignment="1">
      <alignment horizontal="center" vertical="center" shrinkToFit="1"/>
    </xf>
    <xf numFmtId="191" fontId="43" fillId="0" borderId="28" xfId="789" applyNumberFormat="1" applyFont="1" applyBorder="1" applyAlignment="1">
      <alignment horizontal="center" vertical="center" shrinkToFit="1"/>
    </xf>
    <xf numFmtId="176" fontId="43" fillId="0" borderId="22" xfId="789" applyNumberFormat="1" applyFont="1" applyBorder="1" applyAlignment="1">
      <alignment horizontal="center" vertical="center" shrinkToFit="1"/>
    </xf>
    <xf numFmtId="0" fontId="9" fillId="0" borderId="22" xfId="4" applyFont="1" applyBorder="1" applyAlignment="1">
      <alignment horizontal="center" vertical="center" shrinkToFit="1"/>
    </xf>
    <xf numFmtId="194" fontId="9" fillId="0" borderId="22" xfId="253" applyNumberFormat="1" applyBorder="1" applyAlignment="1" applyProtection="1">
      <alignment horizontal="center" vertical="center" shrinkToFit="1"/>
      <protection locked="0"/>
    </xf>
    <xf numFmtId="38" fontId="9" fillId="0" borderId="22" xfId="253" applyNumberFormat="1" applyBorder="1" applyAlignment="1" applyProtection="1">
      <alignment horizontal="center" vertical="center" shrinkToFit="1"/>
      <protection locked="0"/>
    </xf>
    <xf numFmtId="179" fontId="9" fillId="0" borderId="22" xfId="253" applyNumberFormat="1" applyBorder="1" applyAlignment="1" applyProtection="1">
      <alignment horizontal="center" vertical="center" shrinkToFit="1"/>
      <protection locked="0"/>
    </xf>
    <xf numFmtId="183" fontId="9" fillId="0" borderId="22" xfId="253" applyNumberFormat="1" applyBorder="1" applyAlignment="1" applyProtection="1">
      <alignment horizontal="center" vertical="center" shrinkToFit="1"/>
      <protection locked="0"/>
    </xf>
    <xf numFmtId="179" fontId="9" fillId="0" borderId="22" xfId="3" applyNumberFormat="1" applyFont="1" applyFill="1" applyBorder="1" applyAlignment="1">
      <alignment horizontal="center" vertical="center" shrinkToFit="1"/>
    </xf>
    <xf numFmtId="185" fontId="9" fillId="0" borderId="22" xfId="3" applyNumberFormat="1" applyFont="1" applyFill="1" applyBorder="1" applyAlignment="1">
      <alignment horizontal="center" vertical="center" shrinkToFit="1"/>
    </xf>
    <xf numFmtId="40" fontId="9" fillId="0" borderId="22" xfId="3" applyNumberFormat="1" applyFont="1" applyFill="1" applyBorder="1" applyAlignment="1">
      <alignment horizontal="center" vertical="center" shrinkToFit="1"/>
    </xf>
    <xf numFmtId="194" fontId="9" fillId="0" borderId="22" xfId="3" applyNumberFormat="1" applyFont="1" applyFill="1" applyBorder="1" applyAlignment="1">
      <alignment horizontal="center" vertical="center" shrinkToFit="1"/>
    </xf>
    <xf numFmtId="194" fontId="9" fillId="0" borderId="26" xfId="3" applyNumberFormat="1" applyFont="1" applyFill="1" applyBorder="1" applyAlignment="1">
      <alignment horizontal="center" vertical="center" shrinkToFit="1"/>
    </xf>
    <xf numFmtId="187" fontId="9" fillId="0" borderId="22" xfId="3" applyNumberFormat="1" applyFont="1" applyFill="1" applyBorder="1" applyAlignment="1">
      <alignment horizontal="center" vertical="center" shrinkToFit="1"/>
    </xf>
    <xf numFmtId="179" fontId="14" fillId="0" borderId="22" xfId="2" applyNumberFormat="1" applyFont="1" applyBorder="1" applyAlignment="1">
      <alignment horizontal="center" vertical="center" shrinkToFit="1"/>
    </xf>
    <xf numFmtId="195" fontId="9" fillId="0" borderId="22" xfId="2" applyNumberFormat="1" applyBorder="1" applyAlignment="1">
      <alignment horizontal="center" vertical="center" shrinkToFit="1"/>
    </xf>
    <xf numFmtId="3" fontId="9" fillId="0" borderId="23" xfId="2" applyNumberFormat="1" applyBorder="1" applyAlignment="1">
      <alignment horizontal="center" vertical="center" shrinkToFit="1"/>
    </xf>
    <xf numFmtId="3" fontId="9" fillId="0" borderId="32" xfId="2" applyNumberFormat="1" applyBorder="1" applyAlignment="1">
      <alignment horizontal="center" vertical="center" shrinkToFit="1"/>
    </xf>
    <xf numFmtId="38" fontId="9" fillId="0" borderId="26" xfId="3" applyFont="1" applyFill="1" applyBorder="1" applyAlignment="1">
      <alignment horizontal="center" vertical="center" shrinkToFit="1"/>
    </xf>
    <xf numFmtId="176" fontId="9" fillId="0" borderId="22" xfId="3" applyNumberFormat="1" applyFont="1" applyFill="1" applyBorder="1" applyAlignment="1">
      <alignment horizontal="center" vertical="center" shrinkToFit="1"/>
    </xf>
    <xf numFmtId="3" fontId="9" fillId="0" borderId="26" xfId="2" applyNumberFormat="1" applyBorder="1" applyAlignment="1">
      <alignment horizontal="center" vertical="center" shrinkToFit="1"/>
    </xf>
    <xf numFmtId="3" fontId="9" fillId="0" borderId="22" xfId="426" applyNumberFormat="1" applyFont="1" applyFill="1" applyBorder="1" applyAlignment="1" applyProtection="1">
      <alignment horizontal="center" vertical="center" shrinkToFit="1"/>
    </xf>
    <xf numFmtId="3" fontId="9" fillId="0" borderId="22" xfId="2" quotePrefix="1" applyNumberFormat="1" applyBorder="1" applyAlignment="1">
      <alignment horizontal="center" vertical="center" shrinkToFit="1"/>
    </xf>
    <xf numFmtId="3" fontId="9" fillId="0" borderId="22" xfId="253" applyNumberFormat="1" applyBorder="1" applyAlignment="1">
      <alignment horizontal="center" vertical="center" shrinkToFit="1"/>
    </xf>
    <xf numFmtId="38" fontId="9" fillId="0" borderId="23" xfId="3" applyFont="1" applyFill="1" applyBorder="1" applyAlignment="1">
      <alignment horizontal="center" vertical="center" shrinkToFit="1"/>
    </xf>
    <xf numFmtId="194" fontId="9" fillId="0" borderId="23" xfId="2" applyNumberFormat="1" applyBorder="1" applyAlignment="1">
      <alignment horizontal="center" vertical="center" shrinkToFit="1"/>
    </xf>
    <xf numFmtId="38" fontId="9" fillId="0" borderId="23" xfId="2" applyNumberFormat="1" applyBorder="1" applyAlignment="1">
      <alignment horizontal="center" vertical="center" shrinkToFit="1"/>
    </xf>
    <xf numFmtId="179" fontId="9" fillId="0" borderId="23" xfId="2" applyNumberFormat="1" applyBorder="1" applyAlignment="1">
      <alignment horizontal="center" vertical="center" shrinkToFit="1"/>
    </xf>
    <xf numFmtId="0" fontId="9" fillId="0" borderId="23" xfId="2" applyBorder="1" applyAlignment="1">
      <alignment horizontal="center" vertical="center" shrinkToFit="1"/>
    </xf>
    <xf numFmtId="176" fontId="9" fillId="0" borderId="23" xfId="2" applyNumberFormat="1" applyBorder="1" applyAlignment="1">
      <alignment horizontal="center" vertical="center" shrinkToFit="1"/>
    </xf>
    <xf numFmtId="183" fontId="9" fillId="0" borderId="23" xfId="2" applyNumberFormat="1" applyBorder="1" applyAlignment="1">
      <alignment horizontal="center" vertical="center" shrinkToFit="1"/>
    </xf>
    <xf numFmtId="4" fontId="9" fillId="0" borderId="23" xfId="2" applyNumberFormat="1" applyBorder="1" applyAlignment="1">
      <alignment horizontal="center" vertical="center" shrinkToFit="1"/>
    </xf>
    <xf numFmtId="179" fontId="9" fillId="0" borderId="23" xfId="3" applyNumberFormat="1" applyFont="1" applyFill="1" applyBorder="1" applyAlignment="1">
      <alignment horizontal="center" vertical="center" shrinkToFit="1"/>
    </xf>
    <xf numFmtId="38" fontId="9" fillId="0" borderId="25" xfId="4" applyNumberFormat="1" applyFont="1" applyBorder="1" applyAlignment="1">
      <alignment horizontal="center" vertical="center" shrinkToFit="1"/>
    </xf>
    <xf numFmtId="194" fontId="9" fillId="0" borderId="25" xfId="2" applyNumberFormat="1" applyBorder="1" applyAlignment="1">
      <alignment horizontal="center" vertical="center" shrinkToFit="1"/>
    </xf>
    <xf numFmtId="178" fontId="9" fillId="0" borderId="23" xfId="2" applyNumberFormat="1" applyBorder="1" applyAlignment="1">
      <alignment horizontal="center" vertical="center" shrinkToFit="1"/>
    </xf>
    <xf numFmtId="194" fontId="9" fillId="0" borderId="23" xfId="4" applyNumberFormat="1" applyFont="1" applyBorder="1" applyAlignment="1">
      <alignment horizontal="center" vertical="center" shrinkToFit="1"/>
    </xf>
    <xf numFmtId="3" fontId="9" fillId="0" borderId="23" xfId="3" applyNumberFormat="1" applyFont="1" applyFill="1" applyBorder="1" applyAlignment="1">
      <alignment horizontal="center" vertical="center" shrinkToFit="1"/>
    </xf>
    <xf numFmtId="187" fontId="9" fillId="0" borderId="23" xfId="2" applyNumberFormat="1" applyBorder="1" applyAlignment="1">
      <alignment horizontal="center" vertical="center" shrinkToFit="1"/>
    </xf>
    <xf numFmtId="182" fontId="9" fillId="0" borderId="22" xfId="2" applyNumberFormat="1" applyBorder="1" applyAlignment="1">
      <alignment horizontal="center" vertical="center" shrinkToFit="1"/>
    </xf>
    <xf numFmtId="186" fontId="9" fillId="0" borderId="22" xfId="2" applyNumberFormat="1" applyBorder="1" applyAlignment="1">
      <alignment horizontal="center" vertical="center" shrinkToFit="1"/>
    </xf>
    <xf numFmtId="194" fontId="9" fillId="0" borderId="30" xfId="2" applyNumberFormat="1" applyBorder="1" applyAlignment="1">
      <alignment horizontal="center" vertical="center" shrinkToFit="1"/>
    </xf>
    <xf numFmtId="38" fontId="9" fillId="0" borderId="30" xfId="3" applyFont="1" applyFill="1" applyBorder="1" applyAlignment="1">
      <alignment horizontal="center" vertical="center" shrinkToFit="1"/>
    </xf>
    <xf numFmtId="179" fontId="9" fillId="0" borderId="30" xfId="35" applyNumberFormat="1" applyFont="1" applyFill="1" applyBorder="1" applyAlignment="1">
      <alignment horizontal="center" vertical="center" shrinkToFit="1"/>
    </xf>
    <xf numFmtId="38" fontId="9" fillId="0" borderId="30" xfId="2" applyNumberFormat="1" applyBorder="1" applyAlignment="1">
      <alignment horizontal="center" vertical="center" shrinkToFit="1"/>
    </xf>
    <xf numFmtId="0" fontId="9" fillId="0" borderId="30" xfId="2" applyBorder="1" applyAlignment="1">
      <alignment horizontal="center" vertical="center" shrinkToFit="1"/>
    </xf>
    <xf numFmtId="183" fontId="9" fillId="0" borderId="30" xfId="2" applyNumberFormat="1" applyBorder="1" applyAlignment="1">
      <alignment horizontal="center" vertical="center" shrinkToFit="1"/>
    </xf>
    <xf numFmtId="179" fontId="9" fillId="0" borderId="30" xfId="2" applyNumberFormat="1" applyBorder="1" applyAlignment="1">
      <alignment horizontal="center" vertical="center" shrinkToFit="1"/>
    </xf>
    <xf numFmtId="4" fontId="9" fillId="0" borderId="30" xfId="2" applyNumberFormat="1" applyBorder="1" applyAlignment="1">
      <alignment horizontal="center" vertical="center" shrinkToFit="1"/>
    </xf>
    <xf numFmtId="38" fontId="9" fillId="0" borderId="0" xfId="4" applyNumberFormat="1" applyFont="1" applyAlignment="1">
      <alignment horizontal="center" vertical="center" shrinkToFit="1"/>
    </xf>
    <xf numFmtId="38" fontId="9" fillId="0" borderId="31" xfId="4" applyNumberFormat="1" applyFont="1" applyBorder="1" applyAlignment="1">
      <alignment horizontal="center" vertical="center" shrinkToFit="1"/>
    </xf>
    <xf numFmtId="194" fontId="9" fillId="0" borderId="31" xfId="2" applyNumberFormat="1" applyBorder="1" applyAlignment="1">
      <alignment horizontal="center" vertical="center" shrinkToFit="1"/>
    </xf>
    <xf numFmtId="178" fontId="9" fillId="0" borderId="30" xfId="2" applyNumberFormat="1" applyBorder="1" applyAlignment="1">
      <alignment horizontal="center" vertical="center" shrinkToFit="1"/>
    </xf>
    <xf numFmtId="194" fontId="9" fillId="0" borderId="30" xfId="4" applyNumberFormat="1" applyFont="1" applyBorder="1" applyAlignment="1">
      <alignment horizontal="center" vertical="center" shrinkToFit="1"/>
    </xf>
    <xf numFmtId="3" fontId="9" fillId="0" borderId="30" xfId="3" applyNumberFormat="1" applyFont="1" applyFill="1" applyBorder="1" applyAlignment="1">
      <alignment horizontal="center" vertical="center" shrinkToFit="1"/>
    </xf>
    <xf numFmtId="0" fontId="43" fillId="0" borderId="28" xfId="789" applyFont="1" applyBorder="1" applyAlignment="1">
      <alignment horizontal="center" vertical="center" shrinkToFit="1"/>
    </xf>
    <xf numFmtId="187" fontId="9" fillId="0" borderId="30" xfId="2" applyNumberFormat="1" applyBorder="1" applyAlignment="1">
      <alignment horizontal="center" vertical="center" shrinkToFit="1"/>
    </xf>
    <xf numFmtId="183" fontId="9" fillId="0" borderId="22" xfId="3" applyNumberFormat="1" applyFont="1" applyFill="1" applyBorder="1" applyAlignment="1">
      <alignment horizontal="center" vertical="center" shrinkToFit="1"/>
    </xf>
    <xf numFmtId="196" fontId="9" fillId="0" borderId="22" xfId="3" applyNumberFormat="1" applyFont="1" applyFill="1" applyBorder="1" applyAlignment="1">
      <alignment horizontal="center" vertical="center" shrinkToFit="1"/>
    </xf>
    <xf numFmtId="38" fontId="9" fillId="0" borderId="27" xfId="3" applyFont="1" applyFill="1" applyBorder="1" applyAlignment="1">
      <alignment horizontal="center" vertical="center" shrinkToFit="1"/>
    </xf>
    <xf numFmtId="187" fontId="9" fillId="0" borderId="22" xfId="253" applyNumberFormat="1" applyBorder="1" applyAlignment="1" applyProtection="1">
      <alignment horizontal="center" vertical="center" shrinkToFit="1"/>
      <protection locked="0"/>
    </xf>
    <xf numFmtId="179" fontId="9" fillId="0" borderId="26" xfId="2" applyNumberFormat="1" applyBorder="1" applyAlignment="1">
      <alignment horizontal="center" vertical="center" shrinkToFit="1"/>
    </xf>
    <xf numFmtId="38" fontId="9" fillId="0" borderId="29" xfId="2" applyNumberFormat="1" applyBorder="1" applyAlignment="1">
      <alignment horizontal="center" vertical="center" shrinkToFit="1"/>
    </xf>
    <xf numFmtId="3" fontId="9" fillId="0" borderId="29" xfId="2" applyNumberFormat="1" applyBorder="1" applyAlignment="1">
      <alignment horizontal="center" vertical="center" shrinkToFit="1"/>
    </xf>
    <xf numFmtId="183" fontId="9" fillId="0" borderId="26" xfId="2" applyNumberFormat="1" applyBorder="1" applyAlignment="1">
      <alignment horizontal="center" vertical="center" shrinkToFit="1"/>
    </xf>
    <xf numFmtId="176" fontId="9" fillId="0" borderId="26" xfId="2" applyNumberFormat="1" applyBorder="1" applyAlignment="1">
      <alignment horizontal="center" vertical="center" shrinkToFit="1"/>
    </xf>
    <xf numFmtId="38" fontId="9" fillId="0" borderId="28" xfId="3" applyFont="1" applyFill="1" applyBorder="1" applyAlignment="1">
      <alignment horizontal="center" vertical="center" shrinkToFit="1"/>
    </xf>
    <xf numFmtId="0" fontId="14" fillId="0" borderId="22" xfId="2" applyFont="1" applyBorder="1" applyAlignment="1">
      <alignment horizontal="center" vertical="center" shrinkToFit="1"/>
    </xf>
    <xf numFmtId="0" fontId="9" fillId="0" borderId="0" xfId="253" applyAlignment="1">
      <alignment horizontal="center" vertical="center" shrinkToFit="1"/>
    </xf>
    <xf numFmtId="179" fontId="9" fillId="0" borderId="22" xfId="253" applyNumberFormat="1" applyBorder="1" applyAlignment="1">
      <alignment horizontal="center" vertical="center" shrinkToFit="1"/>
    </xf>
    <xf numFmtId="178" fontId="9" fillId="0" borderId="26" xfId="4" applyNumberFormat="1" applyFont="1" applyBorder="1" applyAlignment="1">
      <alignment horizontal="center" vertical="center" shrinkToFit="1"/>
    </xf>
    <xf numFmtId="38" fontId="9" fillId="0" borderId="22" xfId="4" applyNumberFormat="1" applyFont="1" applyBorder="1" applyAlignment="1">
      <alignment horizontal="center" vertical="center" shrinkToFit="1"/>
    </xf>
    <xf numFmtId="194" fontId="9" fillId="0" borderId="26" xfId="4" applyNumberFormat="1" applyFont="1" applyBorder="1" applyAlignment="1">
      <alignment horizontal="center" vertical="center" shrinkToFit="1"/>
    </xf>
    <xf numFmtId="38" fontId="9" fillId="0" borderId="23" xfId="4" applyNumberFormat="1" applyFont="1" applyBorder="1" applyAlignment="1">
      <alignment horizontal="center" vertical="center" shrinkToFit="1"/>
    </xf>
    <xf numFmtId="195" fontId="9" fillId="0" borderId="22" xfId="35" applyNumberFormat="1" applyFont="1" applyFill="1" applyBorder="1" applyAlignment="1">
      <alignment horizontal="center" vertical="center" shrinkToFit="1"/>
    </xf>
    <xf numFmtId="38" fontId="9" fillId="0" borderId="22" xfId="7" applyFont="1" applyFill="1" applyBorder="1" applyAlignment="1">
      <alignment horizontal="center" vertical="center" shrinkToFit="1"/>
    </xf>
    <xf numFmtId="192" fontId="43" fillId="0" borderId="23" xfId="687" applyNumberFormat="1" applyFont="1" applyBorder="1" applyAlignment="1">
      <alignment horizontal="center" vertical="center" shrinkToFit="1"/>
    </xf>
    <xf numFmtId="0" fontId="9" fillId="0" borderId="23" xfId="253" applyBorder="1" applyAlignment="1">
      <alignment horizontal="center" vertical="center" shrinkToFit="1"/>
    </xf>
    <xf numFmtId="176" fontId="9" fillId="0" borderId="23" xfId="253" applyNumberFormat="1" applyBorder="1" applyAlignment="1">
      <alignment horizontal="center" vertical="center" shrinkToFit="1"/>
    </xf>
    <xf numFmtId="176" fontId="9" fillId="0" borderId="24" xfId="253" applyNumberFormat="1" applyBorder="1" applyAlignment="1">
      <alignment horizontal="center" vertical="center" shrinkToFit="1"/>
    </xf>
    <xf numFmtId="179" fontId="9" fillId="0" borderId="24" xfId="253" applyNumberFormat="1" applyBorder="1" applyAlignment="1">
      <alignment horizontal="center" vertical="center" shrinkToFit="1"/>
    </xf>
    <xf numFmtId="195" fontId="9" fillId="0" borderId="23" xfId="253" applyNumberFormat="1" applyBorder="1" applyAlignment="1">
      <alignment horizontal="center" vertical="center" shrinkToFit="1"/>
    </xf>
    <xf numFmtId="0" fontId="9" fillId="0" borderId="24" xfId="253" applyBorder="1" applyAlignment="1">
      <alignment horizontal="center" vertical="center" shrinkToFit="1"/>
    </xf>
    <xf numFmtId="38" fontId="9" fillId="0" borderId="23" xfId="253" applyNumberFormat="1" applyBorder="1" applyAlignment="1">
      <alignment horizontal="center" vertical="center" shrinkToFit="1"/>
    </xf>
    <xf numFmtId="0" fontId="9" fillId="0" borderId="25" xfId="2" applyBorder="1" applyAlignment="1">
      <alignment horizontal="center" vertical="center" shrinkToFit="1"/>
    </xf>
    <xf numFmtId="4" fontId="9" fillId="0" borderId="24" xfId="2" applyNumberFormat="1" applyBorder="1" applyAlignment="1">
      <alignment horizontal="center" vertical="center" shrinkToFit="1"/>
    </xf>
    <xf numFmtId="194" fontId="9" fillId="0" borderId="23" xfId="253" applyNumberFormat="1" applyBorder="1" applyAlignment="1">
      <alignment horizontal="center" vertical="center" shrinkToFit="1"/>
    </xf>
    <xf numFmtId="193" fontId="9" fillId="0" borderId="23" xfId="253" applyNumberFormat="1" applyBorder="1" applyAlignment="1">
      <alignment horizontal="center" vertical="center" shrinkToFit="1"/>
    </xf>
    <xf numFmtId="192" fontId="9" fillId="0" borderId="23" xfId="253" applyNumberFormat="1" applyBorder="1" applyAlignment="1">
      <alignment horizontal="center" vertical="center" shrinkToFit="1"/>
    </xf>
    <xf numFmtId="38" fontId="43" fillId="0" borderId="23" xfId="789" applyNumberFormat="1" applyFont="1" applyBorder="1" applyAlignment="1">
      <alignment horizontal="center" vertical="center" shrinkToFit="1"/>
    </xf>
    <xf numFmtId="197" fontId="9" fillId="0" borderId="23" xfId="2" applyNumberFormat="1" applyBorder="1" applyAlignment="1">
      <alignment horizontal="center" vertical="center" shrinkToFit="1"/>
    </xf>
    <xf numFmtId="0" fontId="9" fillId="0" borderId="0" xfId="6" applyAlignment="1">
      <alignment horizontal="center" vertical="center" wrapText="1"/>
    </xf>
    <xf numFmtId="0" fontId="19" fillId="0" borderId="22" xfId="253" applyFont="1" applyBorder="1" applyAlignment="1">
      <alignment horizontal="center" vertical="center"/>
    </xf>
    <xf numFmtId="38" fontId="19" fillId="0" borderId="22" xfId="7" applyFont="1" applyFill="1" applyBorder="1" applyAlignment="1">
      <alignment horizontal="center" vertical="center"/>
    </xf>
    <xf numFmtId="0" fontId="19" fillId="0" borderId="22" xfId="253" applyFont="1" applyBorder="1" applyAlignment="1">
      <alignment horizontal="center" vertical="center" wrapText="1"/>
    </xf>
    <xf numFmtId="38" fontId="19" fillId="0" borderId="22" xfId="7" applyFont="1" applyFill="1" applyBorder="1" applyAlignment="1">
      <alignment horizontal="center" vertical="center" wrapText="1"/>
    </xf>
    <xf numFmtId="177" fontId="19" fillId="0" borderId="22" xfId="253" applyNumberFormat="1" applyFont="1" applyBorder="1" applyAlignment="1">
      <alignment horizontal="center" vertical="center" shrinkToFit="1"/>
    </xf>
    <xf numFmtId="176" fontId="19" fillId="0" borderId="22" xfId="253" applyNumberFormat="1" applyFont="1" applyBorder="1" applyAlignment="1">
      <alignment horizontal="center" vertical="center" wrapText="1"/>
    </xf>
    <xf numFmtId="177" fontId="19" fillId="0" borderId="22" xfId="253" applyNumberFormat="1" applyFont="1" applyBorder="1" applyAlignment="1">
      <alignment horizontal="center" vertical="center" wrapText="1"/>
    </xf>
    <xf numFmtId="179" fontId="19" fillId="0" borderId="22" xfId="7" applyNumberFormat="1" applyFont="1" applyFill="1" applyBorder="1" applyAlignment="1">
      <alignment horizontal="center" vertical="center" wrapText="1"/>
    </xf>
    <xf numFmtId="177" fontId="19" fillId="0" borderId="22" xfId="7" applyNumberFormat="1" applyFont="1" applyFill="1" applyBorder="1" applyAlignment="1">
      <alignment horizontal="center" vertical="center" wrapText="1"/>
    </xf>
    <xf numFmtId="0" fontId="21" fillId="0" borderId="22" xfId="253" applyFont="1" applyBorder="1" applyAlignment="1">
      <alignment horizontal="center" vertical="center" wrapText="1"/>
    </xf>
    <xf numFmtId="178" fontId="19" fillId="0" borderId="22" xfId="253" applyNumberFormat="1" applyFont="1" applyBorder="1" applyAlignment="1">
      <alignment horizontal="center" vertical="center" wrapText="1"/>
    </xf>
    <xf numFmtId="179" fontId="19" fillId="0" borderId="22" xfId="253" applyNumberFormat="1" applyFont="1" applyBorder="1" applyAlignment="1">
      <alignment horizontal="center" vertical="center" wrapText="1"/>
    </xf>
    <xf numFmtId="180" fontId="19" fillId="0" borderId="22" xfId="7" applyNumberFormat="1" applyFont="1" applyFill="1" applyBorder="1" applyAlignment="1">
      <alignment horizontal="center" vertical="center" wrapText="1"/>
    </xf>
    <xf numFmtId="0" fontId="19" fillId="0" borderId="22" xfId="7" applyNumberFormat="1" applyFont="1" applyFill="1" applyBorder="1" applyAlignment="1">
      <alignment horizontal="center" vertical="center" wrapText="1"/>
    </xf>
    <xf numFmtId="0" fontId="19" fillId="0" borderId="63" xfId="253" applyFont="1" applyBorder="1" applyAlignment="1">
      <alignment horizontal="center" vertical="center" wrapText="1"/>
    </xf>
    <xf numFmtId="38" fontId="19" fillId="0" borderId="63" xfId="7" applyFont="1" applyFill="1" applyBorder="1" applyAlignment="1">
      <alignment horizontal="center" vertical="center" wrapText="1"/>
    </xf>
    <xf numFmtId="179" fontId="19" fillId="0" borderId="63" xfId="7" applyNumberFormat="1" applyFont="1" applyFill="1" applyBorder="1" applyAlignment="1">
      <alignment horizontal="center" vertical="center" wrapText="1"/>
    </xf>
    <xf numFmtId="177" fontId="19" fillId="0" borderId="63" xfId="253" applyNumberFormat="1" applyFont="1" applyBorder="1" applyAlignment="1">
      <alignment horizontal="center" vertical="center" wrapText="1"/>
    </xf>
    <xf numFmtId="177" fontId="19" fillId="0" borderId="63" xfId="7" applyNumberFormat="1" applyFont="1" applyFill="1" applyBorder="1" applyAlignment="1">
      <alignment horizontal="center" vertical="center" wrapText="1"/>
    </xf>
    <xf numFmtId="0" fontId="19" fillId="0" borderId="63" xfId="253" applyFont="1" applyBorder="1" applyAlignment="1">
      <alignment horizontal="center" vertical="center"/>
    </xf>
    <xf numFmtId="176" fontId="19" fillId="0" borderId="63" xfId="253" applyNumberFormat="1" applyFont="1" applyBorder="1" applyAlignment="1">
      <alignment horizontal="center" vertical="center" wrapText="1"/>
    </xf>
    <xf numFmtId="180" fontId="19" fillId="0" borderId="63" xfId="7" applyNumberFormat="1" applyFont="1" applyFill="1" applyBorder="1" applyAlignment="1">
      <alignment horizontal="center" vertical="center" wrapText="1"/>
    </xf>
    <xf numFmtId="179" fontId="19" fillId="0" borderId="63" xfId="253" applyNumberFormat="1" applyFont="1" applyBorder="1" applyAlignment="1">
      <alignment horizontal="center" vertical="center"/>
    </xf>
    <xf numFmtId="49" fontId="19" fillId="0" borderId="63" xfId="253" applyNumberFormat="1" applyFont="1" applyBorder="1" applyAlignment="1">
      <alignment horizontal="center" vertical="center" wrapText="1"/>
    </xf>
    <xf numFmtId="49" fontId="19" fillId="0" borderId="63" xfId="7" applyNumberFormat="1" applyFont="1" applyFill="1" applyBorder="1" applyAlignment="1">
      <alignment horizontal="center" vertical="center" wrapText="1"/>
    </xf>
    <xf numFmtId="49" fontId="19" fillId="0" borderId="63" xfId="253" applyNumberFormat="1" applyFont="1" applyBorder="1" applyAlignment="1">
      <alignment horizontal="center" vertical="center"/>
    </xf>
    <xf numFmtId="192" fontId="43" fillId="0" borderId="36" xfId="866" applyNumberFormat="1" applyFont="1" applyBorder="1" applyAlignment="1">
      <alignment horizontal="center" vertical="center"/>
    </xf>
    <xf numFmtId="0" fontId="9" fillId="0" borderId="36" xfId="253" applyBorder="1" applyAlignment="1">
      <alignment horizontal="center" vertical="center"/>
    </xf>
    <xf numFmtId="176" fontId="9" fillId="0" borderId="36" xfId="253" applyNumberFormat="1" applyBorder="1" applyAlignment="1">
      <alignment horizontal="center" vertical="center"/>
    </xf>
    <xf numFmtId="176" fontId="9" fillId="0" borderId="37" xfId="253" applyNumberFormat="1" applyBorder="1" applyAlignment="1">
      <alignment horizontal="center" vertical="center"/>
    </xf>
    <xf numFmtId="179" fontId="9" fillId="0" borderId="37" xfId="253" applyNumberFormat="1" applyBorder="1" applyAlignment="1">
      <alignment horizontal="center" vertical="center"/>
    </xf>
    <xf numFmtId="195" fontId="9" fillId="0" borderId="36" xfId="253" applyNumberFormat="1" applyBorder="1" applyAlignment="1">
      <alignment horizontal="center" vertical="center"/>
    </xf>
    <xf numFmtId="177" fontId="0" fillId="0" borderId="31" xfId="2" applyNumberFormat="1" applyFont="1" applyBorder="1" applyAlignment="1">
      <alignment horizontal="center" vertical="center" wrapText="1"/>
    </xf>
    <xf numFmtId="0" fontId="9" fillId="0" borderId="37" xfId="253" applyBorder="1" applyAlignment="1">
      <alignment horizontal="center" vertical="center"/>
    </xf>
    <xf numFmtId="177" fontId="9" fillId="0" borderId="36" xfId="253" applyNumberFormat="1" applyBorder="1" applyAlignment="1">
      <alignment horizontal="center" vertical="center"/>
    </xf>
    <xf numFmtId="198" fontId="0" fillId="0" borderId="22" xfId="2" applyNumberFormat="1" applyFont="1" applyBorder="1" applyAlignment="1">
      <alignment horizontal="center" vertical="center" wrapText="1"/>
    </xf>
    <xf numFmtId="194" fontId="9" fillId="0" borderId="36" xfId="253" applyNumberFormat="1" applyBorder="1" applyAlignment="1">
      <alignment horizontal="center" vertical="center"/>
    </xf>
    <xf numFmtId="193" fontId="9" fillId="0" borderId="36" xfId="253" applyNumberFormat="1" applyBorder="1" applyAlignment="1">
      <alignment horizontal="center" vertical="center"/>
    </xf>
    <xf numFmtId="192" fontId="9" fillId="0" borderId="36" xfId="253" applyNumberFormat="1" applyBorder="1" applyAlignment="1">
      <alignment horizontal="center" vertical="center"/>
    </xf>
    <xf numFmtId="177" fontId="43" fillId="0" borderId="36" xfId="867" applyNumberFormat="1" applyFont="1" applyBorder="1" applyAlignment="1">
      <alignment horizontal="center" vertical="center"/>
    </xf>
    <xf numFmtId="177" fontId="43" fillId="0" borderId="30" xfId="867" applyNumberFormat="1" applyFont="1" applyBorder="1" applyAlignment="1">
      <alignment horizontal="center" vertical="center"/>
    </xf>
    <xf numFmtId="192" fontId="43" fillId="0" borderId="22" xfId="866" applyNumberFormat="1" applyFont="1" applyBorder="1" applyAlignment="1">
      <alignment horizontal="center" vertical="center"/>
    </xf>
    <xf numFmtId="0" fontId="9" fillId="0" borderId="22" xfId="253" applyBorder="1" applyAlignment="1">
      <alignment horizontal="center" vertical="center"/>
    </xf>
    <xf numFmtId="176" fontId="9" fillId="0" borderId="22" xfId="253" applyNumberFormat="1" applyBorder="1" applyAlignment="1">
      <alignment horizontal="center" vertical="center"/>
    </xf>
    <xf numFmtId="176" fontId="9" fillId="0" borderId="28" xfId="253" applyNumberFormat="1" applyBorder="1" applyAlignment="1">
      <alignment horizontal="center" vertical="center"/>
    </xf>
    <xf numFmtId="179" fontId="9" fillId="0" borderId="28" xfId="253" applyNumberFormat="1" applyBorder="1" applyAlignment="1">
      <alignment horizontal="center" vertical="center"/>
    </xf>
    <xf numFmtId="195" fontId="9" fillId="0" borderId="22" xfId="253" applyNumberFormat="1" applyBorder="1" applyAlignment="1">
      <alignment horizontal="center" vertical="center"/>
    </xf>
    <xf numFmtId="0" fontId="9" fillId="0" borderId="28" xfId="253" applyBorder="1" applyAlignment="1">
      <alignment horizontal="center" vertical="center"/>
    </xf>
    <xf numFmtId="177" fontId="9" fillId="0" borderId="22" xfId="253" applyNumberFormat="1" applyBorder="1" applyAlignment="1">
      <alignment horizontal="center" vertical="center"/>
    </xf>
    <xf numFmtId="194" fontId="9" fillId="0" borderId="22" xfId="253" applyNumberFormat="1" applyBorder="1" applyAlignment="1">
      <alignment horizontal="center" vertical="center"/>
    </xf>
    <xf numFmtId="193" fontId="9" fillId="0" borderId="22" xfId="253" applyNumberFormat="1" applyBorder="1" applyAlignment="1">
      <alignment horizontal="center" vertical="center"/>
    </xf>
    <xf numFmtId="192" fontId="9" fillId="0" borderId="22" xfId="253" applyNumberFormat="1" applyBorder="1" applyAlignment="1">
      <alignment horizontal="center" vertical="center"/>
    </xf>
    <xf numFmtId="177" fontId="43" fillId="0" borderId="22" xfId="867" applyNumberFormat="1" applyFont="1" applyBorder="1" applyAlignment="1">
      <alignment horizontal="center" vertical="center"/>
    </xf>
    <xf numFmtId="187" fontId="9" fillId="0" borderId="22" xfId="253" applyNumberFormat="1" applyBorder="1" applyAlignment="1" applyProtection="1">
      <alignment horizontal="center" vertical="center"/>
      <protection locked="0"/>
    </xf>
    <xf numFmtId="194" fontId="9" fillId="0" borderId="22" xfId="253" applyNumberFormat="1" applyBorder="1" applyAlignment="1" applyProtection="1">
      <alignment horizontal="center" vertical="center"/>
      <protection locked="0"/>
    </xf>
    <xf numFmtId="177" fontId="9" fillId="0" borderId="22" xfId="253" applyNumberFormat="1" applyBorder="1" applyAlignment="1" applyProtection="1">
      <alignment horizontal="center" vertical="center"/>
      <protection locked="0"/>
    </xf>
    <xf numFmtId="179" fontId="9" fillId="0" borderId="22" xfId="253" applyNumberFormat="1" applyBorder="1" applyAlignment="1" applyProtection="1">
      <alignment horizontal="center" vertical="center"/>
      <protection locked="0"/>
    </xf>
    <xf numFmtId="3" fontId="9" fillId="0" borderId="22" xfId="253" applyNumberFormat="1" applyBorder="1" applyAlignment="1" applyProtection="1">
      <alignment horizontal="center" vertical="center"/>
      <protection locked="0"/>
    </xf>
    <xf numFmtId="177" fontId="9" fillId="0" borderId="22" xfId="253" applyNumberFormat="1" applyBorder="1" applyAlignment="1" applyProtection="1">
      <alignment horizontal="center" vertical="center" wrapText="1"/>
      <protection locked="0"/>
    </xf>
    <xf numFmtId="3" fontId="9" fillId="0" borderId="22" xfId="253" applyNumberFormat="1" applyBorder="1" applyAlignment="1" applyProtection="1">
      <alignment horizontal="center" vertical="center" wrapText="1"/>
      <protection locked="0"/>
    </xf>
    <xf numFmtId="183" fontId="9" fillId="0" borderId="22" xfId="253" applyNumberFormat="1" applyBorder="1" applyAlignment="1" applyProtection="1">
      <alignment horizontal="center" vertical="center" wrapText="1"/>
      <protection locked="0"/>
    </xf>
    <xf numFmtId="179" fontId="9" fillId="0" borderId="22" xfId="253" applyNumberFormat="1" applyBorder="1" applyAlignment="1" applyProtection="1">
      <alignment horizontal="center" vertical="center" wrapText="1"/>
      <protection locked="0"/>
    </xf>
    <xf numFmtId="0" fontId="15" fillId="0" borderId="0" xfId="253" applyFont="1" applyAlignment="1">
      <alignment horizontal="center" vertical="center"/>
    </xf>
    <xf numFmtId="3" fontId="0" fillId="0" borderId="22" xfId="868" applyNumberFormat="1" applyFont="1" applyFill="1" applyBorder="1" applyAlignment="1" applyProtection="1">
      <alignment horizontal="center" vertical="center" wrapText="1"/>
    </xf>
    <xf numFmtId="177" fontId="9" fillId="0" borderId="22" xfId="253" applyNumberFormat="1" applyBorder="1" applyAlignment="1">
      <alignment horizontal="center" vertical="center" wrapText="1"/>
    </xf>
    <xf numFmtId="3" fontId="9" fillId="0" borderId="22" xfId="253" applyNumberFormat="1" applyBorder="1" applyAlignment="1">
      <alignment horizontal="center" vertical="center"/>
    </xf>
    <xf numFmtId="177" fontId="0" fillId="0" borderId="25" xfId="2" applyNumberFormat="1" applyFont="1" applyBorder="1" applyAlignment="1">
      <alignment horizontal="center" vertical="center" wrapText="1"/>
    </xf>
    <xf numFmtId="177" fontId="43" fillId="0" borderId="23" xfId="867" applyNumberFormat="1" applyFont="1" applyBorder="1" applyAlignment="1">
      <alignment horizontal="center" vertical="center"/>
    </xf>
    <xf numFmtId="177" fontId="19" fillId="0" borderId="0" xfId="253" applyNumberFormat="1" applyFont="1" applyAlignment="1">
      <alignment horizontal="center" vertical="center"/>
    </xf>
    <xf numFmtId="0" fontId="43" fillId="0" borderId="28" xfId="867" applyFont="1" applyBorder="1" applyAlignment="1">
      <alignment horizontal="center" vertical="center"/>
    </xf>
    <xf numFmtId="176" fontId="43" fillId="0" borderId="22" xfId="867" applyNumberFormat="1" applyFont="1" applyBorder="1" applyAlignment="1">
      <alignment horizontal="center" vertical="center"/>
    </xf>
    <xf numFmtId="177" fontId="19" fillId="0" borderId="10" xfId="253" applyNumberFormat="1" applyFont="1" applyBorder="1" applyAlignment="1">
      <alignment horizontal="center" vertical="center"/>
    </xf>
    <xf numFmtId="187" fontId="9" fillId="0" borderId="22" xfId="253" applyNumberFormat="1" applyBorder="1" applyAlignment="1" applyProtection="1">
      <alignment horizontal="center" vertical="center" wrapText="1"/>
      <protection locked="0"/>
    </xf>
    <xf numFmtId="38" fontId="9" fillId="0" borderId="22" xfId="253" applyNumberFormat="1" applyBorder="1" applyAlignment="1" applyProtection="1">
      <alignment horizontal="center" vertical="center" wrapText="1"/>
      <protection locked="0"/>
    </xf>
    <xf numFmtId="38" fontId="9" fillId="0" borderId="22" xfId="253" applyNumberFormat="1" applyBorder="1" applyAlignment="1">
      <alignment horizontal="center" vertical="center" wrapText="1"/>
    </xf>
    <xf numFmtId="0" fontId="9" fillId="0" borderId="0" xfId="253" applyAlignment="1">
      <alignment horizontal="center" vertical="center"/>
    </xf>
    <xf numFmtId="187" fontId="9" fillId="0" borderId="22" xfId="253" applyNumberFormat="1" applyBorder="1" applyAlignment="1">
      <alignment horizontal="center" vertical="center"/>
    </xf>
    <xf numFmtId="179" fontId="9" fillId="0" borderId="0" xfId="253" applyNumberFormat="1" applyAlignment="1">
      <alignment horizontal="center" vertical="center"/>
    </xf>
    <xf numFmtId="192" fontId="43" fillId="0" borderId="22" xfId="866" applyNumberFormat="1" applyFont="1" applyBorder="1" applyAlignment="1">
      <alignment horizontal="center" vertical="center" shrinkToFit="1"/>
    </xf>
    <xf numFmtId="177" fontId="0" fillId="0" borderId="26" xfId="2" applyNumberFormat="1" applyFont="1" applyBorder="1" applyAlignment="1">
      <alignment horizontal="center" vertical="center" shrinkToFit="1"/>
    </xf>
    <xf numFmtId="187" fontId="0" fillId="0" borderId="22" xfId="2" applyNumberFormat="1" applyFont="1" applyBorder="1" applyAlignment="1">
      <alignment horizontal="center" vertical="center" shrinkToFit="1"/>
    </xf>
    <xf numFmtId="177" fontId="9" fillId="0" borderId="22" xfId="253" applyNumberFormat="1" applyBorder="1" applyAlignment="1">
      <alignment horizontal="center" vertical="center" shrinkToFit="1"/>
    </xf>
    <xf numFmtId="194" fontId="0" fillId="0" borderId="22" xfId="7" applyNumberFormat="1" applyFont="1" applyFill="1" applyBorder="1" applyAlignment="1">
      <alignment horizontal="center" vertical="center" wrapText="1"/>
    </xf>
    <xf numFmtId="179" fontId="0" fillId="0" borderId="22" xfId="7" applyNumberFormat="1" applyFont="1" applyFill="1" applyBorder="1" applyAlignment="1">
      <alignment horizontal="center" vertical="center" wrapText="1"/>
    </xf>
    <xf numFmtId="192" fontId="43" fillId="0" borderId="23" xfId="866" applyNumberFormat="1" applyFont="1" applyBorder="1" applyAlignment="1">
      <alignment horizontal="center" vertical="center"/>
    </xf>
    <xf numFmtId="0" fontId="9" fillId="0" borderId="23" xfId="253" applyBorder="1" applyAlignment="1">
      <alignment horizontal="center" vertical="center"/>
    </xf>
    <xf numFmtId="176" fontId="9" fillId="0" borderId="23" xfId="253" applyNumberFormat="1" applyBorder="1" applyAlignment="1">
      <alignment horizontal="center" vertical="center"/>
    </xf>
    <xf numFmtId="176" fontId="9" fillId="0" borderId="24" xfId="253" applyNumberFormat="1" applyBorder="1" applyAlignment="1">
      <alignment horizontal="center" vertical="center"/>
    </xf>
    <xf numFmtId="179" fontId="9" fillId="0" borderId="24" xfId="253" applyNumberFormat="1" applyBorder="1" applyAlignment="1">
      <alignment horizontal="center" vertical="center"/>
    </xf>
    <xf numFmtId="195" fontId="9" fillId="0" borderId="23" xfId="253" applyNumberFormat="1" applyBorder="1" applyAlignment="1">
      <alignment horizontal="center" vertical="center"/>
    </xf>
    <xf numFmtId="0" fontId="9" fillId="0" borderId="24" xfId="253" applyBorder="1" applyAlignment="1">
      <alignment horizontal="center" vertical="center"/>
    </xf>
    <xf numFmtId="177" fontId="9" fillId="0" borderId="23" xfId="253" applyNumberFormat="1" applyBorder="1" applyAlignment="1">
      <alignment horizontal="center" vertical="center"/>
    </xf>
    <xf numFmtId="194" fontId="9" fillId="0" borderId="23" xfId="253" applyNumberFormat="1" applyBorder="1" applyAlignment="1">
      <alignment horizontal="center" vertical="center"/>
    </xf>
    <xf numFmtId="193" fontId="9" fillId="0" borderId="23" xfId="253" applyNumberFormat="1" applyBorder="1" applyAlignment="1">
      <alignment horizontal="center" vertical="center"/>
    </xf>
    <xf numFmtId="192" fontId="9" fillId="0" borderId="23" xfId="253" applyNumberFormat="1" applyBorder="1" applyAlignment="1">
      <alignment horizontal="center" vertical="center"/>
    </xf>
    <xf numFmtId="177" fontId="19" fillId="0" borderId="0" xfId="253" applyNumberFormat="1" applyFont="1" applyAlignment="1">
      <alignment horizontal="center" vertical="center" wrapText="1"/>
    </xf>
    <xf numFmtId="0" fontId="19" fillId="0" borderId="23" xfId="253" applyFont="1" applyBorder="1" applyAlignment="1">
      <alignment horizontal="center" vertical="center" wrapText="1"/>
    </xf>
    <xf numFmtId="38" fontId="19" fillId="0" borderId="23" xfId="7" applyFont="1" applyFill="1" applyBorder="1" applyAlignment="1">
      <alignment horizontal="center" vertical="center" wrapText="1"/>
    </xf>
    <xf numFmtId="179" fontId="19" fillId="0" borderId="23" xfId="7" applyNumberFormat="1" applyFont="1" applyFill="1" applyBorder="1" applyAlignment="1">
      <alignment horizontal="center" vertical="center" wrapText="1"/>
    </xf>
    <xf numFmtId="177" fontId="19" fillId="0" borderId="23" xfId="253" applyNumberFormat="1" applyFont="1" applyBorder="1" applyAlignment="1">
      <alignment horizontal="center" vertical="center" wrapText="1"/>
    </xf>
    <xf numFmtId="177" fontId="19" fillId="0" borderId="23" xfId="7" applyNumberFormat="1" applyFont="1" applyFill="1" applyBorder="1" applyAlignment="1">
      <alignment horizontal="center" vertical="center" wrapText="1"/>
    </xf>
    <xf numFmtId="0" fontId="21" fillId="0" borderId="23" xfId="253" applyFont="1" applyBorder="1" applyAlignment="1">
      <alignment horizontal="center" vertical="center" wrapText="1"/>
    </xf>
    <xf numFmtId="178" fontId="19" fillId="0" borderId="23" xfId="253" applyNumberFormat="1" applyFont="1" applyBorder="1" applyAlignment="1">
      <alignment horizontal="center" vertical="center" wrapText="1"/>
    </xf>
    <xf numFmtId="176" fontId="19" fillId="0" borderId="23" xfId="253" applyNumberFormat="1" applyFont="1" applyBorder="1" applyAlignment="1">
      <alignment horizontal="center" vertical="center" wrapText="1"/>
    </xf>
    <xf numFmtId="179" fontId="19" fillId="0" borderId="23" xfId="253" applyNumberFormat="1" applyFont="1" applyBorder="1" applyAlignment="1">
      <alignment horizontal="center" vertical="center" wrapText="1"/>
    </xf>
    <xf numFmtId="180" fontId="19" fillId="0" borderId="23" xfId="7" applyNumberFormat="1" applyFont="1" applyFill="1" applyBorder="1" applyAlignment="1">
      <alignment horizontal="center" vertical="center" wrapText="1"/>
    </xf>
    <xf numFmtId="0" fontId="19" fillId="0" borderId="23" xfId="7" applyNumberFormat="1" applyFont="1" applyFill="1" applyBorder="1" applyAlignment="1">
      <alignment horizontal="center" vertical="center" wrapText="1"/>
    </xf>
    <xf numFmtId="38" fontId="0" fillId="0" borderId="64" xfId="3" applyFont="1" applyFill="1" applyBorder="1" applyAlignment="1">
      <alignment horizontal="center" vertical="center" wrapText="1"/>
    </xf>
    <xf numFmtId="185" fontId="0" fillId="0" borderId="64" xfId="3" applyNumberFormat="1" applyFont="1" applyFill="1" applyBorder="1" applyAlignment="1">
      <alignment horizontal="center" vertical="center" wrapText="1"/>
    </xf>
    <xf numFmtId="0" fontId="94" fillId="0" borderId="22" xfId="2" applyFont="1" applyBorder="1" applyAlignment="1">
      <alignment horizontal="center" vertical="center"/>
    </xf>
    <xf numFmtId="0" fontId="32" fillId="0" borderId="65" xfId="2" applyFont="1" applyBorder="1" applyAlignment="1">
      <alignment horizontal="left" vertical="center" shrinkToFit="1"/>
    </xf>
    <xf numFmtId="0" fontId="49" fillId="0" borderId="65" xfId="0" applyFont="1" applyBorder="1" applyAlignment="1">
      <alignment vertical="center"/>
    </xf>
    <xf numFmtId="0" fontId="51" fillId="0" borderId="65" xfId="2" applyFont="1" applyBorder="1" applyAlignment="1">
      <alignment horizontal="left" vertical="center" wrapText="1" shrinkToFit="1"/>
    </xf>
    <xf numFmtId="0" fontId="51" fillId="0" borderId="65" xfId="2" applyFont="1" applyBorder="1" applyAlignment="1">
      <alignment horizontal="left" vertical="center" shrinkToFit="1"/>
    </xf>
    <xf numFmtId="0" fontId="51" fillId="0" borderId="65" xfId="4" applyFont="1" applyBorder="1" applyAlignment="1">
      <alignment horizontal="left" vertical="center" shrinkToFit="1"/>
    </xf>
    <xf numFmtId="0" fontId="51" fillId="0" borderId="5" xfId="4" applyFont="1" applyBorder="1" applyAlignment="1">
      <alignment horizontal="left" vertical="center" shrinkToFit="1"/>
    </xf>
    <xf numFmtId="38" fontId="45" fillId="2" borderId="22" xfId="7" applyFont="1" applyFill="1" applyBorder="1" applyAlignment="1">
      <alignment horizontal="center" vertical="center" wrapText="1"/>
    </xf>
    <xf numFmtId="0" fontId="45" fillId="2" borderId="22" xfId="253" applyFont="1" applyFill="1" applyBorder="1" applyAlignment="1">
      <alignment horizontal="center" vertical="center" wrapText="1"/>
    </xf>
    <xf numFmtId="176" fontId="45" fillId="2" borderId="0" xfId="6" applyNumberFormat="1" applyFont="1" applyFill="1" applyAlignment="1">
      <alignment horizontal="center" vertical="center" wrapText="1"/>
    </xf>
    <xf numFmtId="176" fontId="45" fillId="2" borderId="22" xfId="253" applyNumberFormat="1" applyFont="1" applyFill="1" applyBorder="1" applyAlignment="1">
      <alignment horizontal="center" vertical="center" wrapText="1"/>
    </xf>
    <xf numFmtId="0" fontId="45" fillId="2" borderId="0" xfId="6" applyFont="1" applyFill="1" applyAlignment="1">
      <alignment horizontal="center" vertical="center" wrapText="1"/>
    </xf>
    <xf numFmtId="0" fontId="45" fillId="2" borderId="39" xfId="6" applyFont="1" applyFill="1" applyBorder="1" applyAlignment="1">
      <alignment horizontal="center" vertical="center" wrapText="1"/>
    </xf>
    <xf numFmtId="38" fontId="32" fillId="0" borderId="65" xfId="3" applyFont="1" applyFill="1" applyBorder="1" applyAlignment="1">
      <alignment horizontal="left" vertical="center" shrinkToFit="1"/>
    </xf>
    <xf numFmtId="0" fontId="32" fillId="0" borderId="65" xfId="2" applyFont="1" applyBorder="1" applyAlignment="1">
      <alignment horizontal="left" vertical="center" wrapText="1" shrinkToFit="1"/>
    </xf>
    <xf numFmtId="0" fontId="9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20" borderId="5" xfId="0" applyFont="1" applyFill="1" applyBorder="1" applyAlignment="1" applyProtection="1">
      <alignment vertical="center"/>
      <protection locked="0"/>
    </xf>
    <xf numFmtId="0" fontId="8" fillId="0" borderId="0" xfId="1" applyAlignment="1" applyProtection="1">
      <alignment vertical="center"/>
      <protection locked="0"/>
    </xf>
    <xf numFmtId="0" fontId="13" fillId="0" borderId="1" xfId="2" applyFont="1" applyBorder="1" applyAlignment="1">
      <alignment vertical="center"/>
    </xf>
    <xf numFmtId="0" fontId="96" fillId="0" borderId="1" xfId="2" applyFont="1" applyBorder="1" applyAlignment="1">
      <alignment vertical="center"/>
    </xf>
    <xf numFmtId="0" fontId="97" fillId="0" borderId="1" xfId="2" applyFont="1" applyBorder="1" applyAlignment="1">
      <alignment horizontal="left" vertical="center" shrinkToFit="1"/>
    </xf>
    <xf numFmtId="0" fontId="9" fillId="0" borderId="1" xfId="2" applyBorder="1" applyAlignment="1">
      <alignment horizontal="center" vertical="center"/>
    </xf>
    <xf numFmtId="0" fontId="98" fillId="18" borderId="2" xfId="2" applyFont="1" applyFill="1" applyBorder="1" applyAlignment="1">
      <alignment horizontal="center" vertical="center"/>
    </xf>
    <xf numFmtId="0" fontId="99" fillId="18" borderId="2" xfId="2" applyFont="1" applyFill="1" applyBorder="1" applyAlignment="1">
      <alignment horizontal="center" vertical="center"/>
    </xf>
    <xf numFmtId="0" fontId="99" fillId="18" borderId="2" xfId="2" applyFont="1" applyFill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left" vertical="center" shrinkToFit="1"/>
    </xf>
    <xf numFmtId="0" fontId="14" fillId="0" borderId="5" xfId="2" applyFont="1" applyBorder="1" applyAlignment="1">
      <alignment horizontal="center" vertical="center"/>
    </xf>
    <xf numFmtId="38" fontId="14" fillId="0" borderId="5" xfId="3" applyFont="1" applyFill="1" applyBorder="1" applyAlignment="1">
      <alignment horizontal="left" vertical="center" shrinkToFit="1"/>
    </xf>
    <xf numFmtId="38" fontId="14" fillId="0" borderId="5" xfId="3" applyFont="1" applyFill="1" applyBorder="1" applyAlignment="1">
      <alignment horizontal="center" vertical="center"/>
    </xf>
    <xf numFmtId="0" fontId="14" fillId="0" borderId="5" xfId="2" applyFont="1" applyBorder="1" applyAlignment="1">
      <alignment horizontal="left" vertical="center" shrinkToFit="1"/>
    </xf>
    <xf numFmtId="0" fontId="44" fillId="0" borderId="65" xfId="2" applyFont="1" applyBorder="1" applyAlignment="1">
      <alignment horizontal="center" vertical="center"/>
    </xf>
    <xf numFmtId="0" fontId="44" fillId="0" borderId="65" xfId="2" applyFont="1" applyBorder="1" applyAlignment="1">
      <alignment horizontal="left" vertical="center" shrinkToFit="1"/>
    </xf>
    <xf numFmtId="38" fontId="44" fillId="0" borderId="65" xfId="3" applyFont="1" applyFill="1" applyBorder="1" applyAlignment="1">
      <alignment horizontal="center" vertical="center"/>
    </xf>
    <xf numFmtId="38" fontId="44" fillId="0" borderId="5" xfId="3" applyFont="1" applyFill="1" applyBorder="1" applyAlignment="1">
      <alignment horizontal="center" vertical="center"/>
    </xf>
    <xf numFmtId="0" fontId="14" fillId="0" borderId="5" xfId="2" applyFont="1" applyBorder="1" applyAlignment="1">
      <alignment horizontal="left" vertical="center" wrapText="1" shrinkToFit="1"/>
    </xf>
    <xf numFmtId="0" fontId="14" fillId="0" borderId="65" xfId="2" applyFont="1" applyBorder="1" applyAlignment="1">
      <alignment horizontal="center" vertical="center"/>
    </xf>
    <xf numFmtId="0" fontId="14" fillId="0" borderId="65" xfId="2" applyFont="1" applyBorder="1" applyAlignment="1">
      <alignment horizontal="left" vertical="center" shrinkToFit="1"/>
    </xf>
    <xf numFmtId="0" fontId="44" fillId="0" borderId="65" xfId="2" applyFont="1" applyBorder="1" applyAlignment="1">
      <alignment horizontal="left" vertical="center" wrapText="1" shrinkToFit="1"/>
    </xf>
    <xf numFmtId="0" fontId="14" fillId="0" borderId="5" xfId="5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44" fillId="0" borderId="5" xfId="2" applyFont="1" applyBorder="1" applyAlignment="1">
      <alignment horizontal="center" vertical="center"/>
    </xf>
    <xf numFmtId="0" fontId="44" fillId="0" borderId="5" xfId="2" applyFont="1" applyBorder="1" applyAlignment="1">
      <alignment horizontal="left" vertical="center" wrapText="1" shrinkToFit="1"/>
    </xf>
    <xf numFmtId="0" fontId="14" fillId="0" borderId="5" xfId="5" applyFont="1" applyBorder="1" applyAlignment="1">
      <alignment horizontal="left" vertical="center" wrapText="1" shrinkToFit="1"/>
    </xf>
    <xf numFmtId="0" fontId="14" fillId="0" borderId="5" xfId="5" applyFont="1" applyBorder="1" applyAlignment="1">
      <alignment horizontal="left" vertical="center" shrinkToFit="1"/>
    </xf>
    <xf numFmtId="0" fontId="14" fillId="0" borderId="7" xfId="2" applyFont="1" applyBorder="1" applyAlignment="1">
      <alignment horizontal="left" vertical="center" shrinkToFit="1"/>
    </xf>
    <xf numFmtId="0" fontId="14" fillId="0" borderId="5" xfId="4" applyFont="1" applyBorder="1" applyAlignment="1">
      <alignment horizontal="left" vertical="center" shrinkToFit="1"/>
    </xf>
    <xf numFmtId="0" fontId="44" fillId="0" borderId="5" xfId="4" applyFont="1" applyBorder="1" applyAlignment="1">
      <alignment horizontal="left" vertical="center" shrinkToFit="1"/>
    </xf>
    <xf numFmtId="0" fontId="44" fillId="0" borderId="65" xfId="4" applyFont="1" applyBorder="1" applyAlignment="1">
      <alignment horizontal="left" vertical="center" shrinkToFit="1"/>
    </xf>
    <xf numFmtId="0" fontId="14" fillId="0" borderId="5" xfId="2" applyFont="1" applyBorder="1" applyAlignment="1">
      <alignment vertical="center" shrinkToFit="1"/>
    </xf>
    <xf numFmtId="0" fontId="14" fillId="0" borderId="7" xfId="2" applyFont="1" applyBorder="1" applyAlignment="1">
      <alignment vertical="center" shrinkToFit="1"/>
    </xf>
    <xf numFmtId="0" fontId="44" fillId="0" borderId="5" xfId="2" applyFont="1" applyBorder="1" applyAlignment="1">
      <alignment horizontal="center" vertical="center" wrapText="1"/>
    </xf>
    <xf numFmtId="0" fontId="44" fillId="0" borderId="5" xfId="2" applyFont="1" applyBorder="1" applyAlignment="1">
      <alignment horizontal="left" vertical="center" shrinkToFit="1"/>
    </xf>
    <xf numFmtId="0" fontId="14" fillId="0" borderId="5" xfId="2" applyFont="1" applyBorder="1" applyAlignment="1">
      <alignment horizontal="center" vertical="center" wrapText="1"/>
    </xf>
    <xf numFmtId="0" fontId="44" fillId="0" borderId="7" xfId="2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100" fillId="0" borderId="0" xfId="0" applyFont="1" applyAlignment="1">
      <alignment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176" fontId="0" fillId="0" borderId="70" xfId="0" applyNumberFormat="1" applyBorder="1" applyAlignment="1">
      <alignment vertical="center" shrinkToFit="1"/>
    </xf>
    <xf numFmtId="0" fontId="33" fillId="18" borderId="71" xfId="0" applyFont="1" applyFill="1" applyBorder="1" applyAlignment="1">
      <alignment vertical="center" shrinkToFit="1"/>
    </xf>
    <xf numFmtId="0" fontId="14" fillId="0" borderId="4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66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0" fontId="18" fillId="3" borderId="20" xfId="0" applyFont="1" applyFill="1" applyBorder="1" applyAlignment="1" applyProtection="1">
      <alignment vertical="center" wrapText="1"/>
      <protection locked="0"/>
    </xf>
    <xf numFmtId="0" fontId="18" fillId="3" borderId="21" xfId="0" applyFont="1" applyFill="1" applyBorder="1" applyAlignment="1" applyProtection="1">
      <alignment vertical="center" wrapText="1"/>
      <protection locked="0"/>
    </xf>
    <xf numFmtId="0" fontId="14" fillId="0" borderId="67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68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17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19" fillId="0" borderId="0" xfId="6" applyFont="1" applyAlignment="1">
      <alignment horizontal="center" vertical="center" wrapText="1"/>
    </xf>
    <xf numFmtId="38" fontId="19" fillId="0" borderId="0" xfId="7" applyFont="1" applyFill="1" applyBorder="1" applyAlignment="1">
      <alignment horizontal="center" vertical="center" wrapText="1"/>
    </xf>
    <xf numFmtId="176" fontId="19" fillId="0" borderId="0" xfId="6" applyNumberFormat="1" applyFont="1" applyAlignment="1">
      <alignment horizontal="center" vertical="center" wrapText="1"/>
    </xf>
    <xf numFmtId="177" fontId="19" fillId="0" borderId="0" xfId="6" applyNumberFormat="1" applyFont="1" applyAlignment="1">
      <alignment horizontal="center" vertical="center" wrapText="1"/>
    </xf>
    <xf numFmtId="0" fontId="19" fillId="0" borderId="8" xfId="6" applyFont="1" applyBorder="1" applyAlignment="1">
      <alignment horizontal="center" vertical="center" wrapText="1"/>
    </xf>
    <xf numFmtId="0" fontId="9" fillId="0" borderId="0" xfId="6" applyAlignment="1">
      <alignment horizontal="center" vertical="center" wrapText="1"/>
    </xf>
    <xf numFmtId="0" fontId="9" fillId="0" borderId="8" xfId="6" applyBorder="1" applyAlignment="1">
      <alignment horizontal="center" vertical="center" wrapText="1"/>
    </xf>
    <xf numFmtId="0" fontId="19" fillId="0" borderId="0" xfId="6" applyFont="1" applyAlignment="1">
      <alignment horizontal="center" vertical="center"/>
    </xf>
    <xf numFmtId="0" fontId="19" fillId="0" borderId="39" xfId="6" applyFont="1" applyBorder="1" applyAlignment="1">
      <alignment horizontal="center" vertical="center"/>
    </xf>
    <xf numFmtId="0" fontId="19" fillId="0" borderId="0" xfId="253" applyFont="1" applyAlignment="1">
      <alignment horizontal="center" vertical="center" wrapText="1"/>
    </xf>
    <xf numFmtId="0" fontId="19" fillId="0" borderId="39" xfId="253" applyFont="1" applyBorder="1" applyAlignment="1">
      <alignment horizontal="center" vertical="center" wrapText="1"/>
    </xf>
    <xf numFmtId="0" fontId="9" fillId="0" borderId="0" xfId="253" applyAlignment="1">
      <alignment horizontal="center" vertical="center" wrapText="1"/>
    </xf>
    <xf numFmtId="0" fontId="9" fillId="0" borderId="8" xfId="253" applyBorder="1" applyAlignment="1">
      <alignment horizontal="center" vertical="center" wrapText="1"/>
    </xf>
    <xf numFmtId="176" fontId="19" fillId="0" borderId="0" xfId="253" applyNumberFormat="1" applyFont="1" applyAlignment="1">
      <alignment horizontal="center" vertical="center" wrapText="1"/>
    </xf>
    <xf numFmtId="38" fontId="19" fillId="0" borderId="0" xfId="253" applyNumberFormat="1" applyFont="1" applyAlignment="1">
      <alignment horizontal="center" vertical="center" wrapText="1"/>
    </xf>
    <xf numFmtId="0" fontId="19" fillId="0" borderId="22" xfId="253" applyFont="1" applyBorder="1" applyAlignment="1">
      <alignment horizontal="center" vertical="center" wrapText="1"/>
    </xf>
    <xf numFmtId="0" fontId="9" fillId="0" borderId="22" xfId="253" applyBorder="1" applyAlignment="1">
      <alignment horizontal="center" vertical="center" wrapText="1"/>
    </xf>
    <xf numFmtId="0" fontId="19" fillId="0" borderId="22" xfId="253" applyFont="1" applyBorder="1" applyAlignment="1">
      <alignment horizontal="center" vertical="center" shrinkToFit="1"/>
    </xf>
    <xf numFmtId="38" fontId="19" fillId="0" borderId="22" xfId="7" applyFont="1" applyFill="1" applyBorder="1" applyAlignment="1">
      <alignment horizontal="center" vertical="center" wrapText="1"/>
    </xf>
    <xf numFmtId="176" fontId="19" fillId="0" borderId="22" xfId="253" applyNumberFormat="1" applyFont="1" applyBorder="1" applyAlignment="1">
      <alignment horizontal="center" vertical="center" wrapText="1"/>
    </xf>
    <xf numFmtId="177" fontId="19" fillId="0" borderId="22" xfId="253" applyNumberFormat="1" applyFont="1" applyBorder="1" applyAlignment="1">
      <alignment horizontal="center" vertical="center" wrapText="1"/>
    </xf>
    <xf numFmtId="38" fontId="19" fillId="0" borderId="26" xfId="7" applyFont="1" applyFill="1" applyBorder="1" applyAlignment="1">
      <alignment horizontal="center" vertical="center" wrapText="1"/>
    </xf>
    <xf numFmtId="38" fontId="19" fillId="0" borderId="62" xfId="7" applyFont="1" applyFill="1" applyBorder="1" applyAlignment="1">
      <alignment horizontal="center" vertical="center" wrapText="1"/>
    </xf>
    <xf numFmtId="38" fontId="19" fillId="0" borderId="28" xfId="7" applyFont="1" applyFill="1" applyBorder="1" applyAlignment="1">
      <alignment horizontal="center" vertical="center" wrapText="1"/>
    </xf>
  </cellXfs>
  <cellStyles count="869">
    <cellStyle name="20% - アクセント 1" xfId="133" builtinId="30" customBuiltin="1"/>
    <cellStyle name="20% - アクセント 1 2" xfId="11" xr:uid="{00000000-0005-0000-0000-000000000000}"/>
    <cellStyle name="20% - アクセント 1 2 2" xfId="12" xr:uid="{00000000-0005-0000-0000-000001000000}"/>
    <cellStyle name="20% - アクセント 1 2 2 2" xfId="58" xr:uid="{00000000-0005-0000-0000-000002000000}"/>
    <cellStyle name="20% - アクセント 1 2 2 2 2" xfId="315" xr:uid="{78145AF6-17BA-44D4-894F-2129C0270B0A}"/>
    <cellStyle name="20% - アクセント 1 2 2 2 2 2" xfId="757" xr:uid="{E86F2053-BF01-47A5-BFF6-EA75F452A7A6}"/>
    <cellStyle name="20% - アクセント 1 2 2 2 2 3" xfId="575" xr:uid="{3BDA5CF9-1E3F-4FAD-836C-4C5080A93776}"/>
    <cellStyle name="20% - アクセント 1 2 2 2 3" xfId="654" xr:uid="{AF557530-982C-45A6-8522-72E332C7F922}"/>
    <cellStyle name="20% - アクセント 1 2 2 2 4" xfId="485" xr:uid="{7E8EBF19-D6C9-47E6-9B8A-BC0E5F986DFB}"/>
    <cellStyle name="20% - アクセント 1 2 2 2 5" xfId="208" xr:uid="{739BFD59-14BF-4E93-ABD1-EF2197BDF145}"/>
    <cellStyle name="20% - アクセント 1 2 2 3" xfId="279" xr:uid="{669CB59D-78C3-4795-A986-1E91243116CB}"/>
    <cellStyle name="20% - アクセント 1 2 2 3 2" xfId="721" xr:uid="{EB859CD5-B3C6-48A0-A1DF-F3BA84360C2A}"/>
    <cellStyle name="20% - アクセント 1 2 2 3 3" xfId="539" xr:uid="{EC7C0C1F-3798-4372-B42B-01574F5FD470}"/>
    <cellStyle name="20% - アクセント 1 2 2 4" xfId="618" xr:uid="{0EC1AA9A-D9C2-44AB-A9A8-CA0DC39BFB51}"/>
    <cellStyle name="20% - アクセント 1 2 2 5" xfId="449" xr:uid="{4AB3EF04-C897-49E3-AB0F-2C6BC8536006}"/>
    <cellStyle name="20% - アクセント 1 2 2 6" xfId="172" xr:uid="{40E1A84F-DF66-4B54-BBC5-F5BE34028C7F}"/>
    <cellStyle name="20% - アクセント 1 2 3" xfId="59" xr:uid="{00000000-0005-0000-0000-000003000000}"/>
    <cellStyle name="20% - アクセント 1 2 3 2" xfId="297" xr:uid="{7F7749CE-5468-4B72-93D4-D55138BD1278}"/>
    <cellStyle name="20% - アクセント 1 2 3 2 2" xfId="739" xr:uid="{08E9914D-5CA3-4406-B79E-90906F341A36}"/>
    <cellStyle name="20% - アクセント 1 2 3 2 3" xfId="557" xr:uid="{70822945-EE57-40EB-9999-D65B42185645}"/>
    <cellStyle name="20% - アクセント 1 2 3 3" xfId="636" xr:uid="{5B9F0C34-2BF8-4C71-8560-C7CCFB4155D8}"/>
    <cellStyle name="20% - アクセント 1 2 3 4" xfId="467" xr:uid="{E3E49DB2-F103-43AF-8C4B-DC83693DA703}"/>
    <cellStyle name="20% - アクセント 1 2 3 5" xfId="190" xr:uid="{57B5B444-9225-459E-8735-329EA2E60D42}"/>
    <cellStyle name="20% - アクセント 1 2 4" xfId="367" xr:uid="{582BDADC-7482-4903-B355-155CDFDF4E65}"/>
    <cellStyle name="20% - アクセント 1 2 5" xfId="261" xr:uid="{87F3D5C7-2B84-4ECA-90CB-11473CF10E4B}"/>
    <cellStyle name="20% - アクセント 1 2 5 2" xfId="703" xr:uid="{869A90F3-B9D2-42B1-AF82-B54B74584422}"/>
    <cellStyle name="20% - アクセント 1 2 5 3" xfId="521" xr:uid="{56547414-7857-46D3-852F-C220C0E3B9BE}"/>
    <cellStyle name="20% - アクセント 1 2 6" xfId="600" xr:uid="{2C49F3AC-EA15-4FEE-8EFE-5106CCDC5390}"/>
    <cellStyle name="20% - アクセント 1 2 7" xfId="431" xr:uid="{9E335D0A-2530-430C-8901-04EA20F16DC6}"/>
    <cellStyle name="20% - アクセント 1 2 8" xfId="154" xr:uid="{B9F13A03-8374-4D45-9EB9-CF921353C377}"/>
    <cellStyle name="20% - アクセント 1 3" xfId="241" xr:uid="{888190D5-FFC7-4354-AB64-420078E7FC2A}"/>
    <cellStyle name="20% - アクセント 1 3 2" xfId="688" xr:uid="{6E6DFA63-8408-4DFF-A97F-4621AA8FABBE}"/>
    <cellStyle name="20% - アクセント 1 3 3" xfId="507" xr:uid="{F9507299-AF8B-4149-A512-41D1683341DA}"/>
    <cellStyle name="20% - アクセント 1 4" xfId="414" xr:uid="{1D4C27F2-BAFF-4EEB-9088-013FB6B2D3D9}"/>
    <cellStyle name="20% - アクセント 1 5" xfId="672" xr:uid="{DE7A2E57-B57C-4281-8141-85CA4FF6AF72}"/>
    <cellStyle name="20% - アクセント 2" xfId="136" builtinId="34" customBuiltin="1"/>
    <cellStyle name="20% - アクセント 2 2" xfId="13" xr:uid="{00000000-0005-0000-0000-000004000000}"/>
    <cellStyle name="20% - アクセント 2 2 2" xfId="14" xr:uid="{00000000-0005-0000-0000-000005000000}"/>
    <cellStyle name="20% - アクセント 2 2 2 2" xfId="60" xr:uid="{00000000-0005-0000-0000-000006000000}"/>
    <cellStyle name="20% - アクセント 2 2 2 2 2" xfId="316" xr:uid="{ED3C852B-643D-40AC-B71F-1723CDF9DD73}"/>
    <cellStyle name="20% - アクセント 2 2 2 2 2 2" xfId="758" xr:uid="{695CDF5E-F7C5-46F3-BF95-6024683DA113}"/>
    <cellStyle name="20% - アクセント 2 2 2 2 2 3" xfId="576" xr:uid="{FB1B0951-D2C0-46D4-B4CF-3CF110D01351}"/>
    <cellStyle name="20% - アクセント 2 2 2 2 3" xfId="655" xr:uid="{7192849E-BE99-458B-9FD0-A118A015B9FD}"/>
    <cellStyle name="20% - アクセント 2 2 2 2 4" xfId="486" xr:uid="{0ACD04A7-11BF-4920-AE4A-ECA1FA788513}"/>
    <cellStyle name="20% - アクセント 2 2 2 2 5" xfId="209" xr:uid="{6F453E7A-7528-4645-8D16-FCAB70A2980E}"/>
    <cellStyle name="20% - アクセント 2 2 2 3" xfId="280" xr:uid="{24E6DC8C-976B-491F-B64E-A861630F437C}"/>
    <cellStyle name="20% - アクセント 2 2 2 3 2" xfId="722" xr:uid="{76CEDAD6-1DFF-43A2-8B2F-A5530814CA5A}"/>
    <cellStyle name="20% - アクセント 2 2 2 3 3" xfId="540" xr:uid="{CF8B50AD-AE09-4B8A-AA93-90A1D9398B1B}"/>
    <cellStyle name="20% - アクセント 2 2 2 4" xfId="619" xr:uid="{450CA347-1911-4782-96E4-B5EBA3EFFDCC}"/>
    <cellStyle name="20% - アクセント 2 2 2 5" xfId="450" xr:uid="{3F141AAB-C97C-470F-A05F-B7CB1035696C}"/>
    <cellStyle name="20% - アクセント 2 2 2 6" xfId="173" xr:uid="{A2E304AD-ECBE-4516-91E6-BC1CB5EA244F}"/>
    <cellStyle name="20% - アクセント 2 2 3" xfId="61" xr:uid="{00000000-0005-0000-0000-000007000000}"/>
    <cellStyle name="20% - アクセント 2 2 3 2" xfId="298" xr:uid="{3E522948-B1E1-4625-B787-DFDB1AB1C2EC}"/>
    <cellStyle name="20% - アクセント 2 2 3 2 2" xfId="740" xr:uid="{3084D2EC-76A2-4380-9161-E099F63ED3DB}"/>
    <cellStyle name="20% - アクセント 2 2 3 2 3" xfId="558" xr:uid="{538B7CF1-741E-4B26-9B26-4988D8CCE54F}"/>
    <cellStyle name="20% - アクセント 2 2 3 3" xfId="637" xr:uid="{7E5B0A16-A3F4-47E1-AE97-EC29C99E1A8C}"/>
    <cellStyle name="20% - アクセント 2 2 3 4" xfId="468" xr:uid="{2AFBD39C-0277-4C37-A970-B3861958F0C5}"/>
    <cellStyle name="20% - アクセント 2 2 3 5" xfId="191" xr:uid="{8946B08D-6A6D-461B-96B5-D42DC77EA2A5}"/>
    <cellStyle name="20% - アクセント 2 2 4" xfId="332" xr:uid="{D5F9319A-36F4-4C4F-AB69-C961652AED48}"/>
    <cellStyle name="20% - アクセント 2 2 5" xfId="262" xr:uid="{993BE206-8C1A-4EF1-AFE2-1CFA0399BADD}"/>
    <cellStyle name="20% - アクセント 2 2 5 2" xfId="704" xr:uid="{466F205A-EE3E-4871-A690-F25E091ADB3E}"/>
    <cellStyle name="20% - アクセント 2 2 5 3" xfId="522" xr:uid="{A5AA1ECB-A88E-45FB-A0BC-D96FE444761E}"/>
    <cellStyle name="20% - アクセント 2 2 6" xfId="601" xr:uid="{98029B1E-782F-4D12-B3A0-18E1274D2A85}"/>
    <cellStyle name="20% - アクセント 2 2 7" xfId="432" xr:uid="{D7438A7B-6034-45B0-AB17-A5315A47031C}"/>
    <cellStyle name="20% - アクセント 2 2 8" xfId="155" xr:uid="{CD109635-B91F-4E4A-849F-23432539B629}"/>
    <cellStyle name="20% - アクセント 2 3" xfId="243" xr:uid="{C051AE9B-5D86-40BC-B38F-AED353649C82}"/>
    <cellStyle name="20% - アクセント 2 3 2" xfId="690" xr:uid="{57D9BD37-49F6-4404-B743-0214CD1F8F22}"/>
    <cellStyle name="20% - アクセント 2 3 3" xfId="509" xr:uid="{A593CC63-4601-47C0-84DF-8A1CD1326BA9}"/>
    <cellStyle name="20% - アクセント 2 4" xfId="416" xr:uid="{D5756B51-EA08-413D-BCE9-AAF6DD61A39D}"/>
    <cellStyle name="20% - アクセント 2 5" xfId="674" xr:uid="{2EA0B659-D18C-453F-9B56-FD5966F74DE5}"/>
    <cellStyle name="20% - アクセント 3" xfId="139" builtinId="38" customBuiltin="1"/>
    <cellStyle name="20% - アクセント 3 2" xfId="15" xr:uid="{00000000-0005-0000-0000-000008000000}"/>
    <cellStyle name="20% - アクセント 3 2 2" xfId="16" xr:uid="{00000000-0005-0000-0000-000009000000}"/>
    <cellStyle name="20% - アクセント 3 2 2 2" xfId="62" xr:uid="{00000000-0005-0000-0000-00000A000000}"/>
    <cellStyle name="20% - アクセント 3 2 2 2 2" xfId="317" xr:uid="{5CF0260E-2C65-4695-83D6-9932A75806BC}"/>
    <cellStyle name="20% - アクセント 3 2 2 2 2 2" xfId="759" xr:uid="{D0EE4E82-DA08-4357-898B-50B069B77BAD}"/>
    <cellStyle name="20% - アクセント 3 2 2 2 2 3" xfId="577" xr:uid="{6A53CB1C-76F6-43D4-9232-E7C0FB59D3F9}"/>
    <cellStyle name="20% - アクセント 3 2 2 2 3" xfId="656" xr:uid="{8891AEF0-E04D-4CF4-AF00-96A7E4AE027C}"/>
    <cellStyle name="20% - アクセント 3 2 2 2 4" xfId="487" xr:uid="{18A014EA-1CA2-4029-B761-51AE0C271978}"/>
    <cellStyle name="20% - アクセント 3 2 2 2 5" xfId="210" xr:uid="{A6B9330A-5E33-48B5-AEFE-AE8B76397D90}"/>
    <cellStyle name="20% - アクセント 3 2 2 3" xfId="281" xr:uid="{6D594C97-0127-473B-B6C7-C62812B68B33}"/>
    <cellStyle name="20% - アクセント 3 2 2 3 2" xfId="723" xr:uid="{2C2EF633-DC0B-4F21-B5CB-A22C81FF9935}"/>
    <cellStyle name="20% - アクセント 3 2 2 3 3" xfId="541" xr:uid="{DD4DC578-EE25-4D5B-937D-02467AF2E33F}"/>
    <cellStyle name="20% - アクセント 3 2 2 4" xfId="620" xr:uid="{86DE9FD9-7D0F-4E64-AE35-1972CAF1B3DB}"/>
    <cellStyle name="20% - アクセント 3 2 2 5" xfId="451" xr:uid="{5FC5CD5D-4386-44C3-872B-89778C1FFCEE}"/>
    <cellStyle name="20% - アクセント 3 2 2 6" xfId="174" xr:uid="{8C555576-F8BA-45F8-8D70-DE27BB132413}"/>
    <cellStyle name="20% - アクセント 3 2 3" xfId="63" xr:uid="{00000000-0005-0000-0000-00000B000000}"/>
    <cellStyle name="20% - アクセント 3 2 3 2" xfId="299" xr:uid="{1FC325DD-D3E5-4642-8B81-901D8D223C1B}"/>
    <cellStyle name="20% - アクセント 3 2 3 2 2" xfId="741" xr:uid="{A48F7F90-8A02-4E16-8082-B4DB61FF735D}"/>
    <cellStyle name="20% - アクセント 3 2 3 2 3" xfId="559" xr:uid="{271FA08F-C105-40AA-8909-8A9012B57799}"/>
    <cellStyle name="20% - アクセント 3 2 3 3" xfId="638" xr:uid="{AA3A8AA0-86DF-4A9B-95AC-9CAA9C973A77}"/>
    <cellStyle name="20% - アクセント 3 2 3 4" xfId="469" xr:uid="{6633B206-5C87-4309-87AA-9429CD17B7B7}"/>
    <cellStyle name="20% - アクセント 3 2 3 5" xfId="192" xr:uid="{9B27678E-8B36-479A-9A9C-18B919CA33BB}"/>
    <cellStyle name="20% - アクセント 3 2 4" xfId="369" xr:uid="{98A10F29-F089-406A-B37D-02DD9F1FBE67}"/>
    <cellStyle name="20% - アクセント 3 2 5" xfId="263" xr:uid="{12779C46-2BDA-4652-9562-7C97380B166F}"/>
    <cellStyle name="20% - アクセント 3 2 5 2" xfId="705" xr:uid="{5701B1DB-4C6D-4438-8641-6DC1BC068965}"/>
    <cellStyle name="20% - アクセント 3 2 5 3" xfId="523" xr:uid="{E08D2470-B862-43BB-860A-68E1E3985948}"/>
    <cellStyle name="20% - アクセント 3 2 6" xfId="602" xr:uid="{348442AA-95DD-4A4E-ABAE-A796B6C45107}"/>
    <cellStyle name="20% - アクセント 3 2 7" xfId="433" xr:uid="{86EC3128-91C8-4F58-A22F-B75FC7D57707}"/>
    <cellStyle name="20% - アクセント 3 2 8" xfId="156" xr:uid="{9BF6ED0A-F73F-41C8-AE5D-C600CE3ECB1E}"/>
    <cellStyle name="20% - アクセント 3 3" xfId="245" xr:uid="{7B4E66F3-7773-49BE-88EF-CAB32D966D0F}"/>
    <cellStyle name="20% - アクセント 3 3 2" xfId="692" xr:uid="{2C806E9D-6EE6-4658-8A57-02228ACA4078}"/>
    <cellStyle name="20% - アクセント 3 3 3" xfId="511" xr:uid="{3E446757-DD9B-4B9B-AD18-D6E9F4143177}"/>
    <cellStyle name="20% - アクセント 3 4" xfId="418" xr:uid="{7B28E701-F6FD-4775-AC3A-D6E2B314FEC4}"/>
    <cellStyle name="20% - アクセント 3 5" xfId="676" xr:uid="{125BF2D4-5B3A-4983-A90A-7CD2D7598469}"/>
    <cellStyle name="20% - アクセント 4" xfId="142" builtinId="42" customBuiltin="1"/>
    <cellStyle name="20% - アクセント 4 2" xfId="17" xr:uid="{00000000-0005-0000-0000-00000C000000}"/>
    <cellStyle name="20% - アクセント 4 2 2" xfId="18" xr:uid="{00000000-0005-0000-0000-00000D000000}"/>
    <cellStyle name="20% - アクセント 4 2 2 2" xfId="64" xr:uid="{00000000-0005-0000-0000-00000E000000}"/>
    <cellStyle name="20% - アクセント 4 2 2 2 2" xfId="318" xr:uid="{5D5EAE2F-5A4A-49F8-9D30-B2066F0F5741}"/>
    <cellStyle name="20% - アクセント 4 2 2 2 2 2" xfId="760" xr:uid="{5B83B646-727A-4405-942D-CB358026C2D6}"/>
    <cellStyle name="20% - アクセント 4 2 2 2 2 3" xfId="578" xr:uid="{C7DE5317-F8C1-4C5E-9FA2-5E146C120DEC}"/>
    <cellStyle name="20% - アクセント 4 2 2 2 3" xfId="657" xr:uid="{38032809-13DA-46AF-9EA0-1767C1C30790}"/>
    <cellStyle name="20% - アクセント 4 2 2 2 4" xfId="488" xr:uid="{DAEF7137-11F0-4339-80C9-E4DD644FAB98}"/>
    <cellStyle name="20% - アクセント 4 2 2 2 5" xfId="211" xr:uid="{D3235D29-C1F5-4C63-B80B-987EC0954581}"/>
    <cellStyle name="20% - アクセント 4 2 2 3" xfId="282" xr:uid="{20F93E6A-987D-41FA-84F1-CA5ABF44FC4B}"/>
    <cellStyle name="20% - アクセント 4 2 2 3 2" xfId="724" xr:uid="{5FDA064A-9FFB-4266-987F-848C09233C10}"/>
    <cellStyle name="20% - アクセント 4 2 2 3 3" xfId="542" xr:uid="{1692AA22-478F-4B4C-9A47-4D01F3C72144}"/>
    <cellStyle name="20% - アクセント 4 2 2 4" xfId="621" xr:uid="{A599F001-245B-4841-AC27-EA2A55B7B614}"/>
    <cellStyle name="20% - アクセント 4 2 2 5" xfId="452" xr:uid="{1F745CA3-A742-41C3-8DCF-D000B4C18066}"/>
    <cellStyle name="20% - アクセント 4 2 2 6" xfId="175" xr:uid="{63091BDD-E002-4064-9CCC-5FAE6C4772C3}"/>
    <cellStyle name="20% - アクセント 4 2 3" xfId="65" xr:uid="{00000000-0005-0000-0000-00000F000000}"/>
    <cellStyle name="20% - アクセント 4 2 3 2" xfId="300" xr:uid="{3FDDBDCF-4A94-4980-9A83-C0A2A50645A1}"/>
    <cellStyle name="20% - アクセント 4 2 3 2 2" xfId="742" xr:uid="{25C311E0-2113-44A3-A2EB-935F7A138C5D}"/>
    <cellStyle name="20% - アクセント 4 2 3 2 3" xfId="560" xr:uid="{FED7CAD9-DBD2-4943-BA76-F8C652C1C9F7}"/>
    <cellStyle name="20% - アクセント 4 2 3 3" xfId="639" xr:uid="{04D08713-14D0-41F6-9ED1-2C338B4CACDA}"/>
    <cellStyle name="20% - アクセント 4 2 3 4" xfId="470" xr:uid="{52361CA5-CF8F-4D26-90C2-645B771D0403}"/>
    <cellStyle name="20% - アクセント 4 2 3 5" xfId="193" xr:uid="{F8FE28DF-9D42-4245-BCCA-09B972024125}"/>
    <cellStyle name="20% - アクセント 4 2 4" xfId="365" xr:uid="{B92CE662-923F-481F-86A9-F0086A12DFF2}"/>
    <cellStyle name="20% - アクセント 4 2 5" xfId="264" xr:uid="{624AACBA-83E6-4A23-9B99-5D3C8A5986D9}"/>
    <cellStyle name="20% - アクセント 4 2 5 2" xfId="706" xr:uid="{2E62C2F2-25EE-48FD-ADA4-56B66A5AE472}"/>
    <cellStyle name="20% - アクセント 4 2 5 3" xfId="524" xr:uid="{39CE212C-6572-492A-BBF0-D3F7B0BBE793}"/>
    <cellStyle name="20% - アクセント 4 2 6" xfId="603" xr:uid="{27A7A80E-EE17-4018-BBF8-23377548F97F}"/>
    <cellStyle name="20% - アクセント 4 2 7" xfId="434" xr:uid="{94BABE67-889B-4E6A-90DC-09B4A5A1E17F}"/>
    <cellStyle name="20% - アクセント 4 2 8" xfId="157" xr:uid="{F6E8E073-BB32-4601-8220-57306FA85FE9}"/>
    <cellStyle name="20% - アクセント 4 3" xfId="247" xr:uid="{43D76F2C-70FA-49E5-B728-5AE92675DE18}"/>
    <cellStyle name="20% - アクセント 4 3 2" xfId="694" xr:uid="{35ED38D4-22C3-4D10-8582-31CA1A6BF87D}"/>
    <cellStyle name="20% - アクセント 4 3 3" xfId="513" xr:uid="{FA5FE022-62D2-4BA1-8419-A378AE304AEC}"/>
    <cellStyle name="20% - アクセント 4 4" xfId="420" xr:uid="{C9E05010-0EA9-4BC9-B1A3-C003D3F13F75}"/>
    <cellStyle name="20% - アクセント 4 5" xfId="678" xr:uid="{B4F70107-AA21-4871-A5AF-EF6B1C9C3B0F}"/>
    <cellStyle name="20% - アクセント 5" xfId="145" builtinId="46" customBuiltin="1"/>
    <cellStyle name="20% - アクセント 5 2" xfId="19" xr:uid="{00000000-0005-0000-0000-000010000000}"/>
    <cellStyle name="20% - アクセント 5 2 2" xfId="20" xr:uid="{00000000-0005-0000-0000-000011000000}"/>
    <cellStyle name="20% - アクセント 5 2 2 2" xfId="66" xr:uid="{00000000-0005-0000-0000-000012000000}"/>
    <cellStyle name="20% - アクセント 5 2 2 2 2" xfId="319" xr:uid="{4C7D7391-C3B8-4763-BB73-796C69CF7651}"/>
    <cellStyle name="20% - アクセント 5 2 2 2 2 2" xfId="761" xr:uid="{827A5829-CA44-4172-8CE1-7D47C881A10A}"/>
    <cellStyle name="20% - アクセント 5 2 2 2 2 3" xfId="579" xr:uid="{66AF8851-BFB3-47D9-AD8D-4FCF2EA183A6}"/>
    <cellStyle name="20% - アクセント 5 2 2 2 3" xfId="658" xr:uid="{6A9870E8-9E77-4C20-BF79-3A5480AB603F}"/>
    <cellStyle name="20% - アクセント 5 2 2 2 4" xfId="489" xr:uid="{7F20F322-EFFF-4AE6-AF40-D802EE6D845A}"/>
    <cellStyle name="20% - アクセント 5 2 2 2 5" xfId="212" xr:uid="{13D5FFC0-5575-4E93-BE70-E889D388F888}"/>
    <cellStyle name="20% - アクセント 5 2 2 3" xfId="283" xr:uid="{5B0029A8-69B9-4B2C-BCEE-FDCC739C5D29}"/>
    <cellStyle name="20% - アクセント 5 2 2 3 2" xfId="725" xr:uid="{57008FF3-DA4D-4725-B1F0-9B48BE81BDF8}"/>
    <cellStyle name="20% - アクセント 5 2 2 3 3" xfId="543" xr:uid="{123C8908-D0FF-473D-BF8D-1663F03D7FC3}"/>
    <cellStyle name="20% - アクセント 5 2 2 4" xfId="622" xr:uid="{71032C6C-21F9-421C-9573-280C1527E354}"/>
    <cellStyle name="20% - アクセント 5 2 2 5" xfId="453" xr:uid="{62B1AA9B-CFE3-4493-B781-C004A363E3D9}"/>
    <cellStyle name="20% - アクセント 5 2 2 6" xfId="176" xr:uid="{5B405199-03E8-4E3B-8835-7645B88D3C5E}"/>
    <cellStyle name="20% - アクセント 5 2 3" xfId="67" xr:uid="{00000000-0005-0000-0000-000013000000}"/>
    <cellStyle name="20% - アクセント 5 2 3 2" xfId="301" xr:uid="{FDDF9BB4-6A61-441E-9063-D8FF77F4A697}"/>
    <cellStyle name="20% - アクセント 5 2 3 2 2" xfId="743" xr:uid="{2526F3A9-9F52-4374-9004-B775B1DF3F60}"/>
    <cellStyle name="20% - アクセント 5 2 3 2 3" xfId="561" xr:uid="{9B18B646-CD99-4088-B6E8-0C4B9D83EE67}"/>
    <cellStyle name="20% - アクセント 5 2 3 3" xfId="640" xr:uid="{28D861F6-1CF7-41BF-B765-038CE5783EDD}"/>
    <cellStyle name="20% - アクセント 5 2 3 4" xfId="471" xr:uid="{C79613EE-346C-4267-ABC1-38642B08B72B}"/>
    <cellStyle name="20% - アクセント 5 2 3 5" xfId="194" xr:uid="{03947B53-FE34-45E3-BCDE-285F6D44A0B3}"/>
    <cellStyle name="20% - アクセント 5 2 4" xfId="356" xr:uid="{E9782526-8AB8-4225-B266-B96A6DE95ACC}"/>
    <cellStyle name="20% - アクセント 5 2 5" xfId="265" xr:uid="{5105402E-F708-4A42-AD99-59E1ACB8BB17}"/>
    <cellStyle name="20% - アクセント 5 2 5 2" xfId="707" xr:uid="{AF525AE9-D2F7-452E-A5B9-E8D70D8E37CA}"/>
    <cellStyle name="20% - アクセント 5 2 5 3" xfId="525" xr:uid="{1CF73D93-2136-4B90-8916-AB0B32E6C39F}"/>
    <cellStyle name="20% - アクセント 5 2 6" xfId="604" xr:uid="{A7DFB162-C56B-44E2-A5EE-FE2C129AC710}"/>
    <cellStyle name="20% - アクセント 5 2 7" xfId="435" xr:uid="{591BC38A-95FD-4588-A2A0-120BBC4C7A56}"/>
    <cellStyle name="20% - アクセント 5 2 8" xfId="158" xr:uid="{4B030667-5630-4A9F-B797-63A50CA6DD20}"/>
    <cellStyle name="20% - アクセント 5 3" xfId="249" xr:uid="{7DCA5826-E041-443A-B13C-F14AD3F25691}"/>
    <cellStyle name="20% - アクセント 5 3 2" xfId="696" xr:uid="{27275729-1603-48B1-87B0-37B3D38D29DC}"/>
    <cellStyle name="20% - アクセント 5 3 3" xfId="515" xr:uid="{6D3B28CE-7A3E-4D84-BBDC-31DA608C3B81}"/>
    <cellStyle name="20% - アクセント 5 4" xfId="422" xr:uid="{8BA5F4DB-2259-4253-90DC-C10C151C3765}"/>
    <cellStyle name="20% - アクセント 5 5" xfId="680" xr:uid="{44ACCC08-60B9-4EDC-98B7-E3C8F14B1B6F}"/>
    <cellStyle name="20% - アクセント 6" xfId="148" builtinId="50" customBuiltin="1"/>
    <cellStyle name="20% - アクセント 6 2" xfId="21" xr:uid="{00000000-0005-0000-0000-000014000000}"/>
    <cellStyle name="20% - アクセント 6 2 2" xfId="22" xr:uid="{00000000-0005-0000-0000-000015000000}"/>
    <cellStyle name="20% - アクセント 6 2 2 2" xfId="68" xr:uid="{00000000-0005-0000-0000-000016000000}"/>
    <cellStyle name="20% - アクセント 6 2 2 2 2" xfId="320" xr:uid="{BF0762AF-543F-4D94-848C-9348AE927D46}"/>
    <cellStyle name="20% - アクセント 6 2 2 2 2 2" xfId="762" xr:uid="{4101AD51-DCE8-4FEE-BB1B-EEEF28276671}"/>
    <cellStyle name="20% - アクセント 6 2 2 2 2 3" xfId="580" xr:uid="{BDBABAC8-11B9-484D-9585-04848AD68F9E}"/>
    <cellStyle name="20% - アクセント 6 2 2 2 3" xfId="659" xr:uid="{31DFC05D-B94B-4E5B-84E9-E19C6D968503}"/>
    <cellStyle name="20% - アクセント 6 2 2 2 4" xfId="490" xr:uid="{1E51B0C3-4769-4E47-906E-ECEAABD5B26E}"/>
    <cellStyle name="20% - アクセント 6 2 2 2 5" xfId="213" xr:uid="{800B53AE-AEA6-4F48-B43C-003C872535E2}"/>
    <cellStyle name="20% - アクセント 6 2 2 3" xfId="284" xr:uid="{2AB4630B-DD74-4C8F-B27A-A4978C7A7881}"/>
    <cellStyle name="20% - アクセント 6 2 2 3 2" xfId="726" xr:uid="{99E58956-90F7-4D03-B6F7-C0AB7399FB2B}"/>
    <cellStyle name="20% - アクセント 6 2 2 3 3" xfId="544" xr:uid="{775B2BD6-EF5D-4FDA-A2F8-658E5455C74B}"/>
    <cellStyle name="20% - アクセント 6 2 2 4" xfId="623" xr:uid="{1B7175EF-3181-42CD-A0F0-B2912B4214EF}"/>
    <cellStyle name="20% - アクセント 6 2 2 5" xfId="454" xr:uid="{BD8C7134-3DDF-453D-BE19-FA582E16EBF6}"/>
    <cellStyle name="20% - アクセント 6 2 2 6" xfId="177" xr:uid="{688B401E-70E4-42AE-94AD-0AF16789E687}"/>
    <cellStyle name="20% - アクセント 6 2 3" xfId="69" xr:uid="{00000000-0005-0000-0000-000017000000}"/>
    <cellStyle name="20% - アクセント 6 2 3 2" xfId="302" xr:uid="{A2B12999-459D-4B91-A010-7E6AA05A3533}"/>
    <cellStyle name="20% - アクセント 6 2 3 2 2" xfId="744" xr:uid="{46AA85D3-D4CF-4EC3-8F85-5AC7C7CFC784}"/>
    <cellStyle name="20% - アクセント 6 2 3 2 3" xfId="562" xr:uid="{F42E7D63-CCC2-4080-8B55-C5F06C1A9668}"/>
    <cellStyle name="20% - アクセント 6 2 3 3" xfId="641" xr:uid="{C34A3023-2DBE-48C9-ADB1-633F055F0F6F}"/>
    <cellStyle name="20% - アクセント 6 2 3 4" xfId="472" xr:uid="{0FDBB7B5-5E83-421A-92BA-3BD8AF62A806}"/>
    <cellStyle name="20% - アクセント 6 2 3 5" xfId="195" xr:uid="{605A7DB2-B7BD-4A80-AE48-D55B21B7E32E}"/>
    <cellStyle name="20% - アクセント 6 2 4" xfId="339" xr:uid="{3F3B4266-55D3-499A-8F06-75CBC3016B86}"/>
    <cellStyle name="20% - アクセント 6 2 5" xfId="266" xr:uid="{C585A693-BB4F-41DB-BB9F-55AD16E1A80D}"/>
    <cellStyle name="20% - アクセント 6 2 5 2" xfId="708" xr:uid="{D00884DE-737D-46FF-A9AD-74CE7F040D5A}"/>
    <cellStyle name="20% - アクセント 6 2 5 3" xfId="526" xr:uid="{8D612C5E-EFAB-477E-955E-7AC120EC06AB}"/>
    <cellStyle name="20% - アクセント 6 2 6" xfId="605" xr:uid="{0D1BED9D-591F-4522-A183-B1743AB4E484}"/>
    <cellStyle name="20% - アクセント 6 2 7" xfId="436" xr:uid="{C922595E-0880-40CE-A152-02DA7E14E861}"/>
    <cellStyle name="20% - アクセント 6 2 8" xfId="159" xr:uid="{5517F3C5-6987-4578-9056-D684CEB19BD4}"/>
    <cellStyle name="20% - アクセント 6 3" xfId="251" xr:uid="{95E621CD-6E42-4161-AFAB-7075771B1AC9}"/>
    <cellStyle name="20% - アクセント 6 3 2" xfId="698" xr:uid="{FB998451-6991-45E4-A302-A17E2EF1D5E5}"/>
    <cellStyle name="20% - アクセント 6 3 3" xfId="517" xr:uid="{536A36B8-74A4-4D0E-9B5B-F66C25A6B37F}"/>
    <cellStyle name="20% - アクセント 6 4" xfId="424" xr:uid="{421A728E-405C-4144-B1F9-92EC9F69C95C}"/>
    <cellStyle name="20% - アクセント 6 5" xfId="682" xr:uid="{4961A197-7749-4DD8-9287-D580265AA4CE}"/>
    <cellStyle name="40% - アクセント 1" xfId="134" builtinId="31" customBuiltin="1"/>
    <cellStyle name="40% - アクセント 1 2" xfId="23" xr:uid="{00000000-0005-0000-0000-000018000000}"/>
    <cellStyle name="40% - アクセント 1 2 2" xfId="24" xr:uid="{00000000-0005-0000-0000-000019000000}"/>
    <cellStyle name="40% - アクセント 1 2 2 2" xfId="70" xr:uid="{00000000-0005-0000-0000-00001A000000}"/>
    <cellStyle name="40% - アクセント 1 2 2 2 2" xfId="321" xr:uid="{7FDE0DF0-17D3-40B8-A715-166A4028E2A2}"/>
    <cellStyle name="40% - アクセント 1 2 2 2 2 2" xfId="763" xr:uid="{D2C0474D-ECFE-4460-97C6-3EEC51ABFDCD}"/>
    <cellStyle name="40% - アクセント 1 2 2 2 2 3" xfId="581" xr:uid="{0F39A63B-D6A6-448C-80A3-09D86A8839D2}"/>
    <cellStyle name="40% - アクセント 1 2 2 2 3" xfId="660" xr:uid="{5EF0DBD0-FCB7-41F9-A33C-B25C0699B292}"/>
    <cellStyle name="40% - アクセント 1 2 2 2 4" xfId="491" xr:uid="{552DB01D-7853-4332-ABBF-B486BCA1A406}"/>
    <cellStyle name="40% - アクセント 1 2 2 2 5" xfId="214" xr:uid="{F8D96B87-B65C-40B5-9A8B-9DAFC53D4825}"/>
    <cellStyle name="40% - アクセント 1 2 2 3" xfId="285" xr:uid="{2AAC817A-B56D-49E2-826A-6456F21E7AC3}"/>
    <cellStyle name="40% - アクセント 1 2 2 3 2" xfId="727" xr:uid="{EF316FF8-2E9A-4135-9D1B-2389C39A37BF}"/>
    <cellStyle name="40% - アクセント 1 2 2 3 3" xfId="545" xr:uid="{A1BD6D4E-A07C-4139-AF93-870CF4C5C399}"/>
    <cellStyle name="40% - アクセント 1 2 2 4" xfId="624" xr:uid="{FF7B8FCD-5541-4F1B-A854-3CF247A244D0}"/>
    <cellStyle name="40% - アクセント 1 2 2 5" xfId="455" xr:uid="{86BCFC21-0C44-4140-9D53-BC545510ABE7}"/>
    <cellStyle name="40% - アクセント 1 2 2 6" xfId="178" xr:uid="{23ADA502-8BED-4709-8844-220239A80CD8}"/>
    <cellStyle name="40% - アクセント 1 2 3" xfId="71" xr:uid="{00000000-0005-0000-0000-00001B000000}"/>
    <cellStyle name="40% - アクセント 1 2 3 2" xfId="303" xr:uid="{15925E06-D791-4EBF-B2EB-3E99477849C0}"/>
    <cellStyle name="40% - アクセント 1 2 3 2 2" xfId="745" xr:uid="{EC021153-D763-42F8-B132-4B6D1D619A1C}"/>
    <cellStyle name="40% - アクセント 1 2 3 2 3" xfId="563" xr:uid="{AC53CDD4-33C8-4C23-9B6F-366CC87AD506}"/>
    <cellStyle name="40% - アクセント 1 2 3 3" xfId="642" xr:uid="{6544C2E4-AA5B-4452-A43A-EFFE4C32D718}"/>
    <cellStyle name="40% - アクセント 1 2 3 4" xfId="473" xr:uid="{51549B04-C424-4514-80C5-D9C36FD8ACC9}"/>
    <cellStyle name="40% - アクセント 1 2 3 5" xfId="196" xr:uid="{1C28AA5D-1F0E-4467-99CA-35DC079531E9}"/>
    <cellStyle name="40% - アクセント 1 2 4" xfId="353" xr:uid="{C637D7AE-FCE0-4EE0-9B80-768511432C20}"/>
    <cellStyle name="40% - アクセント 1 2 5" xfId="267" xr:uid="{BBA7511A-B3B1-420F-A323-D93659A986D4}"/>
    <cellStyle name="40% - アクセント 1 2 5 2" xfId="709" xr:uid="{236AD43F-7FCB-407D-A32E-8A74AC2C49FD}"/>
    <cellStyle name="40% - アクセント 1 2 5 3" xfId="527" xr:uid="{CD09D6C0-5D51-4BAC-8FD2-BC77E55E7F1A}"/>
    <cellStyle name="40% - アクセント 1 2 6" xfId="606" xr:uid="{2702EB71-8A19-44FA-B256-D06FB58895A0}"/>
    <cellStyle name="40% - アクセント 1 2 7" xfId="437" xr:uid="{33574F39-6AED-468E-8C34-DA0E00058BE4}"/>
    <cellStyle name="40% - アクセント 1 2 8" xfId="160" xr:uid="{1215FEFC-DC12-46DA-B13E-00113F0FE268}"/>
    <cellStyle name="40% - アクセント 1 3" xfId="242" xr:uid="{95BBFFE6-0E88-456E-B233-4DF245D025F2}"/>
    <cellStyle name="40% - アクセント 1 3 2" xfId="689" xr:uid="{ABFEB5E1-D5E9-40D2-8038-AC23A72E6427}"/>
    <cellStyle name="40% - アクセント 1 3 3" xfId="508" xr:uid="{24A6B2B5-650F-4845-94E8-594669D6247A}"/>
    <cellStyle name="40% - アクセント 1 4" xfId="415" xr:uid="{1E3C8626-F642-4042-9D21-B2A0C2B2BE93}"/>
    <cellStyle name="40% - アクセント 1 5" xfId="673" xr:uid="{9E019152-CA9E-4232-B194-1709D17A38D6}"/>
    <cellStyle name="40% - アクセント 2" xfId="137" builtinId="35" customBuiltin="1"/>
    <cellStyle name="40% - アクセント 2 2" xfId="25" xr:uid="{00000000-0005-0000-0000-00001C000000}"/>
    <cellStyle name="40% - アクセント 2 2 2" xfId="26" xr:uid="{00000000-0005-0000-0000-00001D000000}"/>
    <cellStyle name="40% - アクセント 2 2 2 2" xfId="72" xr:uid="{00000000-0005-0000-0000-00001E000000}"/>
    <cellStyle name="40% - アクセント 2 2 2 2 2" xfId="322" xr:uid="{1D5B700D-E374-4A94-9DCC-253E9EB16580}"/>
    <cellStyle name="40% - アクセント 2 2 2 2 2 2" xfId="764" xr:uid="{7F6DA8BA-496F-4429-939B-593F808D3AE3}"/>
    <cellStyle name="40% - アクセント 2 2 2 2 2 3" xfId="582" xr:uid="{F61E2AB2-82E3-493F-BF17-31EA15867BB4}"/>
    <cellStyle name="40% - アクセント 2 2 2 2 3" xfId="661" xr:uid="{A8B1B8F2-5492-4EEC-8EE5-6823B1EA39BF}"/>
    <cellStyle name="40% - アクセント 2 2 2 2 4" xfId="492" xr:uid="{7B0CD813-CEFA-4CDC-B5E5-04C63E3E57CE}"/>
    <cellStyle name="40% - アクセント 2 2 2 2 5" xfId="215" xr:uid="{57AC0348-0AC0-4950-AB16-B477C051BF4D}"/>
    <cellStyle name="40% - アクセント 2 2 2 3" xfId="286" xr:uid="{DFD63730-E00C-4E09-B90B-2541B304D756}"/>
    <cellStyle name="40% - アクセント 2 2 2 3 2" xfId="728" xr:uid="{EC880F90-E0EF-49D2-BC3D-212EC10F9001}"/>
    <cellStyle name="40% - アクセント 2 2 2 3 3" xfId="546" xr:uid="{920CA79C-9DE9-40DB-B2EC-7EFB885FA7BC}"/>
    <cellStyle name="40% - アクセント 2 2 2 4" xfId="625" xr:uid="{0120B7D4-4BBC-4052-975E-F85261B5063D}"/>
    <cellStyle name="40% - アクセント 2 2 2 5" xfId="456" xr:uid="{1007758C-14E6-41F5-ACA6-BE4C7736C8D1}"/>
    <cellStyle name="40% - アクセント 2 2 2 6" xfId="179" xr:uid="{1216B698-7762-4992-B398-4BED2DED8DE1}"/>
    <cellStyle name="40% - アクセント 2 2 3" xfId="73" xr:uid="{00000000-0005-0000-0000-00001F000000}"/>
    <cellStyle name="40% - アクセント 2 2 3 2" xfId="304" xr:uid="{F5533DD8-28C6-4938-88DA-ADF9E6AFBD02}"/>
    <cellStyle name="40% - アクセント 2 2 3 2 2" xfId="746" xr:uid="{F4A440F4-8838-49AF-9961-4730D739B361}"/>
    <cellStyle name="40% - アクセント 2 2 3 2 3" xfId="564" xr:uid="{1B178F33-8B39-4786-918D-441F4A63E2A7}"/>
    <cellStyle name="40% - アクセント 2 2 3 3" xfId="643" xr:uid="{26397CDF-EC14-4B3F-A460-4A4ABC95AA4F}"/>
    <cellStyle name="40% - アクセント 2 2 3 4" xfId="474" xr:uid="{0D3DCF17-8DAC-4CDC-ADA9-82EC9BA1BACD}"/>
    <cellStyle name="40% - アクセント 2 2 3 5" xfId="197" xr:uid="{25ACA9BF-D609-433E-98C8-DB951E0502E7}"/>
    <cellStyle name="40% - アクセント 2 2 4" xfId="359" xr:uid="{09A1A20B-B7F2-40B7-B56F-BA0FA922748F}"/>
    <cellStyle name="40% - アクセント 2 2 5" xfId="268" xr:uid="{54D74E63-0E28-49E7-8D79-7CDDD08F6F74}"/>
    <cellStyle name="40% - アクセント 2 2 5 2" xfId="710" xr:uid="{83705C67-AB6D-4708-A23C-29628FE85B2D}"/>
    <cellStyle name="40% - アクセント 2 2 5 3" xfId="528" xr:uid="{117F1BC4-CBB6-4330-A7D8-461AB4FD2AB5}"/>
    <cellStyle name="40% - アクセント 2 2 6" xfId="607" xr:uid="{2A88AC8C-E168-4D3D-A0AF-82B8F3A7036C}"/>
    <cellStyle name="40% - アクセント 2 2 7" xfId="438" xr:uid="{5D8EFCBB-3276-45E6-AE5A-7D8845645F3D}"/>
    <cellStyle name="40% - アクセント 2 2 8" xfId="161" xr:uid="{58EB603C-4D2B-46C9-9AF2-38D2CD2D7F9C}"/>
    <cellStyle name="40% - アクセント 2 3" xfId="244" xr:uid="{155376EB-C664-4C51-98C5-85CD76AA19B9}"/>
    <cellStyle name="40% - アクセント 2 3 2" xfId="691" xr:uid="{D6C11B5C-91CF-492B-A7A6-B1FEA59E2977}"/>
    <cellStyle name="40% - アクセント 2 3 3" xfId="510" xr:uid="{D3C0B8B3-19D4-4E8D-A494-8676AE4B7F3C}"/>
    <cellStyle name="40% - アクセント 2 4" xfId="417" xr:uid="{F161099B-7370-415E-8396-F4256C903F12}"/>
    <cellStyle name="40% - アクセント 2 5" xfId="675" xr:uid="{00B2F465-9CF8-41A1-BB65-595D6A11F1BE}"/>
    <cellStyle name="40% - アクセント 3" xfId="140" builtinId="39" customBuiltin="1"/>
    <cellStyle name="40% - アクセント 3 2" xfId="27" xr:uid="{00000000-0005-0000-0000-000020000000}"/>
    <cellStyle name="40% - アクセント 3 2 2" xfId="28" xr:uid="{00000000-0005-0000-0000-000021000000}"/>
    <cellStyle name="40% - アクセント 3 2 2 2" xfId="74" xr:uid="{00000000-0005-0000-0000-000022000000}"/>
    <cellStyle name="40% - アクセント 3 2 2 2 2" xfId="323" xr:uid="{B04BE9FE-A606-4988-B05A-479149AB1526}"/>
    <cellStyle name="40% - アクセント 3 2 2 2 2 2" xfId="765" xr:uid="{EACAD76D-65B5-4182-9925-11CE766FE3E1}"/>
    <cellStyle name="40% - アクセント 3 2 2 2 2 3" xfId="583" xr:uid="{6C35CEE9-7E9C-43CF-85E8-2F72BF7C6D7C}"/>
    <cellStyle name="40% - アクセント 3 2 2 2 3" xfId="662" xr:uid="{7F042180-3033-44B1-A317-8CBBFDFDD8B8}"/>
    <cellStyle name="40% - アクセント 3 2 2 2 4" xfId="493" xr:uid="{49518A94-794F-457E-806D-F5EAD67EEC74}"/>
    <cellStyle name="40% - アクセント 3 2 2 2 5" xfId="216" xr:uid="{D4B923B0-8116-4768-98C8-D001426D9455}"/>
    <cellStyle name="40% - アクセント 3 2 2 3" xfId="287" xr:uid="{2FC72F18-862A-4FFF-B97D-979473FDEBFC}"/>
    <cellStyle name="40% - アクセント 3 2 2 3 2" xfId="729" xr:uid="{F44ABEEA-7241-4CF4-84CD-F9F282584501}"/>
    <cellStyle name="40% - アクセント 3 2 2 3 3" xfId="547" xr:uid="{8E7DF73F-D012-4D13-8E61-95D761D82E88}"/>
    <cellStyle name="40% - アクセント 3 2 2 4" xfId="626" xr:uid="{F80DFAA6-F9C2-48A0-BE1C-363E0A44121F}"/>
    <cellStyle name="40% - アクセント 3 2 2 5" xfId="457" xr:uid="{7B1A885A-8689-44FB-9F7E-490A396E669D}"/>
    <cellStyle name="40% - アクセント 3 2 2 6" xfId="180" xr:uid="{DEC511CA-C727-4EEB-8665-D0018AC9B5C0}"/>
    <cellStyle name="40% - アクセント 3 2 3" xfId="75" xr:uid="{00000000-0005-0000-0000-000023000000}"/>
    <cellStyle name="40% - アクセント 3 2 3 2" xfId="305" xr:uid="{3B1E7BFD-A745-48D8-AA64-3CB3E2B15625}"/>
    <cellStyle name="40% - アクセント 3 2 3 2 2" xfId="747" xr:uid="{730A117D-EEB0-4373-A72A-1E7C9A429FF0}"/>
    <cellStyle name="40% - アクセント 3 2 3 2 3" xfId="565" xr:uid="{790DB872-1912-47B1-8805-1B278B00EAF3}"/>
    <cellStyle name="40% - アクセント 3 2 3 3" xfId="644" xr:uid="{501927B6-CACD-4564-A01A-43A7A26C0513}"/>
    <cellStyle name="40% - アクセント 3 2 3 4" xfId="475" xr:uid="{CD6078D0-DC53-4685-8CEA-60AFE9F414F1}"/>
    <cellStyle name="40% - アクセント 3 2 3 5" xfId="198" xr:uid="{FB030BEF-C283-4B4D-9CCC-5A02F05017BE}"/>
    <cellStyle name="40% - アクセント 3 2 4" xfId="363" xr:uid="{62E83DD1-3601-4D60-A252-97A2C0AACE8B}"/>
    <cellStyle name="40% - アクセント 3 2 5" xfId="269" xr:uid="{307A092D-28CD-4912-8540-A3E7F91B5DAC}"/>
    <cellStyle name="40% - アクセント 3 2 5 2" xfId="711" xr:uid="{A178AB59-7121-4750-A5C5-33BC47655B10}"/>
    <cellStyle name="40% - アクセント 3 2 5 3" xfId="529" xr:uid="{2BED90C8-79BC-428B-BF1F-492E2AF33BB3}"/>
    <cellStyle name="40% - アクセント 3 2 6" xfId="608" xr:uid="{EDC2549F-676A-4A79-9768-B015AFEB5EEA}"/>
    <cellStyle name="40% - アクセント 3 2 7" xfId="439" xr:uid="{3AE9B444-B9ED-47D2-B42C-81BEF08AC78F}"/>
    <cellStyle name="40% - アクセント 3 2 8" xfId="162" xr:uid="{7316B765-4EBE-476B-9A67-D7B9B412E4EF}"/>
    <cellStyle name="40% - アクセント 3 3" xfId="246" xr:uid="{36A8D035-5F04-405A-8AB8-3727C65CD76F}"/>
    <cellStyle name="40% - アクセント 3 3 2" xfId="693" xr:uid="{E4A08702-3CBA-47DE-BBFB-690BF33AAC63}"/>
    <cellStyle name="40% - アクセント 3 3 3" xfId="512" xr:uid="{6644CC43-69BC-4225-AC49-54D4EDB1387E}"/>
    <cellStyle name="40% - アクセント 3 4" xfId="419" xr:uid="{31336C38-085E-4B25-9CC2-10B8EA64F511}"/>
    <cellStyle name="40% - アクセント 3 5" xfId="677" xr:uid="{019F1031-AF33-48F8-B530-553BF3EFC675}"/>
    <cellStyle name="40% - アクセント 4" xfId="143" builtinId="43" customBuiltin="1"/>
    <cellStyle name="40% - アクセント 4 2" xfId="29" xr:uid="{00000000-0005-0000-0000-000024000000}"/>
    <cellStyle name="40% - アクセント 4 2 2" xfId="30" xr:uid="{00000000-0005-0000-0000-000025000000}"/>
    <cellStyle name="40% - アクセント 4 2 2 2" xfId="76" xr:uid="{00000000-0005-0000-0000-000026000000}"/>
    <cellStyle name="40% - アクセント 4 2 2 2 2" xfId="324" xr:uid="{0B992A6E-7926-437A-895D-61A7EBA50FF5}"/>
    <cellStyle name="40% - アクセント 4 2 2 2 2 2" xfId="766" xr:uid="{002C8001-59EE-45D8-8748-090155A7702F}"/>
    <cellStyle name="40% - アクセント 4 2 2 2 2 3" xfId="584" xr:uid="{C33FE879-C386-4EA7-A4BF-C26A4DD25348}"/>
    <cellStyle name="40% - アクセント 4 2 2 2 3" xfId="663" xr:uid="{A29B22BD-4F2D-488D-916D-1C082246DA25}"/>
    <cellStyle name="40% - アクセント 4 2 2 2 4" xfId="494" xr:uid="{C60C94B4-D8E0-4CBB-943B-F9ED48F5FEDB}"/>
    <cellStyle name="40% - アクセント 4 2 2 2 5" xfId="217" xr:uid="{D40DC371-3127-4605-A3B2-08C0FB469C04}"/>
    <cellStyle name="40% - アクセント 4 2 2 3" xfId="288" xr:uid="{A98211BA-61A5-4C2A-B035-E18D935771D2}"/>
    <cellStyle name="40% - アクセント 4 2 2 3 2" xfId="730" xr:uid="{1724AE54-5E53-488D-AD0C-E942F4C25EE3}"/>
    <cellStyle name="40% - アクセント 4 2 2 3 3" xfId="548" xr:uid="{D73A6D70-1942-44C8-95AC-97B5DB97E218}"/>
    <cellStyle name="40% - アクセント 4 2 2 4" xfId="627" xr:uid="{83DD27A6-53BA-4157-94B4-C2B83EAAEED3}"/>
    <cellStyle name="40% - アクセント 4 2 2 5" xfId="458" xr:uid="{2215653A-6622-4FD4-9A22-1CE8D55DB12B}"/>
    <cellStyle name="40% - アクセント 4 2 2 6" xfId="181" xr:uid="{39E6DEBD-FFB6-4CE2-9BFD-ECE259083015}"/>
    <cellStyle name="40% - アクセント 4 2 3" xfId="77" xr:uid="{00000000-0005-0000-0000-000027000000}"/>
    <cellStyle name="40% - アクセント 4 2 3 2" xfId="306" xr:uid="{420CCE7B-8713-4409-93B3-E92B8A40A35D}"/>
    <cellStyle name="40% - アクセント 4 2 3 2 2" xfId="748" xr:uid="{190DB789-45A1-4963-9F97-863EAD0D4C30}"/>
    <cellStyle name="40% - アクセント 4 2 3 2 3" xfId="566" xr:uid="{E2ACCD63-2E06-4817-B028-26A9928991C5}"/>
    <cellStyle name="40% - アクセント 4 2 3 3" xfId="645" xr:uid="{1FABFA94-348D-4353-8E13-7BC76AE55D30}"/>
    <cellStyle name="40% - アクセント 4 2 3 4" xfId="476" xr:uid="{12CDC679-67E2-4868-BA9A-4F84A2C2939B}"/>
    <cellStyle name="40% - アクセント 4 2 3 5" xfId="199" xr:uid="{161A8732-5D06-4496-980C-5E5ABAAD022B}"/>
    <cellStyle name="40% - アクセント 4 2 4" xfId="341" xr:uid="{1FE288ED-95AF-4E49-AE68-FAFF35A8BA33}"/>
    <cellStyle name="40% - アクセント 4 2 5" xfId="270" xr:uid="{C5525180-07F6-453E-8141-8C8A92304BAA}"/>
    <cellStyle name="40% - アクセント 4 2 5 2" xfId="712" xr:uid="{9057CF9A-CD62-47B3-AE54-810E1187F760}"/>
    <cellStyle name="40% - アクセント 4 2 5 3" xfId="530" xr:uid="{F0866920-837C-4055-84D8-B34FDC66D109}"/>
    <cellStyle name="40% - アクセント 4 2 6" xfId="609" xr:uid="{B6212012-9124-4A4A-915B-01DDD3A5622A}"/>
    <cellStyle name="40% - アクセント 4 2 7" xfId="440" xr:uid="{7528C15D-5182-4CCB-8BF3-4AAF46EDDB49}"/>
    <cellStyle name="40% - アクセント 4 2 8" xfId="163" xr:uid="{FE2884C4-0686-4773-AC8A-549C297A3992}"/>
    <cellStyle name="40% - アクセント 4 3" xfId="248" xr:uid="{D90F6100-DAA9-4584-B556-61AC14381BD0}"/>
    <cellStyle name="40% - アクセント 4 3 2" xfId="695" xr:uid="{8A305EE7-0BF7-4B52-87E8-793B96A07FEA}"/>
    <cellStyle name="40% - アクセント 4 3 3" xfId="514" xr:uid="{96E0D6F9-3C1C-4454-AA3A-55B45CE4E640}"/>
    <cellStyle name="40% - アクセント 4 4" xfId="421" xr:uid="{37F78486-13B3-4E25-846C-0435151F82BA}"/>
    <cellStyle name="40% - アクセント 4 5" xfId="679" xr:uid="{7C373BBD-3B15-4DED-AA1C-BBA3639FE641}"/>
    <cellStyle name="40% - アクセント 5" xfId="146" builtinId="47" customBuiltin="1"/>
    <cellStyle name="40% - アクセント 5 2" xfId="31" xr:uid="{00000000-0005-0000-0000-000028000000}"/>
    <cellStyle name="40% - アクセント 5 2 2" xfId="32" xr:uid="{00000000-0005-0000-0000-000029000000}"/>
    <cellStyle name="40% - アクセント 5 2 2 2" xfId="78" xr:uid="{00000000-0005-0000-0000-00002A000000}"/>
    <cellStyle name="40% - アクセント 5 2 2 2 2" xfId="325" xr:uid="{790F6CCC-3274-4ADD-A374-00FF369C28FA}"/>
    <cellStyle name="40% - アクセント 5 2 2 2 2 2" xfId="767" xr:uid="{936C92CA-F00B-4FD4-911D-16D5072A6325}"/>
    <cellStyle name="40% - アクセント 5 2 2 2 2 3" xfId="585" xr:uid="{3D4B1F91-BED3-4774-A038-2AF1AFD14170}"/>
    <cellStyle name="40% - アクセント 5 2 2 2 3" xfId="664" xr:uid="{D7FE1A17-9D2E-4A65-A600-F8080A278CA5}"/>
    <cellStyle name="40% - アクセント 5 2 2 2 4" xfId="495" xr:uid="{CF966E63-FC90-4FE3-99A8-4E37E713DD97}"/>
    <cellStyle name="40% - アクセント 5 2 2 2 5" xfId="218" xr:uid="{E28DF2F8-FFEB-4DB7-B7B6-41C8431A9D8A}"/>
    <cellStyle name="40% - アクセント 5 2 2 3" xfId="289" xr:uid="{A625F556-3280-4559-BFBC-3721EE5F5211}"/>
    <cellStyle name="40% - アクセント 5 2 2 3 2" xfId="731" xr:uid="{8153CA00-808E-44AC-B02E-52B00C555ABD}"/>
    <cellStyle name="40% - アクセント 5 2 2 3 3" xfId="549" xr:uid="{C0B82447-C2A5-4F18-8539-6C3C9CCA0C20}"/>
    <cellStyle name="40% - アクセント 5 2 2 4" xfId="628" xr:uid="{CD3C7C3A-C618-4C6A-AF1E-5C910EAB7A0D}"/>
    <cellStyle name="40% - アクセント 5 2 2 5" xfId="459" xr:uid="{80A98F9A-EED4-4B1E-93D8-1F4B1805F1A0}"/>
    <cellStyle name="40% - アクセント 5 2 2 6" xfId="182" xr:uid="{71C11BAF-E93C-4838-AD8E-DB7620B360BB}"/>
    <cellStyle name="40% - アクセント 5 2 3" xfId="79" xr:uid="{00000000-0005-0000-0000-00002B000000}"/>
    <cellStyle name="40% - アクセント 5 2 3 2" xfId="307" xr:uid="{01FD246A-CF36-456D-9B39-7079B7D78665}"/>
    <cellStyle name="40% - アクセント 5 2 3 2 2" xfId="749" xr:uid="{C9FC5552-A9AA-4BA2-A29D-613BC903A82C}"/>
    <cellStyle name="40% - アクセント 5 2 3 2 3" xfId="567" xr:uid="{561E9711-A45C-4E03-8F0A-1FD2F30B6640}"/>
    <cellStyle name="40% - アクセント 5 2 3 3" xfId="646" xr:uid="{27AF4B20-B2AF-440C-9013-460E75A01010}"/>
    <cellStyle name="40% - アクセント 5 2 3 4" xfId="477" xr:uid="{F194E151-9791-4C95-B311-BA8A2A8AEC27}"/>
    <cellStyle name="40% - アクセント 5 2 3 5" xfId="200" xr:uid="{F9282499-9247-463A-BE64-35F1B84CD9C9}"/>
    <cellStyle name="40% - アクセント 5 2 4" xfId="358" xr:uid="{21B4E57B-E823-4CFD-8320-33C7E04CA77A}"/>
    <cellStyle name="40% - アクセント 5 2 5" xfId="271" xr:uid="{03C849E3-CFB9-434A-B901-02A6800436E6}"/>
    <cellStyle name="40% - アクセント 5 2 5 2" xfId="713" xr:uid="{58AB5648-FEF6-4D6B-992E-885D23760B57}"/>
    <cellStyle name="40% - アクセント 5 2 5 3" xfId="531" xr:uid="{9E96A748-73AE-49D5-B187-58D598A4D52C}"/>
    <cellStyle name="40% - アクセント 5 2 6" xfId="610" xr:uid="{888DC671-B80C-4C7E-95CB-D10B0F05CCE4}"/>
    <cellStyle name="40% - アクセント 5 2 7" xfId="441" xr:uid="{DAA73642-1C5B-43F4-8FCE-3BBFDDDC7A51}"/>
    <cellStyle name="40% - アクセント 5 2 8" xfId="164" xr:uid="{5BB9975E-8A0E-4521-BD39-AA239C775523}"/>
    <cellStyle name="40% - アクセント 5 3" xfId="250" xr:uid="{0A7AB62E-3056-4EFC-A5E8-F506559D4C9B}"/>
    <cellStyle name="40% - アクセント 5 3 2" xfId="697" xr:uid="{E8E808E1-9F66-4C55-8215-1E2617F24CA4}"/>
    <cellStyle name="40% - アクセント 5 3 3" xfId="516" xr:uid="{C09A423C-4345-41B8-8A88-C9E0A519F134}"/>
    <cellStyle name="40% - アクセント 5 4" xfId="423" xr:uid="{936401DD-6D50-4B56-ADD9-E17E8B5D7C03}"/>
    <cellStyle name="40% - アクセント 5 5" xfId="681" xr:uid="{79FCFA10-8534-4C1B-BA76-28DA601C7EC1}"/>
    <cellStyle name="40% - アクセント 6" xfId="149" builtinId="51" customBuiltin="1"/>
    <cellStyle name="40% - アクセント 6 2" xfId="33" xr:uid="{00000000-0005-0000-0000-00002C000000}"/>
    <cellStyle name="40% - アクセント 6 2 2" xfId="34" xr:uid="{00000000-0005-0000-0000-00002D000000}"/>
    <cellStyle name="40% - アクセント 6 2 2 2" xfId="80" xr:uid="{00000000-0005-0000-0000-00002E000000}"/>
    <cellStyle name="40% - アクセント 6 2 2 2 2" xfId="326" xr:uid="{C7A7CC76-3220-44E5-9AD5-4A76CE116718}"/>
    <cellStyle name="40% - アクセント 6 2 2 2 2 2" xfId="768" xr:uid="{95367FB5-B5FA-49AA-8E90-23FE6404F1A2}"/>
    <cellStyle name="40% - アクセント 6 2 2 2 2 3" xfId="586" xr:uid="{32418DA2-7EDC-4155-B7A9-CDAAD05907A6}"/>
    <cellStyle name="40% - アクセント 6 2 2 2 3" xfId="665" xr:uid="{24DA8E7B-1CB6-424C-8FBC-BA03B95E1CC9}"/>
    <cellStyle name="40% - アクセント 6 2 2 2 4" xfId="496" xr:uid="{6B95943E-9B80-4D94-A418-374A40513581}"/>
    <cellStyle name="40% - アクセント 6 2 2 2 5" xfId="219" xr:uid="{5B261B5F-6B30-4DBE-9317-08BAC7907C49}"/>
    <cellStyle name="40% - アクセント 6 2 2 3" xfId="290" xr:uid="{2721D4AD-ADE8-4E5D-B055-B8959F527D9A}"/>
    <cellStyle name="40% - アクセント 6 2 2 3 2" xfId="732" xr:uid="{A30EC1CA-B802-49BC-9A24-CBCD779E50C2}"/>
    <cellStyle name="40% - アクセント 6 2 2 3 3" xfId="550" xr:uid="{83CFC804-6515-463F-A75E-856328920386}"/>
    <cellStyle name="40% - アクセント 6 2 2 4" xfId="629" xr:uid="{D1968431-C990-4F1B-9151-6F66464389BB}"/>
    <cellStyle name="40% - アクセント 6 2 2 5" xfId="460" xr:uid="{6962A8CA-F2D3-4938-B800-EC2E1D83FEF5}"/>
    <cellStyle name="40% - アクセント 6 2 2 6" xfId="183" xr:uid="{A87D0EC7-650C-4641-AA52-8374D6417BB8}"/>
    <cellStyle name="40% - アクセント 6 2 3" xfId="81" xr:uid="{00000000-0005-0000-0000-00002F000000}"/>
    <cellStyle name="40% - アクセント 6 2 3 2" xfId="308" xr:uid="{9F910EFA-EB5D-44BD-A6F3-2C1CC5DA9DC1}"/>
    <cellStyle name="40% - アクセント 6 2 3 2 2" xfId="750" xr:uid="{950A92D7-99C0-4295-823E-967B10FEE8CC}"/>
    <cellStyle name="40% - アクセント 6 2 3 2 3" xfId="568" xr:uid="{885729DB-8B00-4B2C-931A-6DF77355A51C}"/>
    <cellStyle name="40% - アクセント 6 2 3 3" xfId="647" xr:uid="{2F923B97-C3F5-4AA2-AFCE-DA743FE5C4A7}"/>
    <cellStyle name="40% - アクセント 6 2 3 4" xfId="478" xr:uid="{5D56B57E-D465-4D31-A5FC-520A626CDD55}"/>
    <cellStyle name="40% - アクセント 6 2 3 5" xfId="201" xr:uid="{E70B52A0-937F-4A6B-ACD6-67F0DC182585}"/>
    <cellStyle name="40% - アクセント 6 2 4" xfId="360" xr:uid="{DAE38829-8993-4632-BEA0-4AF8A025B625}"/>
    <cellStyle name="40% - アクセント 6 2 5" xfId="272" xr:uid="{AF3E2E0A-95F6-42A2-9F18-9B2FBC15E67F}"/>
    <cellStyle name="40% - アクセント 6 2 5 2" xfId="714" xr:uid="{A7035D1F-D21F-4430-9B58-1B18A87BFB0E}"/>
    <cellStyle name="40% - アクセント 6 2 5 3" xfId="532" xr:uid="{B2A8E4DE-3254-42BA-87BE-86243051EFE0}"/>
    <cellStyle name="40% - アクセント 6 2 6" xfId="611" xr:uid="{44773C5B-3F14-4815-ADAA-EFA54E03FEC8}"/>
    <cellStyle name="40% - アクセント 6 2 7" xfId="442" xr:uid="{47F16D0E-50D9-431C-A310-D67149875756}"/>
    <cellStyle name="40% - アクセント 6 2 8" xfId="165" xr:uid="{DDA4716B-7427-4D78-9E42-71BA0DF6F716}"/>
    <cellStyle name="40% - アクセント 6 3" xfId="252" xr:uid="{00CB4F0D-94DA-4475-8CD0-3CDBCED5E3EF}"/>
    <cellStyle name="40% - アクセント 6 3 2" xfId="699" xr:uid="{22733172-AEF5-4D60-973A-71CC3E301305}"/>
    <cellStyle name="40% - アクセント 6 3 3" xfId="518" xr:uid="{8386D1DA-F422-4737-B128-472A727C6A8B}"/>
    <cellStyle name="40% - アクセント 6 4" xfId="425" xr:uid="{B726D02D-BA7B-4498-BB45-0EC156DFB599}"/>
    <cellStyle name="40% - アクセント 6 5" xfId="683" xr:uid="{05420952-AE68-4786-A2EE-B77B26B164AA}"/>
    <cellStyle name="60% - アクセント 1 2" xfId="345" xr:uid="{B9074807-672D-4599-A5FD-E564A752D5E7}"/>
    <cellStyle name="60% - アクセント 1 3" xfId="227" xr:uid="{F0B97BB5-ABF6-411E-B687-D8E551CF5B6D}"/>
    <cellStyle name="60% - アクセント 2 2" xfId="334" xr:uid="{46D6ABE3-1671-4C2F-A942-55C3826A1070}"/>
    <cellStyle name="60% - アクセント 2 3" xfId="228" xr:uid="{DAC51EAB-40DD-408D-A0A8-AFF208DCBDC7}"/>
    <cellStyle name="60% - アクセント 3 2" xfId="364" xr:uid="{772596F3-FC49-425C-9FBB-A058CAD665A4}"/>
    <cellStyle name="60% - アクセント 3 3" xfId="229" xr:uid="{DC21860A-A10A-41BE-B6CE-D8B971510359}"/>
    <cellStyle name="60% - アクセント 4 2" xfId="337" xr:uid="{800667E6-CC21-4768-91AA-61680A6E4772}"/>
    <cellStyle name="60% - アクセント 4 3" xfId="230" xr:uid="{4DD7E010-B230-4BF8-9DA0-E0C626534CEA}"/>
    <cellStyle name="60% - アクセント 5 2" xfId="338" xr:uid="{78934297-0A6D-4DBD-B2BC-12D1BCC2EE7F}"/>
    <cellStyle name="60% - アクセント 5 3" xfId="231" xr:uid="{CDC7C0D8-99BB-42C3-B828-2BA9968BD9D0}"/>
    <cellStyle name="60% - アクセント 6 2" xfId="375" xr:uid="{981E784B-B90C-431B-AF0F-97FDF579590E}"/>
    <cellStyle name="60% - アクセント 6 3" xfId="232" xr:uid="{CFE4D2C9-8804-4CBE-B885-6E2B8919BF68}"/>
    <cellStyle name="Excel Built-in 標準_行政水準調査票の傾向　庁内調査Ｈ１６" xfId="10" xr:uid="{00000000-0005-0000-0000-000030000000}"/>
    <cellStyle name="TableStyleLight1" xfId="9" xr:uid="{00000000-0005-0000-0000-000031000000}"/>
    <cellStyle name="アクセント 1" xfId="132" builtinId="29" customBuiltin="1"/>
    <cellStyle name="アクセント 1 2" xfId="368" xr:uid="{0FDDF1D8-3B0F-43D7-BBD5-9326E272D335}"/>
    <cellStyle name="アクセント 2" xfId="135" builtinId="33" customBuiltin="1"/>
    <cellStyle name="アクセント 2 2" xfId="378" xr:uid="{80564162-05FC-4F19-8D33-FA2EBBBC7A73}"/>
    <cellStyle name="アクセント 3" xfId="138" builtinId="37" customBuiltin="1"/>
    <cellStyle name="アクセント 3 2" xfId="370" xr:uid="{DCEC1420-61DD-47A4-BDC9-2AB8A840D312}"/>
    <cellStyle name="アクセント 4" xfId="141" builtinId="41" customBuiltin="1"/>
    <cellStyle name="アクセント 4 2" xfId="373" xr:uid="{0864B353-1673-4EEF-AAFD-922B987E6609}"/>
    <cellStyle name="アクセント 5" xfId="144" builtinId="45" customBuiltin="1"/>
    <cellStyle name="アクセント 5 2" xfId="333" xr:uid="{F98C9315-7785-4AD7-9324-BA91B88E913D}"/>
    <cellStyle name="アクセント 6" xfId="147" builtinId="49" customBuiltin="1"/>
    <cellStyle name="アクセント 6 2" xfId="347" xr:uid="{287B46BE-1DC5-49F4-A538-FEEEAE20AD58}"/>
    <cellStyle name="タイトル 2" xfId="101" xr:uid="{00000000-0005-0000-0000-000032000000}"/>
    <cellStyle name="タイトル 2 2" xfId="355" xr:uid="{1BC3B29B-007B-4C39-AB10-675C75B546F7}"/>
    <cellStyle name="タイトル 2 3" xfId="234" xr:uid="{00C4483E-B95A-4C98-9F72-6A437A7D08CC}"/>
    <cellStyle name="タイトル 3" xfId="412" xr:uid="{345E3A70-189A-4D19-91B0-8B8EB928DC7D}"/>
    <cellStyle name="チェック セル" xfId="128" builtinId="23" customBuiltin="1"/>
    <cellStyle name="チェック セル 2" xfId="366" xr:uid="{A6610BB7-254A-4149-97AC-08F74C511609}"/>
    <cellStyle name="どちらでもない 2" xfId="372" xr:uid="{F24FF724-AC17-40B8-BB30-4216BEEAF534}"/>
    <cellStyle name="どちらでもない 3" xfId="226" xr:uid="{3304680B-B074-426D-9A65-D173D40D6062}"/>
    <cellStyle name="パーセント 2" xfId="35" xr:uid="{00000000-0005-0000-0000-000033000000}"/>
    <cellStyle name="パーセント 3" xfId="102" xr:uid="{00000000-0005-0000-0000-000034000000}"/>
    <cellStyle name="パーセント 3 2" xfId="236" xr:uid="{3A3C6DC5-3FF9-4DB7-BA52-DC0CF90D7D9B}"/>
    <cellStyle name="パーセント 4" xfId="595" xr:uid="{E32AF294-4962-43C4-815B-64049D57C4BA}"/>
    <cellStyle name="ハイパーリンク" xfId="1" builtinId="8"/>
    <cellStyle name="ハイパーリンク 2" xfId="783" xr:uid="{DE1062BA-F47D-459E-92FA-DEDB8DDC1B29}"/>
    <cellStyle name="ハイパーリンク 3" xfId="791" xr:uid="{0BFE71AA-F358-412A-8680-6984F79A5676}"/>
    <cellStyle name="メモ 2" xfId="36" xr:uid="{00000000-0005-0000-0000-000036000000}"/>
    <cellStyle name="メモ 2 2" xfId="37" xr:uid="{00000000-0005-0000-0000-000037000000}"/>
    <cellStyle name="メモ 2 2 2" xfId="38" xr:uid="{00000000-0005-0000-0000-000038000000}"/>
    <cellStyle name="メモ 2 2 2 2" xfId="82" xr:uid="{00000000-0005-0000-0000-000039000000}"/>
    <cellStyle name="メモ 2 2 2 2 2" xfId="328" xr:uid="{60C60FE5-3E85-4D14-A932-4937AC675EFC}"/>
    <cellStyle name="メモ 2 2 2 2 2 2" xfId="770" xr:uid="{EDA432A4-3A9F-4F07-A7B1-3A1FAD1CC264}"/>
    <cellStyle name="メモ 2 2 2 2 2 3" xfId="588" xr:uid="{328DB8BD-7822-41E5-846C-6BB3646709CA}"/>
    <cellStyle name="メモ 2 2 2 2 3" xfId="667" xr:uid="{6D21F850-71DE-41DD-8536-521EF199B92E}"/>
    <cellStyle name="メモ 2 2 2 2 4" xfId="498" xr:uid="{F14FAD61-F21A-497D-BB8D-E39208982E91}"/>
    <cellStyle name="メモ 2 2 2 2 5" xfId="221" xr:uid="{C2E5CA43-E7B7-4D2E-8BD0-C7767F7BA2D4}"/>
    <cellStyle name="メモ 2 2 2 3" xfId="292" xr:uid="{A0F7276A-8662-4609-9EAE-D79BEB8B5873}"/>
    <cellStyle name="メモ 2 2 2 3 2" xfId="734" xr:uid="{8F1E634A-FE56-4CAB-ADE6-270FEE7711EC}"/>
    <cellStyle name="メモ 2 2 2 3 3" xfId="552" xr:uid="{1E42356F-34CA-467B-BBE9-728DCD477FE8}"/>
    <cellStyle name="メモ 2 2 2 4" xfId="631" xr:uid="{D3B5766D-C88E-4AD3-A2CE-2E2B7DD1923A}"/>
    <cellStyle name="メモ 2 2 2 5" xfId="462" xr:uid="{42B7EB15-C122-4717-B001-6227B0623B2E}"/>
    <cellStyle name="メモ 2 2 2 6" xfId="185" xr:uid="{04676E60-D217-4006-AEBF-CDB8FDEDED64}"/>
    <cellStyle name="メモ 2 2 3" xfId="83" xr:uid="{00000000-0005-0000-0000-00003A000000}"/>
    <cellStyle name="メモ 2 2 3 2" xfId="310" xr:uid="{16E6E069-BCC2-4582-911D-FB9025006671}"/>
    <cellStyle name="メモ 2 2 3 2 2" xfId="752" xr:uid="{30FF4772-998D-4E08-93BA-593682588EF1}"/>
    <cellStyle name="メモ 2 2 3 2 3" xfId="570" xr:uid="{1B149DE0-355D-47E7-B4E9-A7057AE84B9B}"/>
    <cellStyle name="メモ 2 2 3 3" xfId="649" xr:uid="{4F4FBAF5-F93B-43AA-AF45-F7DE5EFB93E0}"/>
    <cellStyle name="メモ 2 2 3 4" xfId="480" xr:uid="{EC6078E3-91E4-4F14-8457-C77482F1E139}"/>
    <cellStyle name="メモ 2 2 3 5" xfId="203" xr:uid="{35D38ADD-657E-4EB8-84E0-03041E6F0A23}"/>
    <cellStyle name="メモ 2 2 4" xfId="274" xr:uid="{15ED11B8-E9D1-44E8-A4C9-F20AEA4AA51A}"/>
    <cellStyle name="メモ 2 2 4 2" xfId="716" xr:uid="{821C1BE3-3693-4C40-A7D4-C7FF3C3094F2}"/>
    <cellStyle name="メモ 2 2 4 3" xfId="534" xr:uid="{C7CA9BFC-9502-43DD-9B77-DA0273F06406}"/>
    <cellStyle name="メモ 2 2 5" xfId="613" xr:uid="{125C3112-4657-436F-8D0E-88200E6E3FAF}"/>
    <cellStyle name="メモ 2 2 6" xfId="444" xr:uid="{86B05AAA-E03B-4B7E-A195-22A555AA5912}"/>
    <cellStyle name="メモ 2 2 7" xfId="167" xr:uid="{86880A93-0F0B-4438-90C2-F7E8B12F4D9E}"/>
    <cellStyle name="メモ 2 3" xfId="39" xr:uid="{00000000-0005-0000-0000-00003B000000}"/>
    <cellStyle name="メモ 2 3 2" xfId="84" xr:uid="{00000000-0005-0000-0000-00003C000000}"/>
    <cellStyle name="メモ 2 3 2 2" xfId="327" xr:uid="{44E164C1-4BAD-4BAC-9A2C-15291BDF5271}"/>
    <cellStyle name="メモ 2 3 2 2 2" xfId="769" xr:uid="{016132BC-DE8D-4731-B545-3D4B3604834B}"/>
    <cellStyle name="メモ 2 3 2 2 3" xfId="587" xr:uid="{DD7C9976-D1AA-4487-8792-C9C780BF0356}"/>
    <cellStyle name="メモ 2 3 2 3" xfId="666" xr:uid="{ED4D394F-2B1A-407B-927A-B697ABF20B43}"/>
    <cellStyle name="メモ 2 3 2 4" xfId="497" xr:uid="{E7E86A27-8E12-4011-B5A9-A44AF42C16D8}"/>
    <cellStyle name="メモ 2 3 2 5" xfId="220" xr:uid="{0C3301FE-7432-43E0-A518-7AD71A988C9F}"/>
    <cellStyle name="メモ 2 3 3" xfId="291" xr:uid="{AD4FF964-E53F-4B79-A077-0ABDE52CFB52}"/>
    <cellStyle name="メモ 2 3 3 2" xfId="733" xr:uid="{FAF10E4D-84FE-48CF-B5E0-881E57D98FBA}"/>
    <cellStyle name="メモ 2 3 3 3" xfId="551" xr:uid="{22099981-A51E-4D90-B3F5-E973AC5DE044}"/>
    <cellStyle name="メモ 2 3 4" xfId="630" xr:uid="{22EDEF74-AED0-461B-9CF5-D09EC78D0352}"/>
    <cellStyle name="メモ 2 3 5" xfId="461" xr:uid="{04455C1C-2B80-47D0-ACB4-67E2D70F2857}"/>
    <cellStyle name="メモ 2 3 6" xfId="184" xr:uid="{EEE200FC-B61F-4414-8223-DB77D32A0444}"/>
    <cellStyle name="メモ 2 4" xfId="85" xr:uid="{00000000-0005-0000-0000-00003D000000}"/>
    <cellStyle name="メモ 2 4 2" xfId="309" xr:uid="{348F551D-793C-4B56-BC29-8790B035B235}"/>
    <cellStyle name="メモ 2 4 2 2" xfId="751" xr:uid="{E72F37E6-043D-40FF-A379-34FF20D7EA5F}"/>
    <cellStyle name="メモ 2 4 2 3" xfId="569" xr:uid="{FCF68248-AA2E-4498-88FD-AC8418DDFF3D}"/>
    <cellStyle name="メモ 2 4 3" xfId="648" xr:uid="{83117C9B-A4BE-45F6-B082-BA38E798172A}"/>
    <cellStyle name="メモ 2 4 4" xfId="479" xr:uid="{C1FA91E6-7066-4E08-9F2D-98D9980278ED}"/>
    <cellStyle name="メモ 2 4 5" xfId="202" xr:uid="{468F8733-8567-4591-A625-45A5CD23D1CD}"/>
    <cellStyle name="メモ 2 5" xfId="352" xr:uid="{CB123338-C3BD-4B5D-86C0-C0AE773F31DA}"/>
    <cellStyle name="メモ 2 6" xfId="273" xr:uid="{ED2E5414-878F-4701-9B03-5B1BD1A415D1}"/>
    <cellStyle name="メモ 2 6 2" xfId="715" xr:uid="{BD815A08-2823-4A3E-BCF3-3FF852BDE6DD}"/>
    <cellStyle name="メモ 2 6 3" xfId="533" xr:uid="{B31D048E-E69F-413C-AFEA-C8A03872A9ED}"/>
    <cellStyle name="メモ 2 7" xfId="612" xr:uid="{D25B54B9-4313-4659-8489-1C883756D2A1}"/>
    <cellStyle name="メモ 2 8" xfId="443" xr:uid="{E0DD93F7-9F27-46A8-91C7-7B16E692E18E}"/>
    <cellStyle name="メモ 2 9" xfId="166" xr:uid="{BA1FA314-7A90-4742-9AB4-1F30C2147AD3}"/>
    <cellStyle name="メモ 3" xfId="103" xr:uid="{00000000-0005-0000-0000-00003E000000}"/>
    <cellStyle name="メモ 3 2" xfId="343" xr:uid="{9F0FDFF0-7AAB-4CBB-9BF5-027415CA8BEE}"/>
    <cellStyle name="メモ 3 2 2" xfId="775" xr:uid="{F9EDAE13-3E27-4D24-8C67-B869FB40B6BB}"/>
    <cellStyle name="メモ 3 2 3" xfId="593" xr:uid="{F5896AD4-E773-47C1-BCDC-E91A40D5A8E2}"/>
    <cellStyle name="メモ 3 3" xfId="685" xr:uid="{3F46BC49-E8DA-4551-B850-A70FEABBFF4F}"/>
    <cellStyle name="メモ 3 4" xfId="504" xr:uid="{CF37BFE4-2305-499A-AA13-548B9941DFDC}"/>
    <cellStyle name="メモ 3 5" xfId="235" xr:uid="{BABD3E18-285F-434D-946E-34B9FDA056EB}"/>
    <cellStyle name="メモ 4" xfId="413" xr:uid="{0A590D4B-455C-4FBC-954D-88C3B2E35F30}"/>
    <cellStyle name="リンク セル" xfId="127" builtinId="24" customBuiltin="1"/>
    <cellStyle name="リンク セル 2" xfId="354" xr:uid="{C065C6B5-8843-4CB2-AFA7-1EE8EFF7CF12}"/>
    <cellStyle name="悪い" xfId="123" builtinId="27" customBuiltin="1"/>
    <cellStyle name="悪い 2" xfId="351" xr:uid="{C0F61700-5DAE-4044-BB47-81E7098714D4}"/>
    <cellStyle name="計算" xfId="126" builtinId="22" customBuiltin="1"/>
    <cellStyle name="計算 2" xfId="376" xr:uid="{DFB55E42-885C-408D-BE02-E15054EC1A4B}"/>
    <cellStyle name="警告文" xfId="129" builtinId="11" customBuiltin="1"/>
    <cellStyle name="警告文 2" xfId="335" xr:uid="{8ECCFC8A-BE36-4097-9987-6965E6EFB261}"/>
    <cellStyle name="桁区切り 2" xfId="7" xr:uid="{00000000-0005-0000-0000-00003F000000}"/>
    <cellStyle name="桁区切り 2 2" xfId="86" xr:uid="{00000000-0005-0000-0000-000040000000}"/>
    <cellStyle name="桁区切り 2 3" xfId="787" xr:uid="{98C60CD6-229C-46CF-B215-6783A1ECA39E}"/>
    <cellStyle name="桁区切り 3" xfId="3" xr:uid="{00000000-0005-0000-0000-000041000000}"/>
    <cellStyle name="桁区切り 4" xfId="40" xr:uid="{00000000-0005-0000-0000-000042000000}"/>
    <cellStyle name="桁区切り 5" xfId="87" xr:uid="{00000000-0005-0000-0000-000043000000}"/>
    <cellStyle name="桁区切り 6" xfId="104" xr:uid="{00000000-0005-0000-0000-000044000000}"/>
    <cellStyle name="桁区切り 6 2" xfId="344" xr:uid="{70A922A9-A8B4-46F6-A26A-58C1E664EB3E}"/>
    <cellStyle name="桁区切り 6 2 2" xfId="776" xr:uid="{1E829BB0-BE28-4FF0-8ABB-EF2D5446AF4D}"/>
    <cellStyle name="桁区切り 6 2 3" xfId="594" xr:uid="{3EA768AF-4536-41EA-A484-994D63D0DE13}"/>
    <cellStyle name="桁区切り 6 3" xfId="686" xr:uid="{E7D9A187-7109-436C-8121-24F3259BF855}"/>
    <cellStyle name="桁区切り 6 4" xfId="505" xr:uid="{647FE696-4FAC-4A24-B2B8-9F21296E43B4}"/>
    <cellStyle name="桁区切り 6 5" xfId="237" xr:uid="{1E0E22EE-022F-4BF9-8AC5-56EE841C4090}"/>
    <cellStyle name="桁区切り 7" xfId="105" xr:uid="{00000000-0005-0000-0000-000045000000}"/>
    <cellStyle name="桁区切り 7 2" xfId="238" xr:uid="{96124B2F-AD5C-4907-B274-79BA8104E64B}"/>
    <cellStyle name="桁区切り 8" xfId="254" xr:uid="{C23829D5-76F3-452F-8745-A6D9E519BE46}"/>
    <cellStyle name="桁区切り 9" xfId="111" xr:uid="{00000000-0005-0000-0000-000046000000}"/>
    <cellStyle name="桁区切り 9 2" xfId="114" xr:uid="{00000000-0005-0000-0000-000047000000}"/>
    <cellStyle name="桁区切り 9 3" xfId="116" xr:uid="{66F40136-EC62-40EF-B51D-62A2E7537A0C}"/>
    <cellStyle name="桁区切り 9 4" xfId="426" xr:uid="{86B68BFE-5A7D-45DE-AF1C-365FD496E9EC}"/>
    <cellStyle name="桁区切り 9 5" xfId="868" xr:uid="{62991220-2803-4049-BF2A-8BF2CDB1BD9A}"/>
    <cellStyle name="桁区切り[0]_比較項目一覧表" xfId="8" xr:uid="{00000000-0005-0000-0000-000048000000}"/>
    <cellStyle name="見出し 1" xfId="118" builtinId="16" customBuiltin="1"/>
    <cellStyle name="見出し 1 2" xfId="348" xr:uid="{7AA578EF-9DD8-4686-9A75-5511FEB7A848}"/>
    <cellStyle name="見出し 2" xfId="119" builtinId="17" customBuiltin="1"/>
    <cellStyle name="見出し 2 2" xfId="340" xr:uid="{CE638F6A-390D-43AF-86A6-707B081B4D60}"/>
    <cellStyle name="見出し 3" xfId="120" builtinId="18" customBuiltin="1"/>
    <cellStyle name="見出し 3 2" xfId="357" xr:uid="{C430084F-627A-4B0A-ACDF-C95B7C7A7BC8}"/>
    <cellStyle name="見出し 4" xfId="121" builtinId="19" customBuiltin="1"/>
    <cellStyle name="見出し 4 2" xfId="349" xr:uid="{6CEF01DD-2D56-49DE-8136-883411E6FA9D}"/>
    <cellStyle name="集計" xfId="131" builtinId="25" customBuiltin="1"/>
    <cellStyle name="集計 2" xfId="361" xr:uid="{317DB425-47F9-41CF-BC65-4BB93DCA7467}"/>
    <cellStyle name="集計 2 10" xfId="800" xr:uid="{9566E53A-4A15-4364-863E-1DF54230BF83}"/>
    <cellStyle name="集計 2 2" xfId="385" xr:uid="{8B1FA802-D9BD-4697-94B8-99B57AA23424}"/>
    <cellStyle name="集計 2 2 2" xfId="390" xr:uid="{333573AD-64DE-4638-B0A7-0468DBF319C9}"/>
    <cellStyle name="集計 2 2 2 2" xfId="410" xr:uid="{81713F55-9316-41F9-83B5-1FEBF21AA24B}"/>
    <cellStyle name="集計 2 2 2 2 2" xfId="845" xr:uid="{9D93F49A-CCD1-499B-B8A2-CD99D8CCE571}"/>
    <cellStyle name="集計 2 2 2 2 3" xfId="808" xr:uid="{FF3A005B-AA96-4E3F-A32A-E6AFCE3548A9}"/>
    <cellStyle name="集計 2 2 2 3" xfId="402" xr:uid="{ECC7AE39-F5A8-4E0B-A4D7-8F9BA2E019E4}"/>
    <cellStyle name="集計 2 2 2 3 2" xfId="837" xr:uid="{DF9422C6-6864-4628-8C7E-887D66D0ED17}"/>
    <cellStyle name="集計 2 2 2 3 3" xfId="857" xr:uid="{88220261-17DE-4427-920E-9F9C491F13BC}"/>
    <cellStyle name="集計 2 2 2 4" xfId="825" xr:uid="{6E968FAD-F9AF-4728-B20D-459284FFC606}"/>
    <cellStyle name="集計 2 2 2 5" xfId="856" xr:uid="{1C2B3041-CC5E-4A5F-BD20-3F665BC37036}"/>
    <cellStyle name="集計 2 2 3" xfId="387" xr:uid="{DD3CECCD-09CC-4D2F-9D27-BB03614ABEBC}"/>
    <cellStyle name="集計 2 2 3 2" xfId="407" xr:uid="{B94FE84C-97E5-4EF4-8258-7AD9D081A6DB}"/>
    <cellStyle name="集計 2 2 3 2 2" xfId="842" xr:uid="{E1699D87-2890-4BB2-B26F-AE03C973CE48}"/>
    <cellStyle name="集計 2 2 3 2 3" xfId="859" xr:uid="{D929097A-76BB-4CB8-8BC1-0E54354D2321}"/>
    <cellStyle name="集計 2 2 3 3" xfId="399" xr:uid="{B791D08E-7EE7-403F-80EB-B852BF79DDB6}"/>
    <cellStyle name="集計 2 2 3 3 2" xfId="834" xr:uid="{1963F11D-DE25-469C-951B-DBF220BEDCB8}"/>
    <cellStyle name="集計 2 2 3 3 3" xfId="807" xr:uid="{415BB361-D8B7-4978-BC3C-6F0F6F386D06}"/>
    <cellStyle name="集計 2 2 3 4" xfId="822" xr:uid="{63C58A64-0240-46DC-A031-E6C642333200}"/>
    <cellStyle name="集計 2 2 3 5" xfId="861" xr:uid="{14E25106-A41E-45D2-8EF5-7B6E441FA021}"/>
    <cellStyle name="集計 2 2 4" xfId="406" xr:uid="{E535195A-C713-4A05-A546-DB908A8342F4}"/>
    <cellStyle name="集計 2 2 4 2" xfId="841" xr:uid="{CD86CE5C-EB81-470F-A7AE-8EC668D1E241}"/>
    <cellStyle name="集計 2 2 4 3" xfId="850" xr:uid="{50E49AAF-A705-4F2F-8DEA-D34C8B40491D}"/>
    <cellStyle name="集計 2 2 5" xfId="395" xr:uid="{E6868FDA-F4D9-40B8-B261-71431CE5E1EA}"/>
    <cellStyle name="集計 2 2 5 2" xfId="830" xr:uid="{F166C297-1899-4356-BE71-339E50CBFCB1}"/>
    <cellStyle name="集計 2 2 5 3" xfId="849" xr:uid="{6F88D329-F7F0-48AD-ACD4-AC6F4DE02052}"/>
    <cellStyle name="集計 2 2 6" xfId="820" xr:uid="{9F632A01-69E7-4159-A57B-E21FAB573A9C}"/>
    <cellStyle name="集計 2 2 7" xfId="846" xr:uid="{6002234B-843C-4D3D-93E8-0632493A0708}"/>
    <cellStyle name="集計 2 3" xfId="380" xr:uid="{39689338-7349-40AE-B6B8-D16786F0527E}"/>
    <cellStyle name="集計 2 3 2" xfId="388" xr:uid="{9BFED5E2-477B-4AD3-AABA-E6C6BDFAD02D}"/>
    <cellStyle name="集計 2 3 2 2" xfId="408" xr:uid="{330AF040-C333-441E-9D67-5A8B120EDAF0}"/>
    <cellStyle name="集計 2 3 2 2 2" xfId="843" xr:uid="{54D44F8E-E0E5-4AEC-86D8-E89A49E4482A}"/>
    <cellStyle name="集計 2 3 2 2 3" xfId="855" xr:uid="{E385357C-4544-4B2B-9F62-FDB99508F625}"/>
    <cellStyle name="集計 2 3 2 3" xfId="400" xr:uid="{575DB0C0-234F-437E-84DC-6D1DF2B640CC}"/>
    <cellStyle name="集計 2 3 2 3 2" xfId="835" xr:uid="{856D49E9-8D53-4EA1-9DBA-0BCCAF7448DC}"/>
    <cellStyle name="集計 2 3 2 3 3" xfId="794" xr:uid="{4C79AC3D-D728-4687-9B98-1C75AEBF4586}"/>
    <cellStyle name="集計 2 3 2 4" xfId="823" xr:uid="{DCB62AA6-EFF1-4AC3-B047-CA1B129F16B5}"/>
    <cellStyle name="集計 2 3 2 5" xfId="801" xr:uid="{779A66FF-043E-48BC-87F7-524D39CA96A7}"/>
    <cellStyle name="集計 2 3 3" xfId="258" xr:uid="{2D10592A-6E2A-4E5E-A588-1FD83EB7D770}"/>
    <cellStyle name="集計 2 3 3 2" xfId="384" xr:uid="{B02CB93B-7372-4FCA-9DBF-736E8D61EDFC}"/>
    <cellStyle name="集計 2 3 3 2 2" xfId="819" xr:uid="{CBA26A47-8CA9-4A59-92BF-E4FD7ECDA956}"/>
    <cellStyle name="集計 2 3 3 2 3" xfId="860" xr:uid="{93270EEC-D142-469F-8C3C-2F46C5611EDC}"/>
    <cellStyle name="集計 2 3 3 3" xfId="391" xr:uid="{42AA77C6-7F06-4C90-B997-E71EABC1299B}"/>
    <cellStyle name="集計 2 3 3 3 2" xfId="826" xr:uid="{B9C0CB2F-0234-4832-80A2-13719D885291}"/>
    <cellStyle name="集計 2 3 3 3 3" xfId="852" xr:uid="{C5CF23C3-F02D-41DF-B0B7-27B3377AF451}"/>
    <cellStyle name="集計 2 3 3 4" xfId="804" xr:uid="{454BEBD9-DF45-4441-9B59-7BB4A38E7F00}"/>
    <cellStyle name="集計 2 3 3 5" xfId="795" xr:uid="{2ABECEE0-BF21-4AE4-A438-A9C420EE6BF1}"/>
    <cellStyle name="集計 2 3 4" xfId="392" xr:uid="{259F548B-CD50-40F7-B0D4-37FE37F4F99C}"/>
    <cellStyle name="集計 2 3 4 2" xfId="827" xr:uid="{85C1D19A-E1A1-4017-8041-7412B88F8941}"/>
    <cellStyle name="集計 2 3 4 3" xfId="862" xr:uid="{70786EFE-6BB4-4B04-BEB6-5C089E85236F}"/>
    <cellStyle name="集計 2 3 5" xfId="393" xr:uid="{D8316A85-BC34-4FDF-98C9-57C7B8F8E224}"/>
    <cellStyle name="集計 2 3 5 2" xfId="828" xr:uid="{89B80C69-7D95-45AD-8E41-A3EA86AB0A18}"/>
    <cellStyle name="集計 2 3 5 3" xfId="805" xr:uid="{5046FDF9-7028-417F-8E0F-CB1C3F428881}"/>
    <cellStyle name="集計 2 3 6" xfId="815" xr:uid="{AC8235E9-E46A-4BFC-99EA-232886294E8E}"/>
    <cellStyle name="集計 2 3 7" xfId="809" xr:uid="{4CEF2E3B-09F6-4CEF-A442-948FA7480E73}"/>
    <cellStyle name="集計 2 4" xfId="383" xr:uid="{7970AFF8-AB97-4A46-A12D-60CD851AC4EB}"/>
    <cellStyle name="集計 2 4 2" xfId="389" xr:uid="{0F45C226-C25B-418E-8ACB-B7374151D0CB}"/>
    <cellStyle name="集計 2 4 2 2" xfId="409" xr:uid="{F94E917F-028D-4A77-B71C-4801540F0E75}"/>
    <cellStyle name="集計 2 4 2 2 2" xfId="844" xr:uid="{70132668-E95D-4620-8CA7-425D32720C6E}"/>
    <cellStyle name="集計 2 4 2 2 3" xfId="865" xr:uid="{C2994251-9601-4B7D-9FE5-EACC27C17EB1}"/>
    <cellStyle name="集計 2 4 2 3" xfId="401" xr:uid="{E41E7AF8-A5C6-4144-BD6D-52C6FB3C606D}"/>
    <cellStyle name="集計 2 4 2 3 2" xfId="836" xr:uid="{150D380B-1C08-4AFA-A662-D1B5099AD2E9}"/>
    <cellStyle name="集計 2 4 2 3 3" xfId="848" xr:uid="{F0305720-F86E-4A6E-9037-8223F1705B0F}"/>
    <cellStyle name="集計 2 4 2 4" xfId="824" xr:uid="{C97FB157-64FE-4A7E-9503-262FAFCC48D1}"/>
    <cellStyle name="集計 2 4 2 5" xfId="847" xr:uid="{9E89B535-7D2E-46B8-A2C3-8937857F59B1}"/>
    <cellStyle name="集計 2 4 3" xfId="382" xr:uid="{8FCED8CF-DF0B-496C-BEC7-F9714D1C1402}"/>
    <cellStyle name="集計 2 4 3 2" xfId="404" xr:uid="{34F6F518-B65B-4265-A469-A01765CC07E2}"/>
    <cellStyle name="集計 2 4 3 2 2" xfId="839" xr:uid="{6313CBC8-E0A9-4B8D-92FF-9B612602E798}"/>
    <cellStyle name="集計 2 4 3 2 3" xfId="863" xr:uid="{B04C1AD6-8915-4627-9906-2D6C2955D929}"/>
    <cellStyle name="集計 2 4 3 3" xfId="398" xr:uid="{90C7CB03-AF44-4A81-8235-D70D40F2479B}"/>
    <cellStyle name="集計 2 4 3 3 2" xfId="833" xr:uid="{D0F4FC59-F632-4B29-8FA3-ED870A8706D2}"/>
    <cellStyle name="集計 2 4 3 3 3" xfId="864" xr:uid="{6EFF9F68-5EA2-45B9-A823-C159E5AABE4B}"/>
    <cellStyle name="集計 2 4 3 4" xfId="817" xr:uid="{0B8D9B7E-3741-44AF-8A11-FF631D52F9FC}"/>
    <cellStyle name="集計 2 4 3 5" xfId="810" xr:uid="{72D7736B-040F-41D1-BBD1-543BBD53B6A0}"/>
    <cellStyle name="集計 2 4 4" xfId="405" xr:uid="{0069A5EC-258C-457A-83E3-FB89674A5252}"/>
    <cellStyle name="集計 2 4 4 2" xfId="840" xr:uid="{3CDAA775-481B-49DC-9460-869573228B2A}"/>
    <cellStyle name="集計 2 4 4 3" xfId="806" xr:uid="{6268CFE2-5BE2-4F3E-AFF8-B09972093D2E}"/>
    <cellStyle name="集計 2 4 5" xfId="394" xr:uid="{E720DEC2-4BCF-4D93-AD8D-1C00822654E3}"/>
    <cellStyle name="集計 2 4 5 2" xfId="829" xr:uid="{9AFFA9AA-2F79-48B8-92EC-EAC228E2AF2E}"/>
    <cellStyle name="集計 2 4 5 3" xfId="812" xr:uid="{9969B9C8-9988-4DA2-AF02-D40C8B5005F4}"/>
    <cellStyle name="集計 2 4 6" xfId="818" xr:uid="{139A45D0-C8D2-4CF7-B727-F0E9B5E80F6B}"/>
    <cellStyle name="集計 2 4 7" xfId="797" xr:uid="{5E04863B-9681-45CC-83C3-DC49CEC57F3A}"/>
    <cellStyle name="集計 2 5" xfId="257" xr:uid="{C7FCF7F5-9854-45EA-9286-993A5BAE9C05}"/>
    <cellStyle name="集計 2 5 2" xfId="379" xr:uid="{B697EDCA-F88F-4B13-9600-41C15798F480}"/>
    <cellStyle name="集計 2 5 2 2" xfId="814" xr:uid="{ADB3F688-D3FB-4CDF-8DEB-C69DFC33E092}"/>
    <cellStyle name="集計 2 5 2 3" xfId="799" xr:uid="{8B2E3499-6242-49CD-88C2-8E1586B741F2}"/>
    <cellStyle name="集計 2 5 3" xfId="256" xr:uid="{9083160E-A2B5-42A3-8E6A-2B75315B7495}"/>
    <cellStyle name="集計 2 5 3 2" xfId="802" xr:uid="{F123065A-5135-462D-91C7-B01D9244DB02}"/>
    <cellStyle name="集計 2 5 3 3" xfId="796" xr:uid="{61057EAF-0018-4FA4-862B-3EAFCF4947BA}"/>
    <cellStyle name="集計 2 5 4" xfId="803" xr:uid="{3554E03B-1D5A-4A72-9DAD-0892FB5EDC8E}"/>
    <cellStyle name="集計 2 5 5" xfId="811" xr:uid="{E330CAF1-F9DA-4CF0-96C9-6A1570202637}"/>
    <cellStyle name="集計 2 6" xfId="381" xr:uid="{C523B9F3-789C-462E-A8D5-BB31AA349C7B}"/>
    <cellStyle name="集計 2 6 2" xfId="403" xr:uid="{55D4A770-8450-4503-851B-7A1EDA0C0C34}"/>
    <cellStyle name="集計 2 6 2 2" xfId="838" xr:uid="{D7DBF9CF-75EB-495A-A0B3-E65D972B1513}"/>
    <cellStyle name="集計 2 6 2 3" xfId="853" xr:uid="{5FABFF8A-9D2B-43F6-9738-54AFC76745C1}"/>
    <cellStyle name="集計 2 6 3" xfId="397" xr:uid="{A0E957DA-D2C4-42A2-8FAB-88755612C3A5}"/>
    <cellStyle name="集計 2 6 3 2" xfId="832" xr:uid="{B9FBC242-FF20-4F13-B635-F00BC79D582F}"/>
    <cellStyle name="集計 2 6 3 3" xfId="854" xr:uid="{3A79A139-E56F-425E-B072-3E39EBEC87B6}"/>
    <cellStyle name="集計 2 6 4" xfId="816" xr:uid="{07279E2F-36F5-443A-A549-9C14460F422F}"/>
    <cellStyle name="集計 2 6 5" xfId="798" xr:uid="{FFAEFB91-A325-4A01-9B07-BFA1DA498DEF}"/>
    <cellStyle name="集計 2 7" xfId="396" xr:uid="{FDAF1CE2-AA38-4F79-A499-92A666D9CCAA}"/>
    <cellStyle name="集計 2 7 2" xfId="831" xr:uid="{1B20C2D8-8CA1-40E4-96CC-2086CD7F8D1F}"/>
    <cellStyle name="集計 2 7 3" xfId="858" xr:uid="{9B642E40-5C38-49E7-A8A6-72CCEBCABBF7}"/>
    <cellStyle name="集計 2 8" xfId="386" xr:uid="{CE7F1FF9-665E-4CF9-B6B2-291376A1CBE6}"/>
    <cellStyle name="集計 2 8 2" xfId="821" xr:uid="{EB52F36D-BE64-4B0C-BD4E-BE4BAC45F0F3}"/>
    <cellStyle name="集計 2 8 3" xfId="851" xr:uid="{AD6F414B-F968-44E7-83D7-A7C839218D14}"/>
    <cellStyle name="集計 2 9" xfId="813" xr:uid="{DFFDCA0F-0024-44F7-84E8-CA1B0E16AA98}"/>
    <cellStyle name="出力" xfId="125" builtinId="21" customBuiltin="1"/>
    <cellStyle name="出力 2" xfId="374" xr:uid="{CEB8011F-D62C-4330-A466-76842B149812}"/>
    <cellStyle name="説明文" xfId="130" builtinId="53" customBuiltin="1"/>
    <cellStyle name="説明文 2" xfId="371" xr:uid="{D871A35F-1ACC-4908-8D49-BB0D62FF388C}"/>
    <cellStyle name="通貨 2" xfId="41" xr:uid="{00000000-0005-0000-0000-00004A000000}"/>
    <cellStyle name="通貨 2 2" xfId="598" xr:uid="{35E71B31-42FA-43E6-AE79-E7223F857FD9}"/>
    <cellStyle name="通貨 2 3" xfId="429" xr:uid="{BFC454EF-85D5-468C-BBBB-0FA047B8D484}"/>
    <cellStyle name="通貨 2 4" xfId="152" xr:uid="{52E634D3-E7F1-4714-8557-66043D4B2A59}"/>
    <cellStyle name="通貨 3" xfId="88" xr:uid="{00000000-0005-0000-0000-00004B000000}"/>
    <cellStyle name="通貨 3 2" xfId="671" xr:uid="{21049A6E-3540-438F-992B-D0646698144F}"/>
    <cellStyle name="通貨 3 3" xfId="502" xr:uid="{EE078316-9DF9-4781-B78B-A7BD21A02166}"/>
    <cellStyle name="通貨 3 4" xfId="225" xr:uid="{610B96C8-4A92-4D79-B603-9FCCA36C9B19}"/>
    <cellStyle name="通貨 4" xfId="255" xr:uid="{C4F3F1A3-4249-4188-A8C9-3DD55923710A}"/>
    <cellStyle name="通貨 4 2" xfId="700" xr:uid="{03DFCEC6-EF08-4F38-85BA-631D5C1BDB5B}"/>
    <cellStyle name="通貨 4 3" xfId="427" xr:uid="{4529E156-57E8-466B-A53A-8163347D2F75}"/>
    <cellStyle name="通貨 5" xfId="596" xr:uid="{8DE1540B-FFB1-41BF-AC16-7F80DEC3EAC6}"/>
    <cellStyle name="通貨 6" xfId="150" xr:uid="{F4127E8F-E809-40BF-8C70-4FE2335F1ADE}"/>
    <cellStyle name="入力" xfId="124" builtinId="20" customBuiltin="1"/>
    <cellStyle name="入力 2" xfId="377" xr:uid="{3B0F0B38-547B-48E4-A1AD-5EF9B6B0380A}"/>
    <cellStyle name="標準" xfId="0" builtinId="0"/>
    <cellStyle name="標準 10" xfId="253" xr:uid="{AC6BE461-BFD0-44CE-89C3-D0D181901E7B}"/>
    <cellStyle name="標準 10 2" xfId="779" xr:uid="{1FEAC4B4-ED83-4F69-82A4-B316A490FBAE}"/>
    <cellStyle name="標準 11" xfId="110" xr:uid="{00000000-0005-0000-0000-00004D000000}"/>
    <cellStyle name="標準 11 2" xfId="112" xr:uid="{00000000-0005-0000-0000-00004E000000}"/>
    <cellStyle name="標準 11 2 2" xfId="687" xr:uid="{C56EBA85-F742-4A00-9ED9-94CD1B89127A}"/>
    <cellStyle name="標準 11 3" xfId="117" xr:uid="{68BCD6D0-CF16-4F09-9BB9-3E8A92177591}"/>
    <cellStyle name="標準 11 3 2" xfId="506" xr:uid="{14C09D42-8753-4BA8-A2FD-686C49A9B3C1}"/>
    <cellStyle name="標準 11 4" xfId="788" xr:uid="{0AC4157E-115C-428A-938D-F1F0370239D8}"/>
    <cellStyle name="標準 11 5" xfId="240" xr:uid="{042DA4EC-FE9E-45BD-A5F1-CBBCDEEC2A6B}"/>
    <cellStyle name="標準 11 6" xfId="866" xr:uid="{01F77519-A5F8-44F8-8BE1-767B02AABCDC}"/>
    <cellStyle name="標準 12" xfId="109" xr:uid="{00000000-0005-0000-0000-00004F000000}"/>
    <cellStyle name="標準 12 2" xfId="113" xr:uid="{00000000-0005-0000-0000-000050000000}"/>
    <cellStyle name="標準 12 2 2" xfId="789" xr:uid="{432D0803-465F-4E30-A400-89292D6CFF7C}"/>
    <cellStyle name="標準 12 3" xfId="115" xr:uid="{B8E20F6F-F313-45C0-8F58-0BAC698BB9EC}"/>
    <cellStyle name="標準 12 4" xfId="411" xr:uid="{E38A21A3-138D-4F4A-A33F-CC78126433F8}"/>
    <cellStyle name="標準 12 5" xfId="867" xr:uid="{D238ED26-39BA-4D03-B268-F85D8B432E61}"/>
    <cellStyle name="標準 13" xfId="784" xr:uid="{546ACAA1-93FD-4CD6-8B06-4AF183EC49EF}"/>
    <cellStyle name="標準 14" xfId="786" xr:uid="{29AE2D44-DEFB-47A3-BF7D-4C330515B261}"/>
    <cellStyle name="標準 15" xfId="793" xr:uid="{364700C7-005C-4811-8296-C9A12594B544}"/>
    <cellStyle name="標準 2" xfId="6" xr:uid="{00000000-0005-0000-0000-000051000000}"/>
    <cellStyle name="標準 2 2" xfId="5" xr:uid="{00000000-0005-0000-0000-000052000000}"/>
    <cellStyle name="標準 2 2 2" xfId="42" xr:uid="{00000000-0005-0000-0000-000053000000}"/>
    <cellStyle name="標準 2 2 2 2" xfId="777" xr:uid="{95EFE0FC-08B3-424F-988B-91595C260E1A}"/>
    <cellStyle name="標準 2 2 3" xfId="89" xr:uid="{00000000-0005-0000-0000-000054000000}"/>
    <cellStyle name="標準 2 3" xfId="43" xr:uid="{00000000-0005-0000-0000-000055000000}"/>
    <cellStyle name="標準 2 3 2" xfId="44" xr:uid="{00000000-0005-0000-0000-000056000000}"/>
    <cellStyle name="標準 2 3 2 2" xfId="90" xr:uid="{00000000-0005-0000-0000-000057000000}"/>
    <cellStyle name="標準 2 3 2 2 2" xfId="329" xr:uid="{5C86E6CC-2526-458D-A0E9-232C693420D5}"/>
    <cellStyle name="標準 2 3 2 2 2 2" xfId="771" xr:uid="{9F0AA904-B199-4C2E-B1A0-940DF9F4EB17}"/>
    <cellStyle name="標準 2 3 2 2 2 3" xfId="589" xr:uid="{3856D6DC-B549-4D87-BF75-4F9B9132D343}"/>
    <cellStyle name="標準 2 3 2 2 3" xfId="668" xr:uid="{2942D748-3C07-4611-A4A1-74C17AB5F077}"/>
    <cellStyle name="標準 2 3 2 2 4" xfId="499" xr:uid="{858A3F83-479C-48D5-9E95-387D40FB2E26}"/>
    <cellStyle name="標準 2 3 2 2 5" xfId="222" xr:uid="{A966E5A0-FD1C-440B-BB2B-2ACAB8F9C05F}"/>
    <cellStyle name="標準 2 3 2 3" xfId="293" xr:uid="{43370C1C-CD9C-4D57-AF93-D4757443B620}"/>
    <cellStyle name="標準 2 3 2 3 2" xfId="735" xr:uid="{1AA7F95B-3744-4B22-AFB0-FBBD6D56CDD7}"/>
    <cellStyle name="標準 2 3 2 3 3" xfId="553" xr:uid="{FD7093CF-FE6D-4098-895E-9B9DCB3B0F80}"/>
    <cellStyle name="標準 2 3 2 4" xfId="632" xr:uid="{51D84B5D-9A6C-4C0B-BD66-51424AA9DA00}"/>
    <cellStyle name="標準 2 3 2 5" xfId="463" xr:uid="{7195FBB9-31DB-439D-81B0-0FF9507D81AF}"/>
    <cellStyle name="標準 2 3 2 6" xfId="186" xr:uid="{15651DCB-9D49-4FFF-A19A-0AA313EC6F5D}"/>
    <cellStyle name="標準 2 3 3" xfId="91" xr:uid="{00000000-0005-0000-0000-000058000000}"/>
    <cellStyle name="標準 2 3 3 2" xfId="311" xr:uid="{D8BBEA3C-AC87-4153-A12B-B2238C070B12}"/>
    <cellStyle name="標準 2 3 3 2 2" xfId="753" xr:uid="{E6E64DD0-9DB4-4B0B-8CE6-D086F7A30D3D}"/>
    <cellStyle name="標準 2 3 3 2 3" xfId="571" xr:uid="{9375353A-8E3B-4A14-87EB-BD3BEC4A6906}"/>
    <cellStyle name="標準 2 3 3 3" xfId="650" xr:uid="{6D144FAD-A16B-44BA-9D12-CDFE7F8FC789}"/>
    <cellStyle name="標準 2 3 3 4" xfId="481" xr:uid="{AAA3BE1B-21D4-42AD-8B28-4B4906EBA8DC}"/>
    <cellStyle name="標準 2 3 3 5" xfId="204" xr:uid="{37DD7022-A852-475A-8327-CBEE917C7FD8}"/>
    <cellStyle name="標準 2 3 4" xfId="275" xr:uid="{B03A0C15-C27E-48D8-80DE-BF6C2DE4ABEF}"/>
    <cellStyle name="標準 2 3 4 2" xfId="717" xr:uid="{ADAC25D3-1435-4E9A-AE8B-1C9463AE5F37}"/>
    <cellStyle name="標準 2 3 4 3" xfId="535" xr:uid="{0B48D0B3-BD32-48C2-B01A-578B9E459148}"/>
    <cellStyle name="標準 2 3 5" xfId="614" xr:uid="{BA19BE14-D7D0-4052-9B9C-7A1FB6791CED}"/>
    <cellStyle name="標準 2 3 6" xfId="445" xr:uid="{325F0D40-5CB2-4931-BB4C-ABD3232B0F8F}"/>
    <cellStyle name="標準 2 3 7" xfId="168" xr:uid="{CE8F5F41-6413-4301-B176-5633919B75D3}"/>
    <cellStyle name="標準 2 3 9" xfId="782" xr:uid="{2DDADA6C-688E-44EC-9433-87602F7A5DFB}"/>
    <cellStyle name="標準 2 4" xfId="778" xr:uid="{5ED5F244-26A6-4984-85F3-32592D42C45C}"/>
    <cellStyle name="標準 2 4 5" xfId="781" xr:uid="{04A6EAF0-D3E6-4583-880A-48CB42F59BA6}"/>
    <cellStyle name="標準 2 4 5 2" xfId="785" xr:uid="{7D32FCA7-BF74-4E44-971A-871C0D1B5483}"/>
    <cellStyle name="標準 2 4 5 3" xfId="790" xr:uid="{858C4E14-DF8F-470C-9917-BEA4BC22B00D}"/>
    <cellStyle name="標準 2 4 5 4" xfId="792" xr:uid="{FC64B2FD-86AA-44A0-935D-74783F57CCA4}"/>
    <cellStyle name="標準 3" xfId="45" xr:uid="{00000000-0005-0000-0000-000059000000}"/>
    <cellStyle name="標準 3 2" xfId="46" xr:uid="{00000000-0005-0000-0000-00005A000000}"/>
    <cellStyle name="標準 3 2 2" xfId="346" xr:uid="{23CA7CE9-E25F-4095-9BCC-1060C8156CFC}"/>
    <cellStyle name="標準 3 3" xfId="47" xr:uid="{00000000-0005-0000-0000-00005B000000}"/>
    <cellStyle name="標準 3 3 2" xfId="48" xr:uid="{00000000-0005-0000-0000-00005C000000}"/>
    <cellStyle name="標準 3 3 2 2" xfId="92" xr:uid="{00000000-0005-0000-0000-00005D000000}"/>
    <cellStyle name="標準 3 3 2 2 2" xfId="330" xr:uid="{B9FFC183-D8B4-43B5-B086-529F79CC97D6}"/>
    <cellStyle name="標準 3 3 2 2 2 2" xfId="772" xr:uid="{75BDCC0E-7CFA-4371-8825-8010B774C8ED}"/>
    <cellStyle name="標準 3 3 2 2 2 3" xfId="590" xr:uid="{223C9B73-EF59-4B58-902C-9DA5248FD5EF}"/>
    <cellStyle name="標準 3 3 2 2 3" xfId="669" xr:uid="{1E40C31E-14A8-43C8-979B-1ED4E6F52825}"/>
    <cellStyle name="標準 3 3 2 2 4" xfId="500" xr:uid="{54B82A79-A7E3-424A-8AB1-468FF8493666}"/>
    <cellStyle name="標準 3 3 2 2 5" xfId="223" xr:uid="{C6260B21-0040-4EAF-9986-394416D5A4B8}"/>
    <cellStyle name="標準 3 3 2 3" xfId="294" xr:uid="{93363306-6B64-4B33-BF54-62FE079D94C4}"/>
    <cellStyle name="標準 3 3 2 3 2" xfId="736" xr:uid="{30DFF3E4-A0EA-4183-B251-375576F4E8D3}"/>
    <cellStyle name="標準 3 3 2 3 3" xfId="554" xr:uid="{260E2B57-3932-4B3E-ACDA-4C15ACF4C653}"/>
    <cellStyle name="標準 3 3 2 4" xfId="633" xr:uid="{FF974F8F-5F00-441F-BE64-358ABDB505E6}"/>
    <cellStyle name="標準 3 3 2 5" xfId="464" xr:uid="{3F11D5F8-8D51-4C6C-A03D-AA68C5655791}"/>
    <cellStyle name="標準 3 3 2 6" xfId="187" xr:uid="{C063F76A-DC73-4932-924C-698E615F4C78}"/>
    <cellStyle name="標準 3 3 3" xfId="93" xr:uid="{00000000-0005-0000-0000-00005E000000}"/>
    <cellStyle name="標準 3 3 3 2" xfId="312" xr:uid="{B822E699-6862-4EC3-8C63-B965F2E3FEC8}"/>
    <cellStyle name="標準 3 3 3 2 2" xfId="754" xr:uid="{1D358474-CE0F-4D17-8962-9D69CF0A5742}"/>
    <cellStyle name="標準 3 3 3 2 3" xfId="572" xr:uid="{B75C9770-1AA0-4584-9817-D043B88CB35A}"/>
    <cellStyle name="標準 3 3 3 3" xfId="651" xr:uid="{B9A81FBA-477B-4AA8-BB59-FE42FF4CE211}"/>
    <cellStyle name="標準 3 3 3 4" xfId="482" xr:uid="{CEBB3DB7-4FE0-472C-B5B1-8835839D2345}"/>
    <cellStyle name="標準 3 3 3 5" xfId="205" xr:uid="{0C5AB8D0-6DA6-4B54-A521-8B9F5CCDF9C3}"/>
    <cellStyle name="標準 3 3 4" xfId="362" xr:uid="{0ACFFBBC-56C7-4475-8059-8E6C8D51280D}"/>
    <cellStyle name="標準 3 3 5" xfId="276" xr:uid="{ED460BE4-EFA0-4052-894E-C73B61792EEB}"/>
    <cellStyle name="標準 3 3 5 2" xfId="718" xr:uid="{BD7EA3BD-98CB-4E57-8016-A7EAD5209B0C}"/>
    <cellStyle name="標準 3 3 5 3" xfId="536" xr:uid="{09C5852A-07AA-4EA5-AA6A-D57EE023AB0A}"/>
    <cellStyle name="標準 3 3 6" xfId="615" xr:uid="{68A3CBBA-2A2B-458B-8FC2-00629DF041F8}"/>
    <cellStyle name="標準 3 3 7" xfId="446" xr:uid="{49589594-8792-4360-B35E-3C84122A87D0}"/>
    <cellStyle name="標準 3 3 8" xfId="169" xr:uid="{154FED7E-29FF-44F9-A305-2B396A74E13E}"/>
    <cellStyle name="標準 3 4" xfId="94" xr:uid="{00000000-0005-0000-0000-00005F000000}"/>
    <cellStyle name="標準 3 5" xfId="106" xr:uid="{00000000-0005-0000-0000-000060000000}"/>
    <cellStyle name="標準 3 6" xfId="336" xr:uid="{869F09B0-C1A1-4244-B462-121DBCB59941}"/>
    <cellStyle name="標準 4" xfId="49" xr:uid="{00000000-0005-0000-0000-000061000000}"/>
    <cellStyle name="標準 4 2" xfId="50" xr:uid="{00000000-0005-0000-0000-000062000000}"/>
    <cellStyle name="標準 4 3" xfId="95" xr:uid="{00000000-0005-0000-0000-000063000000}"/>
    <cellStyle name="標準 4 4" xfId="780" xr:uid="{22F7268A-F214-477F-A5D4-BE432980FC7C}"/>
    <cellStyle name="標準 5" xfId="51" xr:uid="{00000000-0005-0000-0000-000064000000}"/>
    <cellStyle name="標準 5 2" xfId="52" xr:uid="{00000000-0005-0000-0000-000065000000}"/>
    <cellStyle name="標準 6" xfId="53" xr:uid="{00000000-0005-0000-0000-000066000000}"/>
    <cellStyle name="標準 6 2" xfId="54" xr:uid="{00000000-0005-0000-0000-000067000000}"/>
    <cellStyle name="標準 6 2 2" xfId="55" xr:uid="{00000000-0005-0000-0000-000068000000}"/>
    <cellStyle name="標準 6 2 2 2" xfId="96" xr:uid="{00000000-0005-0000-0000-000069000000}"/>
    <cellStyle name="標準 6 2 2 2 2" xfId="314" xr:uid="{BAE057BB-BF8E-430A-B870-5B18A35B31E1}"/>
    <cellStyle name="標準 6 2 2 2 2 2" xfId="756" xr:uid="{47B660BD-AE87-496A-96F6-CDDA7B9B67BF}"/>
    <cellStyle name="標準 6 2 2 2 2 3" xfId="574" xr:uid="{636F1966-655B-4435-A98F-81B0485D1A4A}"/>
    <cellStyle name="標準 6 2 2 2 3" xfId="653" xr:uid="{485D5248-71E5-4025-AAED-BBFDAB2ED64E}"/>
    <cellStyle name="標準 6 2 2 2 4" xfId="484" xr:uid="{FCD44EF7-AF34-4544-8CBF-9F4FAB61E752}"/>
    <cellStyle name="標準 6 2 2 2 5" xfId="207" xr:uid="{93F07C5A-4BBD-462E-BD23-38A1E4464065}"/>
    <cellStyle name="標準 6 2 2 3" xfId="278" xr:uid="{285577BD-9AEE-4FBA-9290-73E26550EABA}"/>
    <cellStyle name="標準 6 2 2 3 2" xfId="720" xr:uid="{8D4F5F3A-7DB3-47CD-ACAE-20E548CA55F8}"/>
    <cellStyle name="標準 6 2 2 3 3" xfId="538" xr:uid="{C70D326C-FEA0-4DB5-B954-B4CB3E3FB53E}"/>
    <cellStyle name="標準 6 2 2 4" xfId="617" xr:uid="{95B74846-CD47-43FF-91A4-D0B3A8DDF0C0}"/>
    <cellStyle name="標準 6 2 2 5" xfId="448" xr:uid="{B9A9115A-0B8D-4965-94DC-C97B25E7CD03}"/>
    <cellStyle name="標準 6 2 2 6" xfId="171" xr:uid="{94E6A01B-5630-4AA0-A0BE-B617F362122E}"/>
    <cellStyle name="標準 6 2 3" xfId="97" xr:uid="{00000000-0005-0000-0000-00006A000000}"/>
    <cellStyle name="標準 6 2 3 2" xfId="296" xr:uid="{01A9D6D3-F5F4-4E0B-9206-7B0AD7A10F54}"/>
    <cellStyle name="標準 6 2 3 2 2" xfId="738" xr:uid="{11CADF80-F41E-43E7-8912-09FDAA212F87}"/>
    <cellStyle name="標準 6 2 3 2 3" xfId="556" xr:uid="{3CCEB8FA-522C-4982-BFC7-0795174C62BE}"/>
    <cellStyle name="標準 6 2 3 3" xfId="635" xr:uid="{795EA4B8-D746-44E4-8180-EF149DE96CC5}"/>
    <cellStyle name="標準 6 2 3 4" xfId="466" xr:uid="{AB34EB10-83B2-41EF-8EEA-87F9E2F2E266}"/>
    <cellStyle name="標準 6 2 3 5" xfId="189" xr:uid="{98F10AE9-DF91-41FA-B8A3-20D6B09D3CB6}"/>
    <cellStyle name="標準 6 2 4" xfId="260" xr:uid="{B158918D-1736-45AD-B02A-DB1892507692}"/>
    <cellStyle name="標準 6 2 4 2" xfId="702" xr:uid="{66E6ACCD-24AA-468D-B63D-1FADBCA295A0}"/>
    <cellStyle name="標準 6 2 4 3" xfId="520" xr:uid="{CF6137D4-D0D4-4B26-98F4-4F3C2C8A79D3}"/>
    <cellStyle name="標準 6 2 5" xfId="599" xr:uid="{1662502E-7AD9-41C5-A72D-BBD1C72769E6}"/>
    <cellStyle name="標準 6 2 6" xfId="430" xr:uid="{B6119137-A167-4B99-8B29-52A91F93088D}"/>
    <cellStyle name="標準 6 2 7" xfId="153" xr:uid="{6266ED32-916D-460B-925B-CC582FDC96F4}"/>
    <cellStyle name="標準 6 3" xfId="56" xr:uid="{00000000-0005-0000-0000-00006B000000}"/>
    <cellStyle name="標準 6 4" xfId="57" xr:uid="{00000000-0005-0000-0000-00006C000000}"/>
    <cellStyle name="標準 6 4 2" xfId="98" xr:uid="{00000000-0005-0000-0000-00006D000000}"/>
    <cellStyle name="標準 6 4 2 2" xfId="313" xr:uid="{E432ACC5-5C1B-4EF1-8742-7F6EC5A84130}"/>
    <cellStyle name="標準 6 4 2 2 2" xfId="755" xr:uid="{42B14644-0854-4294-BD7C-D8B42655340B}"/>
    <cellStyle name="標準 6 4 2 2 3" xfId="573" xr:uid="{FE0B53C2-6093-4DE4-8597-0F2FCF16BB7A}"/>
    <cellStyle name="標準 6 4 2 3" xfId="652" xr:uid="{8AB71624-A0B4-495F-AADF-23E5CF840C72}"/>
    <cellStyle name="標準 6 4 2 4" xfId="483" xr:uid="{10F54F69-8B6A-4245-BAC9-08E549AB1687}"/>
    <cellStyle name="標準 6 4 2 5" xfId="206" xr:uid="{B283A0D1-6C63-4D42-82CC-1C266C108545}"/>
    <cellStyle name="標準 6 4 3" xfId="277" xr:uid="{251C8D61-C499-4F48-AFD2-D0BE3F2611C5}"/>
    <cellStyle name="標準 6 4 3 2" xfId="719" xr:uid="{41B9E863-FF33-422F-B7DE-D067A23D04DE}"/>
    <cellStyle name="標準 6 4 3 3" xfId="537" xr:uid="{48256257-33D8-45E2-BA46-259A06D369DC}"/>
    <cellStyle name="標準 6 4 4" xfId="616" xr:uid="{29AF570A-7581-4BAE-AB0B-F9999BB5875C}"/>
    <cellStyle name="標準 6 4 5" xfId="447" xr:uid="{A92A0704-31E3-4270-9311-B99C70367FA9}"/>
    <cellStyle name="標準 6 4 6" xfId="170" xr:uid="{6A577175-7299-44D6-85C3-A6A72EA34B42}"/>
    <cellStyle name="標準 6 5" xfId="99" xr:uid="{00000000-0005-0000-0000-00006E000000}"/>
    <cellStyle name="標準 6 5 2" xfId="295" xr:uid="{EB535471-1676-4C70-ADE6-1AA27ABF2D2D}"/>
    <cellStyle name="標準 6 5 2 2" xfId="737" xr:uid="{2F3BCA23-3D75-43B1-955F-2D7FA0FC5D77}"/>
    <cellStyle name="標準 6 5 2 3" xfId="555" xr:uid="{950276DF-724A-43A5-B408-D1203A90E857}"/>
    <cellStyle name="標準 6 5 3" xfId="634" xr:uid="{EEA94426-09FC-44BF-8D82-3097C4330887}"/>
    <cellStyle name="標準 6 5 4" xfId="465" xr:uid="{35AD0F03-3DEF-4240-A5A9-B13A5EC9C8BC}"/>
    <cellStyle name="標準 6 5 5" xfId="188" xr:uid="{1486ADDE-E8AB-4BC3-955D-4E62134002E9}"/>
    <cellStyle name="標準 6 6" xfId="259" xr:uid="{A6F4B07D-BB1A-4A60-B4A7-B983ACF663F8}"/>
    <cellStyle name="標準 6 6 2" xfId="701" xr:uid="{273F042A-AFA3-4B99-B303-271D9E8383EA}"/>
    <cellStyle name="標準 6 6 3" xfId="519" xr:uid="{207A27D5-DBF7-4411-99EC-BE672D12CB82}"/>
    <cellStyle name="標準 6 7" xfId="597" xr:uid="{FC5160D8-D1AA-4539-8FCA-6FD6B3A1934A}"/>
    <cellStyle name="標準 6 8" xfId="428" xr:uid="{CCDC5EB0-E617-4AA5-9651-796276205AFA}"/>
    <cellStyle name="標準 6 9" xfId="151" xr:uid="{F19A40B4-5A64-481A-87B9-9ECC6CA3063B}"/>
    <cellStyle name="標準 7" xfId="100" xr:uid="{00000000-0005-0000-0000-00006F000000}"/>
    <cellStyle name="標準 7 2" xfId="331" xr:uid="{54CACB77-F639-425E-8037-8D1AD69A2EE5}"/>
    <cellStyle name="標準 7 2 2" xfId="773" xr:uid="{8145EC00-8EC2-4C0E-AD81-E863D8FE2F44}"/>
    <cellStyle name="標準 7 2 3" xfId="591" xr:uid="{1A0A935E-F5F8-4E86-88CF-7D5B20113147}"/>
    <cellStyle name="標準 7 3" xfId="670" xr:uid="{DF125BF8-C8A7-4916-9082-309409D50F21}"/>
    <cellStyle name="標準 7 4" xfId="501" xr:uid="{732876E1-255F-4A08-B4D5-8F98BD7452A8}"/>
    <cellStyle name="標準 7 5" xfId="224" xr:uid="{C02F99E5-1D3D-4A6A-B95F-AFDCC776986C}"/>
    <cellStyle name="標準 8" xfId="107" xr:uid="{00000000-0005-0000-0000-000070000000}"/>
    <cellStyle name="標準 8 2" xfId="342" xr:uid="{693683B2-2122-497F-BB24-5A66245093A4}"/>
    <cellStyle name="標準 8 2 2" xfId="774" xr:uid="{BFE494AF-DE25-4FFE-AAD2-4DB9980C4308}"/>
    <cellStyle name="標準 8 2 3" xfId="592" xr:uid="{ECA58C90-B9AE-4523-A62D-262F802DEFB6}"/>
    <cellStyle name="標準 8 3" xfId="684" xr:uid="{E15BD268-5FB5-4F75-BDC6-1F6C78C567AB}"/>
    <cellStyle name="標準 8 4" xfId="503" xr:uid="{2D26944E-3733-49DA-B151-66567AB84E5F}"/>
    <cellStyle name="標準 8 5" xfId="233" xr:uid="{F98BAFB7-5F82-4616-94C9-5FB32313201C}"/>
    <cellStyle name="標準 9" xfId="108" xr:uid="{00000000-0005-0000-0000-000071000000}"/>
    <cellStyle name="標準 9 2" xfId="239" xr:uid="{556A6B54-F99F-421D-9F95-7D7F351AA641}"/>
    <cellStyle name="標準_H21調査票（案）" xfId="4" xr:uid="{00000000-0005-0000-0000-000072000000}"/>
    <cellStyle name="標準_行政水準調査票の傾向　庁内調査Ｈ１６" xfId="2" xr:uid="{00000000-0005-0000-0000-000073000000}"/>
    <cellStyle name="良い" xfId="122" builtinId="26" customBuiltin="1"/>
    <cellStyle name="良い 2" xfId="350" xr:uid="{08F04313-DF74-4C89-9923-989020AD8C13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グラフ!$C$3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グラフ!$D$5</c:f>
              <c:strCache>
                <c:ptCount val="1"/>
                <c:pt idx="0">
                  <c:v>#N/A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グラフ!$E$5:$I$5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BB-4135-AE94-A8EA4B544B93}"/>
            </c:ext>
          </c:extLst>
        </c:ser>
        <c:ser>
          <c:idx val="1"/>
          <c:order val="1"/>
          <c:tx>
            <c:strRef>
              <c:f>グラフ!$D$6</c:f>
              <c:strCache>
                <c:ptCount val="1"/>
                <c:pt idx="0">
                  <c:v>#N/A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グラフ!$E$6:$I$6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BB-4135-AE94-A8EA4B544B93}"/>
            </c:ext>
          </c:extLst>
        </c:ser>
        <c:ser>
          <c:idx val="2"/>
          <c:order val="2"/>
          <c:tx>
            <c:strRef>
              <c:f>グラフ!$D$7</c:f>
              <c:strCache>
                <c:ptCount val="1"/>
                <c:pt idx="0">
                  <c:v>#N/A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グラフ!$E$7:$I$7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BB-4135-AE94-A8EA4B544B93}"/>
            </c:ext>
          </c:extLst>
        </c:ser>
        <c:ser>
          <c:idx val="3"/>
          <c:order val="3"/>
          <c:tx>
            <c:strRef>
              <c:f>グラフ!$D$8</c:f>
              <c:strCache>
                <c:ptCount val="1"/>
                <c:pt idx="0">
                  <c:v>#N/A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グラフ!$E$8:$I$8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BB-4135-AE94-A8EA4B544B93}"/>
            </c:ext>
          </c:extLst>
        </c:ser>
        <c:ser>
          <c:idx val="4"/>
          <c:order val="4"/>
          <c:tx>
            <c:strRef>
              <c:f>グラフ!$D$9</c:f>
              <c:strCache>
                <c:ptCount val="1"/>
                <c:pt idx="0">
                  <c:v>#N/A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グラフ!$E$9:$I$9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BB-4135-AE94-A8EA4B544B93}"/>
            </c:ext>
          </c:extLst>
        </c:ser>
        <c:ser>
          <c:idx val="5"/>
          <c:order val="5"/>
          <c:tx>
            <c:strRef>
              <c:f>グラフ!$D$10</c:f>
              <c:strCache>
                <c:ptCount val="1"/>
                <c:pt idx="0">
                  <c:v>盛岡市</c:v>
                </c:pt>
              </c:strCache>
            </c:strRef>
          </c:tx>
          <c:cat>
            <c:strRef>
              <c:f>グラフ!$E$4:$I$4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グラフ!$E$10:$I$10</c:f>
              <c:numCache>
                <c:formatCode>[&gt;=100]#,##0;0.#0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BB-4135-AE94-A8EA4B54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8032"/>
        <c:axId val="162909568"/>
      </c:lineChart>
      <c:catAx>
        <c:axId val="162908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2909568"/>
        <c:crosses val="autoZero"/>
        <c:auto val="1"/>
        <c:lblAlgn val="ctr"/>
        <c:lblOffset val="100"/>
        <c:noMultiLvlLbl val="0"/>
      </c:catAx>
      <c:valAx>
        <c:axId val="162909568"/>
        <c:scaling>
          <c:orientation val="minMax"/>
        </c:scaling>
        <c:delete val="0"/>
        <c:axPos val="l"/>
        <c:majorGridlines/>
        <c:numFmt formatCode="[&gt;=100]#,##0;0.#0" sourceLinked="1"/>
        <c:majorTickMark val="out"/>
        <c:minorTickMark val="none"/>
        <c:tickLblPos val="nextTo"/>
        <c:crossAx val="162908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</xdr:row>
      <xdr:rowOff>180975</xdr:rowOff>
    </xdr:from>
    <xdr:to>
      <xdr:col>9</xdr:col>
      <xdr:colOff>209550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5810D853\Share3\Users\gyouzaisei\Desktop\&#12304;%20&#24066;&#12305;&#12362;&#21839;&#12356;&#21512;&#12431;&#12379;&#31080;&#65288;R2&#34892;&#25919;&#27700;&#28310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youzaisei\Desktop\&#12304;%20&#24066;&#12305;&#12362;&#21839;&#12356;&#21512;&#12431;&#12379;&#31080;&#65288;R2&#34892;&#25919;&#27700;&#28310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問い合わせ票"/>
      <sheetName val="★調査の定義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  <row r="103">
          <cell r="B103">
            <v>101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</row>
        <row r="114">
          <cell r="B114">
            <v>112</v>
          </cell>
        </row>
        <row r="115">
          <cell r="B115">
            <v>113</v>
          </cell>
        </row>
        <row r="116">
          <cell r="B116">
            <v>114</v>
          </cell>
        </row>
        <row r="117">
          <cell r="B117">
            <v>115</v>
          </cell>
        </row>
        <row r="118">
          <cell r="B118">
            <v>116</v>
          </cell>
        </row>
        <row r="119">
          <cell r="B119">
            <v>117</v>
          </cell>
        </row>
        <row r="120">
          <cell r="B120">
            <v>118</v>
          </cell>
        </row>
        <row r="121">
          <cell r="B121">
            <v>119</v>
          </cell>
        </row>
        <row r="122">
          <cell r="B122">
            <v>120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B126">
            <v>124</v>
          </cell>
        </row>
        <row r="127">
          <cell r="B127">
            <v>125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  <row r="224">
          <cell r="B224">
            <v>222</v>
          </cell>
        </row>
        <row r="225">
          <cell r="B225">
            <v>223</v>
          </cell>
        </row>
        <row r="226">
          <cell r="B226">
            <v>224</v>
          </cell>
        </row>
        <row r="227">
          <cell r="B227">
            <v>225</v>
          </cell>
        </row>
        <row r="228">
          <cell r="B228">
            <v>226</v>
          </cell>
        </row>
        <row r="229">
          <cell r="B229">
            <v>227</v>
          </cell>
        </row>
        <row r="230">
          <cell r="B230">
            <v>228</v>
          </cell>
        </row>
        <row r="231">
          <cell r="B231">
            <v>229</v>
          </cell>
        </row>
        <row r="232">
          <cell r="B232">
            <v>230</v>
          </cell>
        </row>
        <row r="233">
          <cell r="B233">
            <v>231</v>
          </cell>
        </row>
        <row r="234">
          <cell r="B234">
            <v>232</v>
          </cell>
        </row>
        <row r="235">
          <cell r="B235">
            <v>233</v>
          </cell>
        </row>
        <row r="236">
          <cell r="B236">
            <v>234</v>
          </cell>
        </row>
        <row r="237">
          <cell r="B237">
            <v>235</v>
          </cell>
        </row>
        <row r="238">
          <cell r="B238">
            <v>236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</row>
        <row r="242">
          <cell r="B242">
            <v>240</v>
          </cell>
        </row>
        <row r="243">
          <cell r="B243">
            <v>241</v>
          </cell>
        </row>
        <row r="244">
          <cell r="B244">
            <v>242</v>
          </cell>
        </row>
        <row r="245">
          <cell r="B245">
            <v>243</v>
          </cell>
        </row>
        <row r="246">
          <cell r="B246">
            <v>244</v>
          </cell>
        </row>
        <row r="247">
          <cell r="B247">
            <v>245</v>
          </cell>
        </row>
        <row r="248">
          <cell r="B248">
            <v>246</v>
          </cell>
        </row>
        <row r="249">
          <cell r="B249">
            <v>247</v>
          </cell>
        </row>
        <row r="250">
          <cell r="B250">
            <v>248</v>
          </cell>
        </row>
        <row r="251">
          <cell r="B251">
            <v>249</v>
          </cell>
        </row>
        <row r="252">
          <cell r="B252">
            <v>250</v>
          </cell>
        </row>
        <row r="253">
          <cell r="B253">
            <v>251</v>
          </cell>
        </row>
        <row r="254">
          <cell r="B254">
            <v>252</v>
          </cell>
        </row>
        <row r="255">
          <cell r="B255">
            <v>253</v>
          </cell>
        </row>
        <row r="256">
          <cell r="B256">
            <v>254</v>
          </cell>
        </row>
        <row r="257"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</row>
        <row r="267">
          <cell r="B267">
            <v>265</v>
          </cell>
        </row>
        <row r="268">
          <cell r="B268">
            <v>266</v>
          </cell>
        </row>
        <row r="269">
          <cell r="B269">
            <v>267</v>
          </cell>
        </row>
        <row r="270">
          <cell r="B270">
            <v>268</v>
          </cell>
        </row>
        <row r="271">
          <cell r="B271">
            <v>269</v>
          </cell>
        </row>
        <row r="272">
          <cell r="B272">
            <v>270</v>
          </cell>
        </row>
        <row r="273">
          <cell r="B273">
            <v>271</v>
          </cell>
        </row>
        <row r="274">
          <cell r="B274">
            <v>272</v>
          </cell>
        </row>
        <row r="275">
          <cell r="B275">
            <v>273</v>
          </cell>
        </row>
        <row r="276">
          <cell r="B276">
            <v>274</v>
          </cell>
        </row>
        <row r="277">
          <cell r="B277">
            <v>275</v>
          </cell>
        </row>
        <row r="278">
          <cell r="B278">
            <v>276</v>
          </cell>
        </row>
        <row r="279">
          <cell r="B279">
            <v>277</v>
          </cell>
        </row>
        <row r="280">
          <cell r="B280">
            <v>278</v>
          </cell>
        </row>
        <row r="281">
          <cell r="B281">
            <v>279</v>
          </cell>
        </row>
        <row r="282">
          <cell r="B282">
            <v>280</v>
          </cell>
        </row>
        <row r="283">
          <cell r="B283">
            <v>281</v>
          </cell>
        </row>
        <row r="284">
          <cell r="B284">
            <v>282</v>
          </cell>
        </row>
        <row r="285">
          <cell r="B285">
            <v>283</v>
          </cell>
        </row>
        <row r="286">
          <cell r="B286">
            <v>284</v>
          </cell>
        </row>
        <row r="287">
          <cell r="B287">
            <v>285</v>
          </cell>
        </row>
        <row r="288">
          <cell r="B288">
            <v>286</v>
          </cell>
        </row>
        <row r="289">
          <cell r="B289">
            <v>287</v>
          </cell>
        </row>
        <row r="290">
          <cell r="B290">
            <v>288</v>
          </cell>
        </row>
        <row r="291">
          <cell r="B291">
            <v>289</v>
          </cell>
        </row>
        <row r="292">
          <cell r="B292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お問い合わせ票"/>
      <sheetName val="★調査の定義等"/>
    </sheetNames>
    <sheetDataSet>
      <sheetData sheetId="0" refreshError="1"/>
      <sheetData sheetId="1">
        <row r="3">
          <cell r="B3">
            <v>1</v>
          </cell>
        </row>
        <row r="4">
          <cell r="B4">
            <v>2</v>
          </cell>
        </row>
        <row r="5">
          <cell r="B5">
            <v>3</v>
          </cell>
        </row>
        <row r="6">
          <cell r="B6">
            <v>4</v>
          </cell>
        </row>
        <row r="7">
          <cell r="B7">
            <v>5</v>
          </cell>
        </row>
        <row r="8">
          <cell r="B8">
            <v>6</v>
          </cell>
        </row>
        <row r="9">
          <cell r="B9">
            <v>7</v>
          </cell>
        </row>
        <row r="10">
          <cell r="B10">
            <v>8</v>
          </cell>
        </row>
        <row r="11">
          <cell r="B11">
            <v>9</v>
          </cell>
        </row>
        <row r="12">
          <cell r="B12">
            <v>10</v>
          </cell>
        </row>
        <row r="13">
          <cell r="B13">
            <v>11</v>
          </cell>
        </row>
        <row r="14">
          <cell r="B14">
            <v>12</v>
          </cell>
        </row>
        <row r="15">
          <cell r="B15">
            <v>13</v>
          </cell>
        </row>
        <row r="16">
          <cell r="B16">
            <v>14</v>
          </cell>
        </row>
        <row r="17">
          <cell r="B17">
            <v>15</v>
          </cell>
        </row>
        <row r="18">
          <cell r="B18">
            <v>16</v>
          </cell>
        </row>
        <row r="19">
          <cell r="B19">
            <v>17</v>
          </cell>
        </row>
        <row r="20">
          <cell r="B20">
            <v>18</v>
          </cell>
        </row>
        <row r="21">
          <cell r="B21">
            <v>19</v>
          </cell>
        </row>
        <row r="22">
          <cell r="B22">
            <v>20</v>
          </cell>
        </row>
        <row r="23">
          <cell r="B23">
            <v>21</v>
          </cell>
        </row>
        <row r="24">
          <cell r="B24">
            <v>22</v>
          </cell>
        </row>
        <row r="25">
          <cell r="B25">
            <v>23</v>
          </cell>
        </row>
        <row r="26">
          <cell r="B26">
            <v>24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  <row r="63">
          <cell r="B63">
            <v>61</v>
          </cell>
        </row>
        <row r="64">
          <cell r="B64">
            <v>62</v>
          </cell>
        </row>
        <row r="65">
          <cell r="B65">
            <v>63</v>
          </cell>
        </row>
        <row r="66">
          <cell r="B66">
            <v>64</v>
          </cell>
        </row>
        <row r="67">
          <cell r="B67">
            <v>65</v>
          </cell>
        </row>
        <row r="68">
          <cell r="B68">
            <v>66</v>
          </cell>
        </row>
        <row r="69">
          <cell r="B69">
            <v>67</v>
          </cell>
        </row>
        <row r="70">
          <cell r="B70">
            <v>68</v>
          </cell>
        </row>
        <row r="71">
          <cell r="B71">
            <v>69</v>
          </cell>
        </row>
        <row r="72">
          <cell r="B72">
            <v>70</v>
          </cell>
        </row>
        <row r="73">
          <cell r="B73">
            <v>71</v>
          </cell>
        </row>
        <row r="74">
          <cell r="B74">
            <v>72</v>
          </cell>
        </row>
        <row r="75">
          <cell r="B75">
            <v>73</v>
          </cell>
        </row>
        <row r="76">
          <cell r="B76">
            <v>74</v>
          </cell>
        </row>
        <row r="77">
          <cell r="B77">
            <v>75</v>
          </cell>
        </row>
        <row r="78">
          <cell r="B78">
            <v>76</v>
          </cell>
        </row>
        <row r="79">
          <cell r="B79">
            <v>77</v>
          </cell>
        </row>
        <row r="80">
          <cell r="B80">
            <v>78</v>
          </cell>
        </row>
        <row r="81">
          <cell r="B81">
            <v>79</v>
          </cell>
        </row>
        <row r="82">
          <cell r="B82">
            <v>80</v>
          </cell>
        </row>
        <row r="83">
          <cell r="B83">
            <v>81</v>
          </cell>
        </row>
        <row r="84">
          <cell r="B84">
            <v>82</v>
          </cell>
        </row>
        <row r="85">
          <cell r="B85">
            <v>83</v>
          </cell>
        </row>
        <row r="86">
          <cell r="B86">
            <v>84</v>
          </cell>
        </row>
        <row r="87">
          <cell r="B87">
            <v>85</v>
          </cell>
        </row>
        <row r="88">
          <cell r="B88">
            <v>86</v>
          </cell>
        </row>
        <row r="89">
          <cell r="B89">
            <v>87</v>
          </cell>
        </row>
        <row r="90">
          <cell r="B90">
            <v>88</v>
          </cell>
        </row>
        <row r="91">
          <cell r="B91">
            <v>89</v>
          </cell>
        </row>
        <row r="92">
          <cell r="B92">
            <v>90</v>
          </cell>
        </row>
        <row r="93">
          <cell r="B93">
            <v>91</v>
          </cell>
        </row>
        <row r="94">
          <cell r="B94">
            <v>92</v>
          </cell>
        </row>
        <row r="95">
          <cell r="B95">
            <v>93</v>
          </cell>
        </row>
        <row r="96">
          <cell r="B96">
            <v>94</v>
          </cell>
        </row>
        <row r="97">
          <cell r="B97">
            <v>95</v>
          </cell>
        </row>
        <row r="98">
          <cell r="B98">
            <v>96</v>
          </cell>
        </row>
        <row r="99">
          <cell r="B99">
            <v>97</v>
          </cell>
        </row>
        <row r="100">
          <cell r="B100">
            <v>98</v>
          </cell>
        </row>
        <row r="101">
          <cell r="B101">
            <v>99</v>
          </cell>
        </row>
        <row r="102">
          <cell r="B102">
            <v>100</v>
          </cell>
        </row>
        <row r="103">
          <cell r="B103">
            <v>101</v>
          </cell>
        </row>
        <row r="104">
          <cell r="B104">
            <v>102</v>
          </cell>
        </row>
        <row r="105">
          <cell r="B105">
            <v>103</v>
          </cell>
        </row>
        <row r="106">
          <cell r="B106">
            <v>104</v>
          </cell>
        </row>
        <row r="107">
          <cell r="B107">
            <v>105</v>
          </cell>
        </row>
        <row r="108">
          <cell r="B108">
            <v>106</v>
          </cell>
        </row>
        <row r="109">
          <cell r="B109">
            <v>107</v>
          </cell>
        </row>
        <row r="110">
          <cell r="B110">
            <v>108</v>
          </cell>
        </row>
        <row r="111">
          <cell r="B111">
            <v>109</v>
          </cell>
        </row>
        <row r="112">
          <cell r="B112">
            <v>110</v>
          </cell>
        </row>
        <row r="113">
          <cell r="B113">
            <v>111</v>
          </cell>
        </row>
        <row r="114">
          <cell r="B114">
            <v>112</v>
          </cell>
        </row>
        <row r="115">
          <cell r="B115">
            <v>113</v>
          </cell>
        </row>
        <row r="116">
          <cell r="B116">
            <v>114</v>
          </cell>
        </row>
        <row r="117">
          <cell r="B117">
            <v>115</v>
          </cell>
        </row>
        <row r="118">
          <cell r="B118">
            <v>116</v>
          </cell>
        </row>
        <row r="119">
          <cell r="B119">
            <v>117</v>
          </cell>
        </row>
        <row r="120">
          <cell r="B120">
            <v>118</v>
          </cell>
        </row>
        <row r="121">
          <cell r="B121">
            <v>119</v>
          </cell>
        </row>
        <row r="122">
          <cell r="B122">
            <v>120</v>
          </cell>
        </row>
        <row r="123">
          <cell r="B123">
            <v>121</v>
          </cell>
        </row>
        <row r="124">
          <cell r="B124">
            <v>122</v>
          </cell>
        </row>
        <row r="125">
          <cell r="B125">
            <v>123</v>
          </cell>
        </row>
        <row r="126">
          <cell r="B126">
            <v>124</v>
          </cell>
        </row>
        <row r="127">
          <cell r="B127">
            <v>125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  <row r="224">
          <cell r="B224">
            <v>222</v>
          </cell>
        </row>
        <row r="225">
          <cell r="B225">
            <v>223</v>
          </cell>
        </row>
        <row r="226">
          <cell r="B226">
            <v>224</v>
          </cell>
        </row>
        <row r="227">
          <cell r="B227">
            <v>225</v>
          </cell>
        </row>
        <row r="228">
          <cell r="B228">
            <v>226</v>
          </cell>
        </row>
        <row r="229">
          <cell r="B229">
            <v>227</v>
          </cell>
        </row>
        <row r="230">
          <cell r="B230">
            <v>228</v>
          </cell>
        </row>
        <row r="231">
          <cell r="B231">
            <v>229</v>
          </cell>
        </row>
        <row r="232">
          <cell r="B232">
            <v>230</v>
          </cell>
        </row>
        <row r="233">
          <cell r="B233">
            <v>231</v>
          </cell>
        </row>
        <row r="234">
          <cell r="B234">
            <v>232</v>
          </cell>
        </row>
        <row r="235">
          <cell r="B235">
            <v>233</v>
          </cell>
        </row>
        <row r="236">
          <cell r="B236">
            <v>234</v>
          </cell>
        </row>
        <row r="237">
          <cell r="B237">
            <v>235</v>
          </cell>
        </row>
        <row r="238">
          <cell r="B238">
            <v>236</v>
          </cell>
        </row>
        <row r="239">
          <cell r="B239">
            <v>237</v>
          </cell>
        </row>
        <row r="240">
          <cell r="B240">
            <v>238</v>
          </cell>
        </row>
        <row r="241">
          <cell r="B241">
            <v>239</v>
          </cell>
        </row>
        <row r="242">
          <cell r="B242">
            <v>240</v>
          </cell>
        </row>
        <row r="243">
          <cell r="B243">
            <v>241</v>
          </cell>
        </row>
        <row r="244">
          <cell r="B244">
            <v>242</v>
          </cell>
        </row>
        <row r="245">
          <cell r="B245">
            <v>243</v>
          </cell>
        </row>
        <row r="246">
          <cell r="B246">
            <v>244</v>
          </cell>
        </row>
        <row r="247">
          <cell r="B247">
            <v>245</v>
          </cell>
        </row>
        <row r="248">
          <cell r="B248">
            <v>246</v>
          </cell>
        </row>
        <row r="249">
          <cell r="B249">
            <v>247</v>
          </cell>
        </row>
        <row r="250">
          <cell r="B250">
            <v>248</v>
          </cell>
        </row>
        <row r="251">
          <cell r="B251">
            <v>249</v>
          </cell>
        </row>
        <row r="252">
          <cell r="B252">
            <v>250</v>
          </cell>
        </row>
        <row r="253">
          <cell r="B253">
            <v>251</v>
          </cell>
        </row>
        <row r="254">
          <cell r="B254">
            <v>252</v>
          </cell>
        </row>
        <row r="255">
          <cell r="B255">
            <v>253</v>
          </cell>
        </row>
        <row r="256">
          <cell r="B256">
            <v>254</v>
          </cell>
        </row>
        <row r="257">
          <cell r="B257">
            <v>255</v>
          </cell>
        </row>
        <row r="258">
          <cell r="B258">
            <v>256</v>
          </cell>
        </row>
        <row r="259">
          <cell r="B259">
            <v>257</v>
          </cell>
        </row>
        <row r="260">
          <cell r="B260">
            <v>258</v>
          </cell>
        </row>
        <row r="261">
          <cell r="B261">
            <v>259</v>
          </cell>
        </row>
        <row r="262">
          <cell r="B262">
            <v>260</v>
          </cell>
        </row>
        <row r="263">
          <cell r="B263">
            <v>261</v>
          </cell>
        </row>
        <row r="264">
          <cell r="B264">
            <v>262</v>
          </cell>
        </row>
        <row r="265">
          <cell r="B265">
            <v>263</v>
          </cell>
        </row>
        <row r="266">
          <cell r="B266">
            <v>264</v>
          </cell>
        </row>
        <row r="267">
          <cell r="B267">
            <v>265</v>
          </cell>
        </row>
        <row r="268">
          <cell r="B268">
            <v>266</v>
          </cell>
        </row>
        <row r="269">
          <cell r="B269">
            <v>267</v>
          </cell>
        </row>
        <row r="270">
          <cell r="B270">
            <v>268</v>
          </cell>
        </row>
        <row r="271">
          <cell r="B271">
            <v>269</v>
          </cell>
        </row>
        <row r="272">
          <cell r="B272">
            <v>270</v>
          </cell>
        </row>
        <row r="273">
          <cell r="B273">
            <v>271</v>
          </cell>
        </row>
        <row r="274">
          <cell r="B274">
            <v>272</v>
          </cell>
        </row>
        <row r="275">
          <cell r="B275">
            <v>273</v>
          </cell>
        </row>
        <row r="276">
          <cell r="B276">
            <v>274</v>
          </cell>
        </row>
        <row r="277">
          <cell r="B277">
            <v>275</v>
          </cell>
        </row>
        <row r="278">
          <cell r="B278">
            <v>276</v>
          </cell>
        </row>
        <row r="279">
          <cell r="B279">
            <v>277</v>
          </cell>
        </row>
        <row r="280">
          <cell r="B280">
            <v>278</v>
          </cell>
        </row>
        <row r="281">
          <cell r="B281">
            <v>279</v>
          </cell>
        </row>
        <row r="282">
          <cell r="B282">
            <v>280</v>
          </cell>
        </row>
        <row r="283">
          <cell r="B283">
            <v>281</v>
          </cell>
        </row>
        <row r="284">
          <cell r="B284">
            <v>282</v>
          </cell>
        </row>
        <row r="285">
          <cell r="B285">
            <v>283</v>
          </cell>
        </row>
        <row r="286">
          <cell r="B286">
            <v>284</v>
          </cell>
        </row>
        <row r="287">
          <cell r="B287">
            <v>285</v>
          </cell>
        </row>
        <row r="288">
          <cell r="B288">
            <v>286</v>
          </cell>
        </row>
        <row r="289">
          <cell r="B289">
            <v>287</v>
          </cell>
        </row>
        <row r="290">
          <cell r="B290">
            <v>288</v>
          </cell>
        </row>
        <row r="291">
          <cell r="B291">
            <v>289</v>
          </cell>
        </row>
        <row r="292">
          <cell r="B29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8"/>
  <sheetViews>
    <sheetView tabSelected="1" zoomScale="130" zoomScaleNormal="130" zoomScaleSheetLayoutView="115" workbookViewId="0">
      <selection activeCell="A4" sqref="A4"/>
    </sheetView>
  </sheetViews>
  <sheetFormatPr defaultColWidth="20.33203125" defaultRowHeight="11.25" customHeight="1"/>
  <cols>
    <col min="1" max="1" width="17.6640625" style="53" customWidth="1"/>
    <col min="2" max="2" width="11.5546875" style="47" customWidth="1"/>
    <col min="3" max="3" width="37.44140625" style="58" customWidth="1"/>
    <col min="4" max="4" width="10.109375" style="47" customWidth="1"/>
    <col min="5" max="7" width="2" style="47" customWidth="1"/>
    <col min="8" max="8" width="19.109375" style="457" hidden="1" customWidth="1"/>
    <col min="9" max="9" width="49.109375" style="457" hidden="1" customWidth="1"/>
    <col min="10" max="10" width="50.21875" style="457" hidden="1" customWidth="1"/>
    <col min="11" max="12" width="22.44140625" style="457" hidden="1" customWidth="1"/>
    <col min="13" max="13" width="51.88671875" style="457" hidden="1" customWidth="1"/>
    <col min="14" max="14" width="25.88671875" style="457" hidden="1" customWidth="1"/>
    <col min="15" max="15" width="19.77734375" style="457" hidden="1" customWidth="1"/>
    <col min="16" max="16" width="7.21875" style="457" hidden="1" customWidth="1"/>
    <col min="17" max="17" width="15.88671875" style="457" hidden="1" customWidth="1"/>
    <col min="18" max="18" width="22.44140625" style="457" hidden="1" customWidth="1"/>
    <col min="19" max="19" width="19.109375" style="457" hidden="1" customWidth="1"/>
    <col min="20" max="20" width="23.6640625" style="457" hidden="1" customWidth="1"/>
    <col min="21" max="21" width="27" style="457" hidden="1" customWidth="1"/>
    <col min="22" max="22" width="18.5546875" style="457" hidden="1" customWidth="1"/>
    <col min="23" max="23" width="22.6640625" style="457" hidden="1" customWidth="1"/>
    <col min="24" max="26" width="20.33203125" style="457"/>
    <col min="27" max="16384" width="20.33203125" style="47"/>
  </cols>
  <sheetData>
    <row r="1" spans="1:23" ht="30" customHeight="1" thickBot="1">
      <c r="A1" s="891" t="s">
        <v>463</v>
      </c>
      <c r="B1" s="45"/>
      <c r="C1" s="46"/>
      <c r="H1" s="455" t="s">
        <v>336</v>
      </c>
      <c r="I1" s="455" t="s">
        <v>337</v>
      </c>
      <c r="J1" s="456" t="s">
        <v>339</v>
      </c>
      <c r="K1" s="456" t="s">
        <v>340</v>
      </c>
      <c r="L1" s="456" t="s">
        <v>341</v>
      </c>
      <c r="M1" s="456" t="s">
        <v>342</v>
      </c>
      <c r="N1" s="456" t="s">
        <v>343</v>
      </c>
      <c r="O1" s="455" t="s">
        <v>338</v>
      </c>
      <c r="P1" s="456" t="s">
        <v>344</v>
      </c>
      <c r="Q1" s="456" t="s">
        <v>345</v>
      </c>
      <c r="R1" s="456" t="s">
        <v>346</v>
      </c>
      <c r="S1" s="456" t="s">
        <v>347</v>
      </c>
      <c r="T1" s="456" t="s">
        <v>348</v>
      </c>
      <c r="U1" s="456" t="s">
        <v>349</v>
      </c>
      <c r="V1" s="895" t="s">
        <v>350</v>
      </c>
      <c r="W1" s="835" t="s">
        <v>1256</v>
      </c>
    </row>
    <row r="2" spans="1:23" ht="25.2" customHeight="1" thickTop="1">
      <c r="A2" s="848" t="s">
        <v>464</v>
      </c>
      <c r="B2" s="45"/>
      <c r="C2" s="46"/>
      <c r="D2" s="48" t="e">
        <f>MATCH(C4,C8:C319,0)</f>
        <v>#N/A</v>
      </c>
      <c r="H2" s="49" t="s">
        <v>4</v>
      </c>
      <c r="I2" s="50" t="s">
        <v>26</v>
      </c>
      <c r="J2" s="50" t="s">
        <v>83</v>
      </c>
      <c r="K2" s="50" t="s">
        <v>98</v>
      </c>
      <c r="L2" s="50" t="s">
        <v>127</v>
      </c>
      <c r="M2" s="50" t="s">
        <v>139</v>
      </c>
      <c r="N2" s="50" t="s">
        <v>159</v>
      </c>
      <c r="O2" s="50" t="s">
        <v>166</v>
      </c>
      <c r="P2" s="548" t="s">
        <v>78</v>
      </c>
      <c r="Q2" s="50" t="s">
        <v>209</v>
      </c>
      <c r="R2" s="50" t="s">
        <v>227</v>
      </c>
      <c r="S2" s="50" t="s">
        <v>185</v>
      </c>
      <c r="T2" s="51" t="s">
        <v>241</v>
      </c>
      <c r="U2" s="50" t="s">
        <v>201</v>
      </c>
      <c r="V2" s="50" t="s">
        <v>280</v>
      </c>
      <c r="W2" s="55" t="s">
        <v>298</v>
      </c>
    </row>
    <row r="3" spans="1:23" ht="20.399999999999999" customHeight="1">
      <c r="A3" s="849" t="s">
        <v>451</v>
      </c>
      <c r="B3" s="849"/>
      <c r="C3" s="849" t="s">
        <v>452</v>
      </c>
      <c r="H3" s="52" t="s">
        <v>6</v>
      </c>
      <c r="I3" s="50" t="s">
        <v>27</v>
      </c>
      <c r="J3" s="50" t="s">
        <v>84</v>
      </c>
      <c r="K3" s="50" t="s">
        <v>99</v>
      </c>
      <c r="L3" s="50" t="s">
        <v>128</v>
      </c>
      <c r="M3" s="50" t="s">
        <v>140</v>
      </c>
      <c r="N3" s="50" t="s">
        <v>161</v>
      </c>
      <c r="O3" s="545" t="s">
        <v>1238</v>
      </c>
      <c r="P3" s="548" t="s">
        <v>809</v>
      </c>
      <c r="Q3" s="50" t="s">
        <v>1242</v>
      </c>
      <c r="R3" s="50" t="s">
        <v>228</v>
      </c>
      <c r="S3" s="50" t="s">
        <v>186</v>
      </c>
      <c r="T3" s="51" t="s">
        <v>243</v>
      </c>
      <c r="U3" s="50" t="s">
        <v>1243</v>
      </c>
      <c r="V3" s="60" t="s">
        <v>1112</v>
      </c>
      <c r="W3" s="50" t="s">
        <v>300</v>
      </c>
    </row>
    <row r="4" spans="1:23" ht="30" customHeight="1">
      <c r="A4" s="850"/>
      <c r="B4" s="1" t="s">
        <v>453</v>
      </c>
      <c r="C4" s="905"/>
      <c r="D4" s="906"/>
      <c r="H4" s="52" t="s">
        <v>8</v>
      </c>
      <c r="I4" s="50" t="s">
        <v>29</v>
      </c>
      <c r="J4" s="50" t="s">
        <v>86</v>
      </c>
      <c r="K4" s="50" t="s">
        <v>100</v>
      </c>
      <c r="L4" s="50" t="s">
        <v>129</v>
      </c>
      <c r="M4" s="50" t="s">
        <v>141</v>
      </c>
      <c r="N4" s="50" t="s">
        <v>162</v>
      </c>
      <c r="O4" s="50" t="s">
        <v>169</v>
      </c>
      <c r="P4" s="548" t="s">
        <v>81</v>
      </c>
      <c r="Q4" s="50" t="s">
        <v>211</v>
      </c>
      <c r="R4" s="50" t="s">
        <v>229</v>
      </c>
      <c r="S4" s="50" t="s">
        <v>187</v>
      </c>
      <c r="T4" s="50" t="s">
        <v>245</v>
      </c>
      <c r="U4" s="50" t="s">
        <v>1111</v>
      </c>
      <c r="V4" s="50" t="s">
        <v>699</v>
      </c>
      <c r="W4" s="50" t="s">
        <v>302</v>
      </c>
    </row>
    <row r="5" spans="1:23" ht="27" customHeight="1">
      <c r="A5" s="20"/>
      <c r="B5" s="1"/>
      <c r="C5" s="851" t="s">
        <v>756</v>
      </c>
      <c r="D5" s="1"/>
      <c r="H5" s="52" t="s">
        <v>9</v>
      </c>
      <c r="I5" s="50" t="s">
        <v>31</v>
      </c>
      <c r="J5" s="50" t="s">
        <v>88</v>
      </c>
      <c r="K5" s="50" t="s">
        <v>101</v>
      </c>
      <c r="L5" s="50" t="s">
        <v>130</v>
      </c>
      <c r="M5" s="50" t="s">
        <v>142</v>
      </c>
      <c r="N5" s="50" t="s">
        <v>163</v>
      </c>
      <c r="O5" s="50" t="s">
        <v>171</v>
      </c>
      <c r="P5" s="548" t="s">
        <v>82</v>
      </c>
      <c r="Q5" s="50" t="s">
        <v>213</v>
      </c>
      <c r="R5" s="545" t="s">
        <v>1241</v>
      </c>
      <c r="S5" s="50" t="s">
        <v>189</v>
      </c>
      <c r="T5" s="50" t="s">
        <v>246</v>
      </c>
      <c r="U5" s="50" t="s">
        <v>1142</v>
      </c>
      <c r="V5" s="60" t="s">
        <v>1113</v>
      </c>
      <c r="W5" s="50" t="s">
        <v>303</v>
      </c>
    </row>
    <row r="6" spans="1:23" ht="24" customHeight="1">
      <c r="A6" s="852" t="s">
        <v>0</v>
      </c>
      <c r="B6" s="853" t="s">
        <v>701</v>
      </c>
      <c r="C6" s="854"/>
      <c r="D6" s="855"/>
      <c r="H6" s="52" t="s">
        <v>10</v>
      </c>
      <c r="I6" s="60" t="s">
        <v>1244</v>
      </c>
      <c r="J6" s="50" t="s">
        <v>89</v>
      </c>
      <c r="K6" s="50" t="s">
        <v>102</v>
      </c>
      <c r="L6" s="50" t="s">
        <v>131</v>
      </c>
      <c r="M6" s="50" t="s">
        <v>143</v>
      </c>
      <c r="N6" s="50" t="s">
        <v>164</v>
      </c>
      <c r="O6" s="546" t="s">
        <v>864</v>
      </c>
      <c r="P6" s="458"/>
      <c r="Q6" s="50" t="s">
        <v>214</v>
      </c>
      <c r="R6" s="50" t="s">
        <v>231</v>
      </c>
      <c r="S6" s="50" t="s">
        <v>190</v>
      </c>
      <c r="T6" s="50" t="s">
        <v>247</v>
      </c>
      <c r="U6" s="50" t="s">
        <v>205</v>
      </c>
      <c r="V6" s="50" t="s">
        <v>1245</v>
      </c>
      <c r="W6" s="50" t="s">
        <v>304</v>
      </c>
    </row>
    <row r="7" spans="1:23" ht="20.399999999999999" customHeight="1" thickBot="1">
      <c r="A7" s="856" t="s">
        <v>1</v>
      </c>
      <c r="B7" s="857" t="s">
        <v>334</v>
      </c>
      <c r="C7" s="858" t="s">
        <v>2</v>
      </c>
      <c r="D7" s="857" t="s">
        <v>3</v>
      </c>
      <c r="H7" s="52" t="s">
        <v>11</v>
      </c>
      <c r="I7" s="50" t="s">
        <v>33</v>
      </c>
      <c r="J7" s="50" t="s">
        <v>90</v>
      </c>
      <c r="K7" s="50" t="s">
        <v>103</v>
      </c>
      <c r="L7" s="50" t="s">
        <v>133</v>
      </c>
      <c r="M7" s="50" t="s">
        <v>144</v>
      </c>
      <c r="N7" s="458"/>
      <c r="O7" s="50" t="s">
        <v>173</v>
      </c>
      <c r="P7" s="60"/>
      <c r="Q7" s="54" t="s">
        <v>215</v>
      </c>
      <c r="R7" s="50" t="s">
        <v>232</v>
      </c>
      <c r="S7" s="50" t="s">
        <v>192</v>
      </c>
      <c r="T7" s="50" t="s">
        <v>248</v>
      </c>
      <c r="U7" s="50" t="s">
        <v>206</v>
      </c>
      <c r="V7" s="50" t="s">
        <v>700</v>
      </c>
      <c r="W7" s="50" t="s">
        <v>305</v>
      </c>
    </row>
    <row r="8" spans="1:23" ht="20.399999999999999" customHeight="1" thickTop="1">
      <c r="A8" s="912" t="s">
        <v>336</v>
      </c>
      <c r="B8" s="859">
        <v>1</v>
      </c>
      <c r="C8" s="860" t="s">
        <v>4</v>
      </c>
      <c r="D8" s="859" t="s">
        <v>335</v>
      </c>
      <c r="H8" s="52" t="s">
        <v>13</v>
      </c>
      <c r="I8" s="50" t="s">
        <v>34</v>
      </c>
      <c r="J8" s="50" t="s">
        <v>91</v>
      </c>
      <c r="K8" s="50" t="s">
        <v>104</v>
      </c>
      <c r="L8" s="50" t="s">
        <v>134</v>
      </c>
      <c r="M8" s="50" t="s">
        <v>145</v>
      </c>
      <c r="N8" s="458"/>
      <c r="O8" s="547" t="s">
        <v>865</v>
      </c>
      <c r="P8" s="458"/>
      <c r="Q8" s="54" t="s">
        <v>216</v>
      </c>
      <c r="R8" s="50" t="s">
        <v>1246</v>
      </c>
      <c r="S8" s="51" t="s">
        <v>194</v>
      </c>
      <c r="T8" s="50" t="s">
        <v>250</v>
      </c>
      <c r="U8" s="50" t="s">
        <v>207</v>
      </c>
      <c r="V8" s="50" t="s">
        <v>828</v>
      </c>
      <c r="W8" s="50" t="s">
        <v>306</v>
      </c>
    </row>
    <row r="9" spans="1:23" ht="20.399999999999999" customHeight="1">
      <c r="A9" s="913"/>
      <c r="B9" s="861">
        <v>2</v>
      </c>
      <c r="C9" s="862" t="s">
        <v>6</v>
      </c>
      <c r="D9" s="863" t="s">
        <v>7</v>
      </c>
      <c r="H9" s="846"/>
      <c r="I9" s="834" t="s">
        <v>1213</v>
      </c>
      <c r="J9" s="50" t="s">
        <v>92</v>
      </c>
      <c r="K9" s="50" t="s">
        <v>105</v>
      </c>
      <c r="L9" s="50" t="s">
        <v>135</v>
      </c>
      <c r="M9" s="459" t="s">
        <v>831</v>
      </c>
      <c r="N9" s="835"/>
      <c r="O9" s="55" t="s">
        <v>175</v>
      </c>
      <c r="P9" s="835"/>
      <c r="Q9" s="54" t="s">
        <v>217</v>
      </c>
      <c r="R9" s="50" t="s">
        <v>234</v>
      </c>
      <c r="S9" s="51" t="s">
        <v>195</v>
      </c>
      <c r="T9" s="50" t="s">
        <v>251</v>
      </c>
      <c r="U9" s="50" t="s">
        <v>208</v>
      </c>
      <c r="V9" s="50" t="s">
        <v>834</v>
      </c>
      <c r="W9" s="50" t="s">
        <v>307</v>
      </c>
    </row>
    <row r="10" spans="1:23" ht="20.399999999999999" customHeight="1">
      <c r="A10" s="913"/>
      <c r="B10" s="861">
        <v>3</v>
      </c>
      <c r="C10" s="862" t="s">
        <v>8</v>
      </c>
      <c r="D10" s="863" t="s">
        <v>50</v>
      </c>
      <c r="H10" s="52" t="s">
        <v>14</v>
      </c>
      <c r="I10" s="834" t="s">
        <v>1214</v>
      </c>
      <c r="J10" s="50" t="s">
        <v>93</v>
      </c>
      <c r="K10" s="50" t="s">
        <v>106</v>
      </c>
      <c r="L10" s="50" t="s">
        <v>136</v>
      </c>
      <c r="M10" s="56" t="s">
        <v>146</v>
      </c>
      <c r="N10" s="458"/>
      <c r="O10" s="50" t="s">
        <v>177</v>
      </c>
      <c r="P10" s="458"/>
      <c r="Q10" s="54" t="s">
        <v>218</v>
      </c>
      <c r="R10" s="50" t="s">
        <v>236</v>
      </c>
      <c r="S10" s="839" t="s">
        <v>1239</v>
      </c>
      <c r="T10" s="50" t="s">
        <v>252</v>
      </c>
      <c r="U10" s="458"/>
      <c r="V10" s="50" t="s">
        <v>283</v>
      </c>
      <c r="W10" s="50" t="s">
        <v>308</v>
      </c>
    </row>
    <row r="11" spans="1:23" ht="20.399999999999999" customHeight="1">
      <c r="A11" s="913"/>
      <c r="B11" s="861">
        <v>4</v>
      </c>
      <c r="C11" s="862" t="s">
        <v>9</v>
      </c>
      <c r="D11" s="863" t="s">
        <v>50</v>
      </c>
      <c r="H11" s="50" t="s">
        <v>15</v>
      </c>
      <c r="I11" s="50" t="s">
        <v>35</v>
      </c>
      <c r="J11" s="60" t="s">
        <v>1141</v>
      </c>
      <c r="K11" s="50" t="s">
        <v>107</v>
      </c>
      <c r="L11" s="60" t="s">
        <v>1252</v>
      </c>
      <c r="M11" s="56" t="s">
        <v>147</v>
      </c>
      <c r="N11" s="458"/>
      <c r="O11" s="50" t="s">
        <v>178</v>
      </c>
      <c r="P11" s="458"/>
      <c r="Q11" s="54" t="s">
        <v>215</v>
      </c>
      <c r="R11" s="50" t="s">
        <v>237</v>
      </c>
      <c r="S11" s="838" t="s">
        <v>1222</v>
      </c>
      <c r="T11" s="50" t="s">
        <v>253</v>
      </c>
      <c r="U11" s="458"/>
      <c r="V11" s="50" t="s">
        <v>285</v>
      </c>
      <c r="W11" s="50" t="s">
        <v>309</v>
      </c>
    </row>
    <row r="12" spans="1:23" ht="20.399999999999999" customHeight="1">
      <c r="A12" s="913"/>
      <c r="B12" s="861">
        <v>5</v>
      </c>
      <c r="C12" s="862" t="s">
        <v>10</v>
      </c>
      <c r="D12" s="863" t="s">
        <v>50</v>
      </c>
      <c r="H12" s="52" t="s">
        <v>16</v>
      </c>
      <c r="I12" s="50" t="s">
        <v>816</v>
      </c>
      <c r="J12" s="50" t="s">
        <v>95</v>
      </c>
      <c r="K12" s="50" t="s">
        <v>108</v>
      </c>
      <c r="L12" s="60"/>
      <c r="M12" s="56" t="s">
        <v>148</v>
      </c>
      <c r="N12" s="458"/>
      <c r="O12" s="50" t="s">
        <v>179</v>
      </c>
      <c r="P12" s="458"/>
      <c r="Q12" s="54" t="s">
        <v>216</v>
      </c>
      <c r="R12" s="50" t="s">
        <v>238</v>
      </c>
      <c r="S12" s="50" t="s">
        <v>197</v>
      </c>
      <c r="T12" s="50" t="s">
        <v>255</v>
      </c>
      <c r="U12" s="835"/>
      <c r="V12" s="50" t="s">
        <v>287</v>
      </c>
      <c r="W12" s="50" t="s">
        <v>310</v>
      </c>
    </row>
    <row r="13" spans="1:23" ht="20.399999999999999" customHeight="1">
      <c r="A13" s="913"/>
      <c r="B13" s="861">
        <v>6</v>
      </c>
      <c r="C13" s="862" t="s">
        <v>11</v>
      </c>
      <c r="D13" s="863" t="s">
        <v>12</v>
      </c>
      <c r="H13" s="52" t="s">
        <v>18</v>
      </c>
      <c r="I13" s="50" t="s">
        <v>815</v>
      </c>
      <c r="J13" s="50" t="s">
        <v>97</v>
      </c>
      <c r="K13" s="50" t="s">
        <v>109</v>
      </c>
      <c r="L13" s="847"/>
      <c r="M13" s="56" t="s">
        <v>149</v>
      </c>
      <c r="N13" s="835"/>
      <c r="O13" s="50" t="s">
        <v>180</v>
      </c>
      <c r="P13" s="835"/>
      <c r="Q13" s="54" t="s">
        <v>217</v>
      </c>
      <c r="R13" s="50" t="s">
        <v>240</v>
      </c>
      <c r="S13" s="50" t="s">
        <v>198</v>
      </c>
      <c r="T13" s="50" t="s">
        <v>256</v>
      </c>
      <c r="U13" s="835"/>
      <c r="V13" s="50" t="s">
        <v>288</v>
      </c>
      <c r="W13" s="50" t="s">
        <v>312</v>
      </c>
    </row>
    <row r="14" spans="1:23" ht="20.399999999999999" customHeight="1">
      <c r="A14" s="913"/>
      <c r="B14" s="861">
        <v>7</v>
      </c>
      <c r="C14" s="862" t="s">
        <v>13</v>
      </c>
      <c r="D14" s="863" t="s">
        <v>12</v>
      </c>
      <c r="H14" s="50" t="s">
        <v>19</v>
      </c>
      <c r="I14" s="50" t="s">
        <v>1247</v>
      </c>
      <c r="J14" s="834"/>
      <c r="K14" s="50" t="s">
        <v>110</v>
      </c>
      <c r="L14" s="847"/>
      <c r="M14" s="56" t="s">
        <v>150</v>
      </c>
      <c r="N14" s="835"/>
      <c r="O14" s="50" t="s">
        <v>181</v>
      </c>
      <c r="P14" s="835"/>
      <c r="Q14" s="54" t="s">
        <v>219</v>
      </c>
      <c r="R14" s="837" t="s">
        <v>1223</v>
      </c>
      <c r="S14" s="50" t="s">
        <v>199</v>
      </c>
      <c r="T14" s="50" t="s">
        <v>257</v>
      </c>
      <c r="U14" s="458"/>
      <c r="V14" s="50" t="s">
        <v>289</v>
      </c>
      <c r="W14" s="50" t="s">
        <v>313</v>
      </c>
    </row>
    <row r="15" spans="1:23" ht="20.399999999999999" customHeight="1">
      <c r="A15" s="913"/>
      <c r="B15" s="861">
        <v>8</v>
      </c>
      <c r="C15" s="862" t="s">
        <v>14</v>
      </c>
      <c r="D15" s="863" t="s">
        <v>12</v>
      </c>
      <c r="H15" s="50" t="s">
        <v>20</v>
      </c>
      <c r="I15" s="60" t="s">
        <v>1253</v>
      </c>
      <c r="J15" s="834"/>
      <c r="K15" s="50" t="s">
        <v>111</v>
      </c>
      <c r="L15" s="458"/>
      <c r="M15" s="56" t="s">
        <v>151</v>
      </c>
      <c r="N15" s="458"/>
      <c r="O15" s="50" t="s">
        <v>182</v>
      </c>
      <c r="P15" s="458"/>
      <c r="Q15" s="57" t="s">
        <v>220</v>
      </c>
      <c r="R15" s="837" t="s">
        <v>1224</v>
      </c>
      <c r="S15" s="50" t="s">
        <v>200</v>
      </c>
      <c r="T15" s="50" t="s">
        <v>259</v>
      </c>
      <c r="U15" s="835"/>
      <c r="V15" s="50" t="s">
        <v>290</v>
      </c>
      <c r="W15" s="50" t="s">
        <v>314</v>
      </c>
    </row>
    <row r="16" spans="1:23" ht="20.399999999999999" customHeight="1">
      <c r="A16" s="913"/>
      <c r="B16" s="861">
        <v>9</v>
      </c>
      <c r="C16" s="864" t="s">
        <v>15</v>
      </c>
      <c r="D16" s="861" t="s">
        <v>7</v>
      </c>
      <c r="H16" s="834" t="s">
        <v>1211</v>
      </c>
      <c r="I16" s="50" t="s">
        <v>1248</v>
      </c>
      <c r="J16" s="834"/>
      <c r="K16" s="50" t="s">
        <v>112</v>
      </c>
      <c r="L16" s="835"/>
      <c r="M16" s="56" t="s">
        <v>153</v>
      </c>
      <c r="N16" s="835"/>
      <c r="O16" s="50" t="s">
        <v>183</v>
      </c>
      <c r="P16" s="835"/>
      <c r="Q16" s="50" t="s">
        <v>222</v>
      </c>
      <c r="R16" s="548" t="s">
        <v>1225</v>
      </c>
      <c r="S16" s="458"/>
      <c r="T16" s="50" t="s">
        <v>260</v>
      </c>
      <c r="U16" s="458"/>
      <c r="V16" s="50" t="s">
        <v>291</v>
      </c>
      <c r="W16" s="837" t="s">
        <v>1229</v>
      </c>
    </row>
    <row r="17" spans="1:23" ht="20.399999999999999" customHeight="1">
      <c r="A17" s="913"/>
      <c r="B17" s="861">
        <v>10</v>
      </c>
      <c r="C17" s="862" t="s">
        <v>16</v>
      </c>
      <c r="D17" s="863" t="s">
        <v>17</v>
      </c>
      <c r="H17" s="834" t="s">
        <v>1212</v>
      </c>
      <c r="I17" s="834" t="s">
        <v>1251</v>
      </c>
      <c r="J17" s="458"/>
      <c r="K17" s="50" t="s">
        <v>114</v>
      </c>
      <c r="L17" s="458"/>
      <c r="M17" s="56" t="s">
        <v>154</v>
      </c>
      <c r="N17" s="458"/>
      <c r="O17" s="50" t="s">
        <v>184</v>
      </c>
      <c r="P17" s="458"/>
      <c r="Q17" s="50" t="s">
        <v>224</v>
      </c>
      <c r="R17" s="834"/>
      <c r="S17" s="458"/>
      <c r="T17" s="50" t="s">
        <v>261</v>
      </c>
      <c r="U17" s="835"/>
      <c r="V17" s="50" t="s">
        <v>292</v>
      </c>
      <c r="W17" s="50" t="s">
        <v>315</v>
      </c>
    </row>
    <row r="18" spans="1:23" ht="20.399999999999999" customHeight="1">
      <c r="A18" s="913"/>
      <c r="B18" s="861">
        <v>11</v>
      </c>
      <c r="C18" s="862" t="s">
        <v>18</v>
      </c>
      <c r="D18" s="863" t="s">
        <v>12</v>
      </c>
      <c r="H18" s="52" t="s">
        <v>21</v>
      </c>
      <c r="I18" s="50" t="s">
        <v>1249</v>
      </c>
      <c r="J18" s="458"/>
      <c r="K18" s="50" t="s">
        <v>115</v>
      </c>
      <c r="L18" s="835"/>
      <c r="M18" s="56" t="s">
        <v>156</v>
      </c>
      <c r="N18" s="835"/>
      <c r="O18" s="458"/>
      <c r="P18" s="835"/>
      <c r="Q18" s="50" t="s">
        <v>225</v>
      </c>
      <c r="R18" s="834"/>
      <c r="S18" s="458"/>
      <c r="T18" s="50" t="s">
        <v>262</v>
      </c>
      <c r="U18" s="835"/>
      <c r="V18" s="50" t="s">
        <v>293</v>
      </c>
      <c r="W18" s="50" t="s">
        <v>316</v>
      </c>
    </row>
    <row r="19" spans="1:23" ht="20.399999999999999" customHeight="1">
      <c r="A19" s="913"/>
      <c r="B19" s="861">
        <v>12</v>
      </c>
      <c r="C19" s="864" t="s">
        <v>19</v>
      </c>
      <c r="D19" s="863" t="s">
        <v>7</v>
      </c>
      <c r="H19" s="52" t="s">
        <v>22</v>
      </c>
      <c r="I19" s="50" t="s">
        <v>1250</v>
      </c>
      <c r="J19" s="458"/>
      <c r="K19" s="50" t="s">
        <v>117</v>
      </c>
      <c r="L19" s="835"/>
      <c r="M19" s="56" t="s">
        <v>157</v>
      </c>
      <c r="N19" s="835"/>
      <c r="O19" s="458"/>
      <c r="P19" s="835"/>
      <c r="Q19" s="50" t="s">
        <v>226</v>
      </c>
      <c r="R19" s="834"/>
      <c r="S19" s="458"/>
      <c r="T19" s="50" t="s">
        <v>263</v>
      </c>
      <c r="U19" s="835"/>
      <c r="V19" s="50" t="s">
        <v>294</v>
      </c>
      <c r="W19" s="50" t="s">
        <v>317</v>
      </c>
    </row>
    <row r="20" spans="1:23" ht="20.399999999999999" customHeight="1">
      <c r="A20" s="913"/>
      <c r="B20" s="861">
        <v>13</v>
      </c>
      <c r="C20" s="864" t="s">
        <v>20</v>
      </c>
      <c r="D20" s="863" t="s">
        <v>7</v>
      </c>
      <c r="H20" s="52" t="s">
        <v>23</v>
      </c>
      <c r="I20" s="50" t="s">
        <v>39</v>
      </c>
      <c r="J20" s="458"/>
      <c r="K20" s="50" t="s">
        <v>118</v>
      </c>
      <c r="L20" s="835"/>
      <c r="M20" s="458"/>
      <c r="N20" s="835"/>
      <c r="O20" s="458"/>
      <c r="P20" s="835"/>
      <c r="Q20" s="458"/>
      <c r="R20" s="837"/>
      <c r="S20" s="458"/>
      <c r="T20" s="50" t="s">
        <v>264</v>
      </c>
      <c r="U20" s="458"/>
      <c r="V20" s="50" t="s">
        <v>295</v>
      </c>
      <c r="W20" s="50" t="s">
        <v>318</v>
      </c>
    </row>
    <row r="21" spans="1:23" ht="20.399999999999999" customHeight="1">
      <c r="A21" s="913"/>
      <c r="B21" s="865">
        <v>14</v>
      </c>
      <c r="C21" s="866" t="s">
        <v>1211</v>
      </c>
      <c r="D21" s="867" t="s">
        <v>1210</v>
      </c>
      <c r="H21" s="52"/>
      <c r="I21" s="50" t="s">
        <v>40</v>
      </c>
      <c r="J21" s="458"/>
      <c r="K21" s="50" t="s">
        <v>119</v>
      </c>
      <c r="L21" s="458"/>
      <c r="M21" s="835"/>
      <c r="N21" s="458"/>
      <c r="O21" s="835"/>
      <c r="P21" s="458"/>
      <c r="Q21" s="835"/>
      <c r="R21" s="837"/>
      <c r="S21" s="835"/>
      <c r="T21" s="50" t="s">
        <v>266</v>
      </c>
      <c r="U21" s="458"/>
      <c r="V21" s="50" t="s">
        <v>835</v>
      </c>
      <c r="W21" s="50" t="s">
        <v>319</v>
      </c>
    </row>
    <row r="22" spans="1:23" ht="20.399999999999999" customHeight="1">
      <c r="A22" s="913"/>
      <c r="B22" s="865">
        <v>15</v>
      </c>
      <c r="C22" s="866" t="s">
        <v>1212</v>
      </c>
      <c r="D22" s="868" t="s">
        <v>7</v>
      </c>
      <c r="H22" s="52"/>
      <c r="I22" s="50" t="s">
        <v>41</v>
      </c>
      <c r="J22" s="458"/>
      <c r="K22" s="50" t="s">
        <v>120</v>
      </c>
      <c r="L22" s="458"/>
      <c r="M22" s="835"/>
      <c r="N22" s="458"/>
      <c r="O22" s="835"/>
      <c r="P22" s="458"/>
      <c r="Q22" s="835"/>
      <c r="R22" s="548"/>
      <c r="S22" s="835"/>
      <c r="T22" s="50" t="s">
        <v>269</v>
      </c>
      <c r="U22" s="458"/>
      <c r="V22" s="50" t="s">
        <v>297</v>
      </c>
      <c r="W22" s="50" t="s">
        <v>320</v>
      </c>
    </row>
    <row r="23" spans="1:23" ht="20.399999999999999" customHeight="1">
      <c r="A23" s="913"/>
      <c r="B23" s="861">
        <v>16</v>
      </c>
      <c r="C23" s="862" t="s">
        <v>21</v>
      </c>
      <c r="D23" s="863" t="s">
        <v>7</v>
      </c>
      <c r="H23" s="458"/>
      <c r="I23" s="50" t="s">
        <v>42</v>
      </c>
      <c r="J23" s="458"/>
      <c r="K23" s="50" t="s">
        <v>751</v>
      </c>
      <c r="L23" s="458"/>
      <c r="M23" s="458"/>
      <c r="N23" s="458"/>
      <c r="O23" s="458"/>
      <c r="P23" s="458"/>
      <c r="Q23" s="458"/>
      <c r="R23" s="458"/>
      <c r="S23" s="458"/>
      <c r="T23" s="52" t="s">
        <v>271</v>
      </c>
      <c r="U23" s="458"/>
      <c r="V23" s="837" t="s">
        <v>1226</v>
      </c>
      <c r="W23" s="50" t="s">
        <v>321</v>
      </c>
    </row>
    <row r="24" spans="1:23" ht="20.399999999999999" customHeight="1">
      <c r="A24" s="913"/>
      <c r="B24" s="861">
        <v>17</v>
      </c>
      <c r="C24" s="862" t="s">
        <v>22</v>
      </c>
      <c r="D24" s="863" t="s">
        <v>7</v>
      </c>
      <c r="H24" s="835"/>
      <c r="I24" s="50" t="s">
        <v>43</v>
      </c>
      <c r="J24" s="835"/>
      <c r="K24" s="50" t="s">
        <v>121</v>
      </c>
      <c r="L24" s="458"/>
      <c r="M24" s="458"/>
      <c r="N24" s="458"/>
      <c r="O24" s="458"/>
      <c r="P24" s="458"/>
      <c r="Q24" s="458"/>
      <c r="R24" s="458"/>
      <c r="S24" s="458"/>
      <c r="T24" s="50" t="s">
        <v>1110</v>
      </c>
      <c r="U24" s="458"/>
      <c r="V24" s="837" t="s">
        <v>1227</v>
      </c>
      <c r="W24" s="50" t="s">
        <v>322</v>
      </c>
    </row>
    <row r="25" spans="1:23" ht="20.399999999999999" customHeight="1">
      <c r="A25" s="914"/>
      <c r="B25" s="861">
        <v>18</v>
      </c>
      <c r="C25" s="862" t="s">
        <v>23</v>
      </c>
      <c r="D25" s="863" t="s">
        <v>24</v>
      </c>
      <c r="H25" s="835"/>
      <c r="I25" s="50" t="s">
        <v>44</v>
      </c>
      <c r="J25" s="835"/>
      <c r="K25" s="50" t="s">
        <v>122</v>
      </c>
      <c r="L25" s="458"/>
      <c r="M25" s="458"/>
      <c r="N25" s="458"/>
      <c r="O25" s="458"/>
      <c r="P25" s="458"/>
      <c r="Q25" s="458"/>
      <c r="R25" s="458"/>
      <c r="S25" s="458"/>
      <c r="T25" s="50" t="s">
        <v>274</v>
      </c>
      <c r="U25" s="458"/>
      <c r="V25" s="837" t="s">
        <v>1228</v>
      </c>
      <c r="W25" s="50" t="s">
        <v>323</v>
      </c>
    </row>
    <row r="26" spans="1:23" ht="20.399999999999999" customHeight="1">
      <c r="A26" s="899" t="s">
        <v>25</v>
      </c>
      <c r="B26" s="861">
        <v>19</v>
      </c>
      <c r="C26" s="864" t="s">
        <v>26</v>
      </c>
      <c r="D26" s="861" t="s">
        <v>7</v>
      </c>
      <c r="H26" s="458"/>
      <c r="I26" s="50" t="s">
        <v>45</v>
      </c>
      <c r="J26" s="458"/>
      <c r="K26" s="50" t="s">
        <v>123</v>
      </c>
      <c r="L26" s="458"/>
      <c r="M26" s="458"/>
      <c r="N26" s="458"/>
      <c r="O26" s="458"/>
      <c r="P26" s="458"/>
      <c r="Q26" s="458"/>
      <c r="R26" s="458"/>
      <c r="S26" s="458"/>
      <c r="T26" s="50" t="s">
        <v>276</v>
      </c>
      <c r="U26" s="458"/>
      <c r="V26" s="50" t="s">
        <v>837</v>
      </c>
      <c r="W26" s="50" t="s">
        <v>324</v>
      </c>
    </row>
    <row r="27" spans="1:23" ht="20.399999999999999" customHeight="1">
      <c r="A27" s="900"/>
      <c r="B27" s="861">
        <v>20</v>
      </c>
      <c r="C27" s="864" t="s">
        <v>27</v>
      </c>
      <c r="D27" s="861" t="s">
        <v>28</v>
      </c>
      <c r="H27" s="458"/>
      <c r="I27" s="50" t="s">
        <v>46</v>
      </c>
      <c r="J27" s="458"/>
      <c r="K27" s="50" t="s">
        <v>125</v>
      </c>
      <c r="L27" s="458"/>
      <c r="M27" s="458"/>
      <c r="N27" s="458"/>
      <c r="O27" s="458"/>
      <c r="P27" s="458"/>
      <c r="Q27" s="458"/>
      <c r="R27" s="835"/>
      <c r="S27" s="458"/>
      <c r="T27" s="50" t="s">
        <v>277</v>
      </c>
      <c r="U27" s="835"/>
      <c r="V27" s="50"/>
      <c r="W27" s="50" t="s">
        <v>325</v>
      </c>
    </row>
    <row r="28" spans="1:23" ht="20.399999999999999" customHeight="1">
      <c r="A28" s="900"/>
      <c r="B28" s="861">
        <v>21</v>
      </c>
      <c r="C28" s="864" t="s">
        <v>29</v>
      </c>
      <c r="D28" s="861" t="s">
        <v>30</v>
      </c>
      <c r="H28" s="458"/>
      <c r="I28" s="50" t="s">
        <v>47</v>
      </c>
      <c r="J28" s="458"/>
      <c r="K28" s="50" t="s">
        <v>126</v>
      </c>
      <c r="L28" s="835"/>
      <c r="M28" s="458"/>
      <c r="N28" s="835"/>
      <c r="O28" s="458"/>
      <c r="P28" s="835"/>
      <c r="Q28" s="458"/>
      <c r="R28" s="835"/>
      <c r="S28" s="458"/>
      <c r="T28" s="50" t="s">
        <v>278</v>
      </c>
      <c r="U28" s="835"/>
      <c r="V28" s="50"/>
      <c r="W28" s="50" t="s">
        <v>326</v>
      </c>
    </row>
    <row r="29" spans="1:23" ht="20.399999999999999" customHeight="1">
      <c r="A29" s="900"/>
      <c r="B29" s="861">
        <v>22</v>
      </c>
      <c r="C29" s="864" t="s">
        <v>31</v>
      </c>
      <c r="D29" s="861" t="s">
        <v>28</v>
      </c>
      <c r="H29" s="458"/>
      <c r="I29" s="50" t="s">
        <v>48</v>
      </c>
      <c r="J29" s="458"/>
      <c r="K29" s="458"/>
      <c r="L29" s="835"/>
      <c r="M29" s="458"/>
      <c r="N29" s="835"/>
      <c r="O29" s="458"/>
      <c r="P29" s="835"/>
      <c r="Q29" s="458"/>
      <c r="R29" s="458"/>
      <c r="S29" s="458"/>
      <c r="T29" s="458"/>
      <c r="U29" s="458"/>
      <c r="V29" s="50"/>
      <c r="W29" s="50" t="s">
        <v>327</v>
      </c>
    </row>
    <row r="30" spans="1:23" ht="45" customHeight="1">
      <c r="A30" s="900"/>
      <c r="B30" s="861">
        <v>23</v>
      </c>
      <c r="C30" s="869" t="s">
        <v>1244</v>
      </c>
      <c r="D30" s="861" t="s">
        <v>32</v>
      </c>
      <c r="H30" s="458"/>
      <c r="I30" s="60" t="s">
        <v>1109</v>
      </c>
      <c r="J30" s="458"/>
      <c r="K30" s="458"/>
      <c r="L30" s="458"/>
      <c r="M30" s="458"/>
      <c r="N30" s="458"/>
      <c r="O30" s="458"/>
      <c r="P30" s="458"/>
      <c r="Q30" s="458"/>
      <c r="R30" s="458"/>
      <c r="S30" s="458"/>
      <c r="T30" s="458"/>
      <c r="U30" s="458"/>
      <c r="V30" s="50"/>
      <c r="W30" s="50" t="s">
        <v>328</v>
      </c>
    </row>
    <row r="31" spans="1:23" ht="20.399999999999999" customHeight="1">
      <c r="A31" s="900"/>
      <c r="B31" s="861">
        <v>24</v>
      </c>
      <c r="C31" s="864" t="s">
        <v>33</v>
      </c>
      <c r="D31" s="861" t="s">
        <v>32</v>
      </c>
      <c r="H31" s="458"/>
      <c r="I31" s="836" t="s">
        <v>1215</v>
      </c>
      <c r="J31" s="458"/>
      <c r="K31" s="835"/>
      <c r="L31" s="458"/>
      <c r="M31" s="458"/>
      <c r="N31" s="458"/>
      <c r="O31" s="458"/>
      <c r="P31" s="458"/>
      <c r="Q31" s="458"/>
      <c r="R31" s="458"/>
      <c r="S31" s="458"/>
      <c r="T31" s="835"/>
      <c r="U31" s="458"/>
      <c r="V31" s="50"/>
      <c r="W31" s="50" t="s">
        <v>329</v>
      </c>
    </row>
    <row r="32" spans="1:23" ht="20.399999999999999" customHeight="1">
      <c r="A32" s="900"/>
      <c r="B32" s="861">
        <v>25</v>
      </c>
      <c r="C32" s="864" t="s">
        <v>34</v>
      </c>
      <c r="D32" s="861" t="s">
        <v>32</v>
      </c>
      <c r="H32" s="458"/>
      <c r="I32" s="836" t="s">
        <v>1216</v>
      </c>
      <c r="J32" s="458"/>
      <c r="K32" s="835"/>
      <c r="L32" s="458"/>
      <c r="M32" s="458"/>
      <c r="N32" s="458"/>
      <c r="O32" s="458"/>
      <c r="P32" s="458"/>
      <c r="Q32" s="458"/>
      <c r="R32" s="458"/>
      <c r="S32" s="458"/>
      <c r="T32" s="835"/>
      <c r="U32" s="458"/>
      <c r="V32" s="50"/>
      <c r="W32" s="837" t="s">
        <v>1230</v>
      </c>
    </row>
    <row r="33" spans="1:23" ht="20.399999999999999" customHeight="1">
      <c r="A33" s="900"/>
      <c r="B33" s="870">
        <v>26</v>
      </c>
      <c r="C33" s="871" t="s">
        <v>1213</v>
      </c>
      <c r="D33" s="861" t="s">
        <v>32</v>
      </c>
      <c r="H33" s="458"/>
      <c r="I33" s="836" t="s">
        <v>1217</v>
      </c>
      <c r="J33" s="458"/>
      <c r="K33" s="458"/>
      <c r="L33" s="458"/>
      <c r="M33" s="835"/>
      <c r="N33" s="458"/>
      <c r="O33" s="835"/>
      <c r="P33" s="458"/>
      <c r="Q33" s="835"/>
      <c r="R33" s="458"/>
      <c r="S33" s="835"/>
      <c r="T33" s="458"/>
      <c r="U33" s="458"/>
      <c r="V33" s="50"/>
      <c r="W33" s="50" t="s">
        <v>330</v>
      </c>
    </row>
    <row r="34" spans="1:23" ht="20.399999999999999" customHeight="1">
      <c r="A34" s="900"/>
      <c r="B34" s="870">
        <v>27</v>
      </c>
      <c r="C34" s="871" t="s">
        <v>1214</v>
      </c>
      <c r="D34" s="861" t="s">
        <v>32</v>
      </c>
      <c r="H34" s="458"/>
      <c r="I34" s="836" t="s">
        <v>1218</v>
      </c>
      <c r="J34" s="458"/>
      <c r="K34" s="458"/>
      <c r="L34" s="458"/>
      <c r="M34" s="835"/>
      <c r="N34" s="458"/>
      <c r="O34" s="835"/>
      <c r="P34" s="458"/>
      <c r="Q34" s="835"/>
      <c r="R34" s="458"/>
      <c r="S34" s="835"/>
      <c r="T34" s="458"/>
      <c r="U34" s="458"/>
      <c r="V34" s="50"/>
      <c r="W34" s="55" t="s">
        <v>331</v>
      </c>
    </row>
    <row r="35" spans="1:23" ht="20.399999999999999" customHeight="1">
      <c r="A35" s="900"/>
      <c r="B35" s="861">
        <v>28</v>
      </c>
      <c r="C35" s="864" t="s">
        <v>35</v>
      </c>
      <c r="D35" s="861" t="s">
        <v>36</v>
      </c>
      <c r="H35" s="458"/>
      <c r="I35" s="50" t="s">
        <v>49</v>
      </c>
      <c r="J35" s="458"/>
      <c r="K35" s="458"/>
      <c r="L35" s="458"/>
      <c r="M35" s="458"/>
      <c r="N35" s="458"/>
      <c r="O35" s="458"/>
      <c r="P35" s="458"/>
      <c r="Q35" s="458"/>
      <c r="R35" s="458"/>
      <c r="S35" s="458"/>
      <c r="T35" s="458"/>
      <c r="U35" s="458"/>
      <c r="V35" s="50"/>
      <c r="W35" s="50" t="s">
        <v>332</v>
      </c>
    </row>
    <row r="36" spans="1:23" ht="20.399999999999999" customHeight="1">
      <c r="A36" s="900"/>
      <c r="B36" s="861">
        <v>29</v>
      </c>
      <c r="C36" s="864" t="s">
        <v>816</v>
      </c>
      <c r="D36" s="861" t="s">
        <v>37</v>
      </c>
      <c r="H36" s="835"/>
      <c r="I36" s="50" t="s">
        <v>51</v>
      </c>
      <c r="J36" s="835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50"/>
      <c r="W36" s="50" t="s">
        <v>333</v>
      </c>
    </row>
    <row r="37" spans="1:23" ht="20.399999999999999" customHeight="1">
      <c r="A37" s="900"/>
      <c r="B37" s="861">
        <v>30</v>
      </c>
      <c r="C37" s="864" t="s">
        <v>815</v>
      </c>
      <c r="D37" s="861" t="s">
        <v>37</v>
      </c>
      <c r="H37" s="835"/>
      <c r="I37" s="50" t="s">
        <v>53</v>
      </c>
      <c r="J37" s="835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50"/>
    </row>
    <row r="38" spans="1:23" ht="20.399999999999999" customHeight="1">
      <c r="A38" s="900"/>
      <c r="B38" s="861">
        <v>31</v>
      </c>
      <c r="C38" s="864" t="s">
        <v>1247</v>
      </c>
      <c r="D38" s="861" t="s">
        <v>24</v>
      </c>
      <c r="H38" s="458"/>
      <c r="I38" s="837" t="s">
        <v>1219</v>
      </c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  <c r="U38" s="458"/>
      <c r="V38" s="50"/>
    </row>
    <row r="39" spans="1:23" ht="30" customHeight="1">
      <c r="A39" s="900"/>
      <c r="B39" s="861">
        <v>32</v>
      </c>
      <c r="C39" s="869" t="s">
        <v>1253</v>
      </c>
      <c r="D39" s="861" t="s">
        <v>38</v>
      </c>
      <c r="H39" s="458"/>
      <c r="I39" s="50" t="s">
        <v>54</v>
      </c>
      <c r="J39" s="458"/>
      <c r="K39" s="835"/>
      <c r="L39" s="458"/>
      <c r="M39" s="458"/>
      <c r="N39" s="458"/>
      <c r="O39" s="458"/>
      <c r="P39" s="458"/>
      <c r="Q39" s="458"/>
      <c r="R39" s="835"/>
      <c r="S39" s="458"/>
      <c r="T39" s="835"/>
      <c r="U39" s="835"/>
      <c r="V39" s="50"/>
    </row>
    <row r="40" spans="1:23" ht="20.399999999999999" customHeight="1">
      <c r="A40" s="900"/>
      <c r="B40" s="861">
        <v>33</v>
      </c>
      <c r="C40" s="864" t="s">
        <v>1248</v>
      </c>
      <c r="D40" s="861" t="s">
        <v>24</v>
      </c>
      <c r="H40" s="458"/>
      <c r="I40" s="50" t="s">
        <v>55</v>
      </c>
      <c r="J40" s="458"/>
      <c r="K40" s="458"/>
      <c r="L40" s="835"/>
      <c r="M40" s="458"/>
      <c r="N40" s="835"/>
      <c r="O40" s="458"/>
      <c r="P40" s="835"/>
      <c r="Q40" s="458"/>
      <c r="R40" s="835"/>
      <c r="S40" s="458"/>
      <c r="T40" s="458"/>
      <c r="U40" s="835"/>
      <c r="V40" s="50"/>
    </row>
    <row r="41" spans="1:23" ht="20.399999999999999" customHeight="1">
      <c r="A41" s="900"/>
      <c r="B41" s="870">
        <v>34</v>
      </c>
      <c r="C41" s="871" t="s">
        <v>1251</v>
      </c>
      <c r="D41" s="870" t="s">
        <v>50</v>
      </c>
      <c r="H41" s="458"/>
      <c r="I41" s="50" t="s">
        <v>56</v>
      </c>
      <c r="J41" s="458"/>
      <c r="K41" s="458"/>
      <c r="L41" s="835"/>
      <c r="M41" s="835"/>
      <c r="N41" s="835"/>
      <c r="O41" s="835"/>
      <c r="P41" s="835"/>
      <c r="Q41" s="835"/>
      <c r="R41" s="458"/>
      <c r="S41" s="835"/>
      <c r="T41" s="458"/>
      <c r="U41" s="458"/>
      <c r="V41" s="837"/>
    </row>
    <row r="42" spans="1:23" ht="20.399999999999999" customHeight="1">
      <c r="A42" s="900"/>
      <c r="B42" s="861">
        <v>35</v>
      </c>
      <c r="C42" s="864" t="s">
        <v>1249</v>
      </c>
      <c r="D42" s="861" t="s">
        <v>32</v>
      </c>
      <c r="H42" s="458"/>
      <c r="I42" s="837" t="s">
        <v>1220</v>
      </c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50"/>
    </row>
    <row r="43" spans="1:23" ht="20.399999999999999" customHeight="1">
      <c r="A43" s="900"/>
      <c r="B43" s="861">
        <v>36</v>
      </c>
      <c r="C43" s="864" t="s">
        <v>1250</v>
      </c>
      <c r="D43" s="861" t="s">
        <v>7</v>
      </c>
      <c r="H43" s="458"/>
      <c r="I43" s="837" t="s">
        <v>1221</v>
      </c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50"/>
    </row>
    <row r="44" spans="1:23" ht="20.399999999999999" customHeight="1">
      <c r="A44" s="900"/>
      <c r="B44" s="861">
        <v>37</v>
      </c>
      <c r="C44" s="864" t="s">
        <v>39</v>
      </c>
      <c r="D44" s="861" t="s">
        <v>32</v>
      </c>
      <c r="H44" s="835"/>
      <c r="I44" s="50" t="s">
        <v>58</v>
      </c>
      <c r="J44" s="835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50"/>
    </row>
    <row r="45" spans="1:23" ht="20.399999999999999" customHeight="1">
      <c r="A45" s="900"/>
      <c r="B45" s="861">
        <v>38</v>
      </c>
      <c r="C45" s="864" t="s">
        <v>40</v>
      </c>
      <c r="D45" s="861" t="s">
        <v>7</v>
      </c>
      <c r="H45" s="458"/>
      <c r="I45" s="50" t="s">
        <v>59</v>
      </c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50"/>
    </row>
    <row r="46" spans="1:23" ht="20.399999999999999" customHeight="1">
      <c r="A46" s="900"/>
      <c r="B46" s="861">
        <v>39</v>
      </c>
      <c r="C46" s="864" t="s">
        <v>41</v>
      </c>
      <c r="D46" s="861" t="s">
        <v>7</v>
      </c>
      <c r="H46" s="458"/>
      <c r="I46" s="50" t="s">
        <v>60</v>
      </c>
      <c r="J46" s="458"/>
      <c r="K46" s="458"/>
      <c r="L46" s="458"/>
      <c r="M46" s="458"/>
      <c r="N46" s="458"/>
      <c r="O46" s="458"/>
      <c r="P46" s="458"/>
      <c r="Q46" s="458"/>
      <c r="R46" s="458"/>
      <c r="S46" s="458"/>
      <c r="T46" s="458"/>
      <c r="U46" s="458"/>
      <c r="V46" s="50"/>
    </row>
    <row r="47" spans="1:23" ht="20.399999999999999" customHeight="1">
      <c r="A47" s="900"/>
      <c r="B47" s="861">
        <v>40</v>
      </c>
      <c r="C47" s="864" t="s">
        <v>42</v>
      </c>
      <c r="D47" s="861" t="s">
        <v>7</v>
      </c>
      <c r="H47" s="458"/>
      <c r="I47" s="50" t="s">
        <v>61</v>
      </c>
      <c r="J47" s="458"/>
      <c r="K47" s="458"/>
      <c r="L47" s="458"/>
      <c r="M47" s="458"/>
      <c r="N47" s="458"/>
      <c r="O47" s="458"/>
      <c r="P47" s="458"/>
      <c r="Q47" s="458"/>
      <c r="R47" s="835"/>
      <c r="S47" s="458"/>
      <c r="T47" s="458"/>
      <c r="U47" s="835"/>
      <c r="V47" s="50"/>
    </row>
    <row r="48" spans="1:23" ht="20.399999999999999" customHeight="1">
      <c r="A48" s="900"/>
      <c r="B48" s="861">
        <v>41</v>
      </c>
      <c r="C48" s="864" t="s">
        <v>43</v>
      </c>
      <c r="D48" s="861" t="s">
        <v>32</v>
      </c>
      <c r="H48" s="458"/>
      <c r="I48" s="50" t="s">
        <v>62</v>
      </c>
      <c r="J48" s="458"/>
      <c r="K48" s="458"/>
      <c r="L48" s="835"/>
      <c r="M48" s="458"/>
      <c r="N48" s="835"/>
      <c r="O48" s="458"/>
      <c r="P48" s="835"/>
      <c r="Q48" s="458"/>
      <c r="R48" s="458"/>
      <c r="S48" s="458"/>
      <c r="T48" s="458"/>
      <c r="U48" s="458"/>
      <c r="V48" s="50"/>
    </row>
    <row r="49" spans="1:22" ht="20.399999999999999" customHeight="1">
      <c r="A49" s="900"/>
      <c r="B49" s="861">
        <v>42</v>
      </c>
      <c r="C49" s="864" t="s">
        <v>44</v>
      </c>
      <c r="D49" s="861" t="s">
        <v>7</v>
      </c>
      <c r="H49" s="458"/>
      <c r="I49" s="50" t="s">
        <v>63</v>
      </c>
      <c r="J49" s="458"/>
      <c r="K49" s="458"/>
      <c r="L49" s="458"/>
      <c r="M49" s="458"/>
      <c r="N49" s="458"/>
      <c r="O49" s="458"/>
      <c r="P49" s="458"/>
      <c r="Q49" s="458"/>
      <c r="R49" s="458"/>
      <c r="S49" s="458"/>
      <c r="T49" s="458"/>
      <c r="U49" s="458"/>
      <c r="V49" s="50"/>
    </row>
    <row r="50" spans="1:22" ht="20.399999999999999" customHeight="1">
      <c r="A50" s="900"/>
      <c r="B50" s="861">
        <v>43</v>
      </c>
      <c r="C50" s="864" t="s">
        <v>45</v>
      </c>
      <c r="D50" s="861" t="s">
        <v>7</v>
      </c>
      <c r="H50" s="458"/>
      <c r="I50" s="50" t="s">
        <v>65</v>
      </c>
      <c r="J50" s="458"/>
      <c r="K50" s="458"/>
      <c r="L50" s="458"/>
      <c r="M50" s="458"/>
      <c r="N50" s="458"/>
      <c r="O50" s="458"/>
      <c r="P50" s="458"/>
      <c r="Q50" s="458"/>
      <c r="R50" s="458"/>
      <c r="S50" s="458"/>
      <c r="T50" s="458"/>
      <c r="U50" s="458"/>
      <c r="V50" s="50"/>
    </row>
    <row r="51" spans="1:22" ht="20.399999999999999" customHeight="1">
      <c r="A51" s="900"/>
      <c r="B51" s="861">
        <v>44</v>
      </c>
      <c r="C51" s="864" t="s">
        <v>46</v>
      </c>
      <c r="D51" s="861" t="s">
        <v>7</v>
      </c>
      <c r="H51" s="458"/>
      <c r="I51" s="50" t="s">
        <v>66</v>
      </c>
      <c r="J51" s="458"/>
      <c r="K51" s="458"/>
      <c r="L51" s="458"/>
      <c r="M51" s="458"/>
      <c r="N51" s="458"/>
      <c r="O51" s="458"/>
      <c r="P51" s="458"/>
      <c r="Q51" s="458"/>
      <c r="R51" s="458"/>
      <c r="S51" s="458"/>
      <c r="T51" s="458"/>
      <c r="U51" s="458"/>
      <c r="V51" s="50"/>
    </row>
    <row r="52" spans="1:22" ht="20.399999999999999" customHeight="1">
      <c r="A52" s="900"/>
      <c r="B52" s="861">
        <v>45</v>
      </c>
      <c r="C52" s="864" t="s">
        <v>47</v>
      </c>
      <c r="D52" s="861" t="s">
        <v>7</v>
      </c>
      <c r="H52" s="458"/>
      <c r="I52" s="50" t="s">
        <v>67</v>
      </c>
      <c r="J52" s="458"/>
      <c r="K52" s="458"/>
      <c r="L52" s="458"/>
      <c r="M52" s="458"/>
      <c r="N52" s="458"/>
      <c r="O52" s="458"/>
      <c r="P52" s="458"/>
      <c r="Q52" s="458"/>
      <c r="R52" s="458"/>
      <c r="S52" s="458"/>
      <c r="T52" s="458"/>
      <c r="U52" s="458"/>
      <c r="V52" s="50"/>
    </row>
    <row r="53" spans="1:22" ht="20.399999999999999" customHeight="1">
      <c r="A53" s="900"/>
      <c r="B53" s="861">
        <v>46</v>
      </c>
      <c r="C53" s="864" t="s">
        <v>48</v>
      </c>
      <c r="D53" s="861" t="s">
        <v>7</v>
      </c>
      <c r="H53" s="458"/>
      <c r="I53" s="50" t="s">
        <v>68</v>
      </c>
      <c r="J53" s="458"/>
      <c r="L53" s="458"/>
      <c r="M53" s="458"/>
      <c r="N53" s="458"/>
      <c r="O53" s="458"/>
      <c r="P53" s="458"/>
      <c r="Q53" s="458"/>
      <c r="R53" s="458"/>
      <c r="S53" s="458"/>
      <c r="U53" s="458"/>
      <c r="V53" s="50"/>
    </row>
    <row r="54" spans="1:22" ht="44.4" customHeight="1">
      <c r="A54" s="900"/>
      <c r="B54" s="861">
        <v>47</v>
      </c>
      <c r="C54" s="869" t="s">
        <v>1109</v>
      </c>
      <c r="D54" s="861" t="s">
        <v>7</v>
      </c>
      <c r="H54" s="458"/>
      <c r="I54" s="50" t="s">
        <v>69</v>
      </c>
      <c r="J54" s="458"/>
      <c r="L54" s="458"/>
      <c r="M54" s="458"/>
      <c r="N54" s="458"/>
      <c r="O54" s="458"/>
      <c r="P54" s="458"/>
      <c r="Q54" s="458"/>
      <c r="R54" s="458"/>
      <c r="S54" s="458"/>
      <c r="U54" s="458"/>
      <c r="V54" s="50"/>
    </row>
    <row r="55" spans="1:22" ht="30" customHeight="1">
      <c r="A55" s="900"/>
      <c r="B55" s="865">
        <v>48</v>
      </c>
      <c r="C55" s="872" t="s">
        <v>1215</v>
      </c>
      <c r="D55" s="865" t="s">
        <v>1232</v>
      </c>
      <c r="H55" s="458"/>
      <c r="I55" s="50" t="s">
        <v>70</v>
      </c>
      <c r="J55" s="458"/>
      <c r="L55" s="458"/>
      <c r="N55" s="458"/>
      <c r="P55" s="458"/>
      <c r="R55" s="458"/>
      <c r="U55" s="458"/>
      <c r="V55" s="50"/>
    </row>
    <row r="56" spans="1:22" ht="30" customHeight="1">
      <c r="A56" s="900"/>
      <c r="B56" s="865">
        <v>49</v>
      </c>
      <c r="C56" s="872" t="s">
        <v>1216</v>
      </c>
      <c r="D56" s="865" t="s">
        <v>1236</v>
      </c>
      <c r="H56" s="458"/>
      <c r="I56" s="50" t="s">
        <v>71</v>
      </c>
      <c r="J56" s="458"/>
      <c r="L56" s="458"/>
      <c r="N56" s="458"/>
      <c r="P56" s="458"/>
      <c r="R56" s="458"/>
      <c r="U56" s="458"/>
      <c r="V56" s="50"/>
    </row>
    <row r="57" spans="1:22" ht="20.399999999999999" customHeight="1">
      <c r="A57" s="900"/>
      <c r="B57" s="865">
        <v>50</v>
      </c>
      <c r="C57" s="872" t="s">
        <v>1217</v>
      </c>
      <c r="D57" s="865" t="s">
        <v>1237</v>
      </c>
      <c r="H57" s="458"/>
      <c r="I57" s="50" t="s">
        <v>73</v>
      </c>
      <c r="J57" s="458"/>
      <c r="L57" s="458"/>
      <c r="N57" s="458"/>
      <c r="P57" s="458"/>
      <c r="R57" s="458"/>
      <c r="U57" s="458"/>
      <c r="V57" s="837"/>
    </row>
    <row r="58" spans="1:22" ht="20.399999999999999" customHeight="1">
      <c r="A58" s="900"/>
      <c r="B58" s="865">
        <v>51</v>
      </c>
      <c r="C58" s="872" t="s">
        <v>1218</v>
      </c>
      <c r="D58" s="865" t="s">
        <v>1237</v>
      </c>
      <c r="I58" s="50" t="s">
        <v>74</v>
      </c>
      <c r="L58" s="458"/>
      <c r="N58" s="458"/>
      <c r="P58" s="458"/>
      <c r="R58" s="458"/>
      <c r="U58" s="458"/>
      <c r="V58" s="50"/>
    </row>
    <row r="59" spans="1:22" ht="20.399999999999999" customHeight="1">
      <c r="A59" s="900"/>
      <c r="B59" s="861">
        <v>52</v>
      </c>
      <c r="C59" s="864" t="s">
        <v>49</v>
      </c>
      <c r="D59" s="861" t="s">
        <v>50</v>
      </c>
      <c r="I59" s="50" t="s">
        <v>75</v>
      </c>
      <c r="L59" s="458"/>
      <c r="N59" s="458"/>
      <c r="P59" s="458"/>
      <c r="R59" s="458"/>
      <c r="U59" s="458"/>
      <c r="V59" s="55"/>
    </row>
    <row r="60" spans="1:22" ht="20.399999999999999" customHeight="1">
      <c r="A60" s="900"/>
      <c r="B60" s="861">
        <v>53</v>
      </c>
      <c r="C60" s="864" t="s">
        <v>51</v>
      </c>
      <c r="D60" s="861" t="s">
        <v>52</v>
      </c>
      <c r="I60" s="50" t="s">
        <v>76</v>
      </c>
      <c r="L60" s="458"/>
      <c r="N60" s="458"/>
      <c r="P60" s="458"/>
      <c r="R60" s="458"/>
      <c r="U60" s="458"/>
      <c r="V60" s="50"/>
    </row>
    <row r="61" spans="1:22" ht="20.399999999999999" customHeight="1">
      <c r="A61" s="900"/>
      <c r="B61" s="861">
        <v>54</v>
      </c>
      <c r="C61" s="864" t="s">
        <v>53</v>
      </c>
      <c r="D61" s="861" t="s">
        <v>52</v>
      </c>
      <c r="I61" s="50" t="s">
        <v>830</v>
      </c>
      <c r="L61" s="458"/>
      <c r="N61" s="458"/>
      <c r="P61" s="458"/>
      <c r="V61" s="50"/>
    </row>
    <row r="62" spans="1:22" ht="20.399999999999999" customHeight="1">
      <c r="A62" s="900"/>
      <c r="B62" s="865">
        <v>55</v>
      </c>
      <c r="C62" s="866" t="s">
        <v>1219</v>
      </c>
      <c r="D62" s="865" t="s">
        <v>50</v>
      </c>
      <c r="I62" s="50"/>
    </row>
    <row r="63" spans="1:22" ht="20.399999999999999" customHeight="1">
      <c r="A63" s="900"/>
      <c r="B63" s="861">
        <v>56</v>
      </c>
      <c r="C63" s="864" t="s">
        <v>54</v>
      </c>
      <c r="D63" s="861" t="s">
        <v>32</v>
      </c>
      <c r="I63" s="50"/>
    </row>
    <row r="64" spans="1:22" ht="20.399999999999999" customHeight="1">
      <c r="A64" s="900"/>
      <c r="B64" s="861">
        <v>57</v>
      </c>
      <c r="C64" s="864" t="s">
        <v>55</v>
      </c>
      <c r="D64" s="861" t="s">
        <v>7</v>
      </c>
      <c r="I64" s="834"/>
    </row>
    <row r="65" spans="1:9" ht="20.399999999999999" customHeight="1">
      <c r="A65" s="900"/>
      <c r="B65" s="861">
        <v>58</v>
      </c>
      <c r="C65" s="864" t="s">
        <v>56</v>
      </c>
      <c r="D65" s="861" t="s">
        <v>57</v>
      </c>
      <c r="I65" s="50"/>
    </row>
    <row r="66" spans="1:9" ht="20.399999999999999" customHeight="1">
      <c r="A66" s="900"/>
      <c r="B66" s="865">
        <v>59</v>
      </c>
      <c r="C66" s="866" t="s">
        <v>1220</v>
      </c>
      <c r="D66" s="865" t="s">
        <v>1232</v>
      </c>
      <c r="I66" s="50"/>
    </row>
    <row r="67" spans="1:9" ht="20.399999999999999" customHeight="1">
      <c r="A67" s="900"/>
      <c r="B67" s="865">
        <v>60</v>
      </c>
      <c r="C67" s="866" t="s">
        <v>1221</v>
      </c>
      <c r="D67" s="865" t="s">
        <v>1232</v>
      </c>
      <c r="I67" s="50"/>
    </row>
    <row r="68" spans="1:9" ht="20.399999999999999" customHeight="1">
      <c r="A68" s="900"/>
      <c r="B68" s="861">
        <v>61</v>
      </c>
      <c r="C68" s="864" t="s">
        <v>58</v>
      </c>
      <c r="D68" s="861" t="s">
        <v>32</v>
      </c>
      <c r="I68" s="834"/>
    </row>
    <row r="69" spans="1:9" ht="20.399999999999999" customHeight="1">
      <c r="A69" s="900"/>
      <c r="B69" s="861">
        <v>62</v>
      </c>
      <c r="C69" s="864" t="s">
        <v>59</v>
      </c>
      <c r="D69" s="861" t="s">
        <v>32</v>
      </c>
      <c r="I69" s="834"/>
    </row>
    <row r="70" spans="1:9" ht="20.399999999999999" customHeight="1">
      <c r="A70" s="900"/>
      <c r="B70" s="861">
        <v>63</v>
      </c>
      <c r="C70" s="864" t="s">
        <v>60</v>
      </c>
      <c r="D70" s="861" t="s">
        <v>57</v>
      </c>
      <c r="I70" s="50"/>
    </row>
    <row r="71" spans="1:9" ht="20.399999999999999" customHeight="1">
      <c r="A71" s="900"/>
      <c r="B71" s="861">
        <v>64</v>
      </c>
      <c r="C71" s="864" t="s">
        <v>61</v>
      </c>
      <c r="D71" s="873" t="s">
        <v>7</v>
      </c>
      <c r="I71" s="50"/>
    </row>
    <row r="72" spans="1:9" ht="20.399999999999999" customHeight="1">
      <c r="A72" s="900"/>
      <c r="B72" s="861">
        <v>65</v>
      </c>
      <c r="C72" s="864" t="s">
        <v>62</v>
      </c>
      <c r="D72" s="861" t="s">
        <v>32</v>
      </c>
      <c r="I72" s="50"/>
    </row>
    <row r="73" spans="1:9" ht="20.399999999999999" customHeight="1">
      <c r="A73" s="900"/>
      <c r="B73" s="861">
        <v>66</v>
      </c>
      <c r="C73" s="864" t="s">
        <v>63</v>
      </c>
      <c r="D73" s="874" t="s">
        <v>64</v>
      </c>
      <c r="I73" s="50"/>
    </row>
    <row r="74" spans="1:9" ht="20.399999999999999" customHeight="1">
      <c r="A74" s="900"/>
      <c r="B74" s="861">
        <v>67</v>
      </c>
      <c r="C74" s="864" t="s">
        <v>65</v>
      </c>
      <c r="D74" s="861" t="s">
        <v>32</v>
      </c>
      <c r="I74" s="50"/>
    </row>
    <row r="75" spans="1:9" ht="20.399999999999999" customHeight="1">
      <c r="A75" s="900"/>
      <c r="B75" s="861">
        <v>68</v>
      </c>
      <c r="C75" s="864" t="s">
        <v>66</v>
      </c>
      <c r="D75" s="874" t="s">
        <v>64</v>
      </c>
      <c r="I75" s="50"/>
    </row>
    <row r="76" spans="1:9" ht="20.399999999999999" customHeight="1">
      <c r="A76" s="900"/>
      <c r="B76" s="861">
        <v>69</v>
      </c>
      <c r="C76" s="864" t="s">
        <v>67</v>
      </c>
      <c r="D76" s="861" t="s">
        <v>32</v>
      </c>
    </row>
    <row r="77" spans="1:9" ht="20.399999999999999" customHeight="1">
      <c r="A77" s="900"/>
      <c r="B77" s="861">
        <v>70</v>
      </c>
      <c r="C77" s="864" t="s">
        <v>68</v>
      </c>
      <c r="D77" s="874" t="s">
        <v>64</v>
      </c>
    </row>
    <row r="78" spans="1:9" ht="20.399999999999999" customHeight="1">
      <c r="A78" s="900"/>
      <c r="B78" s="861">
        <v>71</v>
      </c>
      <c r="C78" s="864" t="s">
        <v>69</v>
      </c>
      <c r="D78" s="861" t="s">
        <v>32</v>
      </c>
    </row>
    <row r="79" spans="1:9" ht="20.399999999999999" customHeight="1">
      <c r="A79" s="900"/>
      <c r="B79" s="861">
        <v>72</v>
      </c>
      <c r="C79" s="864" t="s">
        <v>70</v>
      </c>
      <c r="D79" s="874" t="s">
        <v>64</v>
      </c>
    </row>
    <row r="80" spans="1:9" ht="20.399999999999999" customHeight="1">
      <c r="A80" s="900"/>
      <c r="B80" s="861">
        <v>73</v>
      </c>
      <c r="C80" s="864" t="s">
        <v>71</v>
      </c>
      <c r="D80" s="874" t="s">
        <v>72</v>
      </c>
    </row>
    <row r="81" spans="1:4" ht="20.399999999999999" customHeight="1">
      <c r="A81" s="900"/>
      <c r="B81" s="861">
        <v>74</v>
      </c>
      <c r="C81" s="864" t="s">
        <v>73</v>
      </c>
      <c r="D81" s="861" t="s">
        <v>32</v>
      </c>
    </row>
    <row r="82" spans="1:4" ht="20.399999999999999" customHeight="1">
      <c r="A82" s="900"/>
      <c r="B82" s="861">
        <v>75</v>
      </c>
      <c r="C82" s="864" t="s">
        <v>74</v>
      </c>
      <c r="D82" s="861" t="s">
        <v>32</v>
      </c>
    </row>
    <row r="83" spans="1:4" ht="20.399999999999999" customHeight="1">
      <c r="A83" s="900"/>
      <c r="B83" s="861">
        <v>76</v>
      </c>
      <c r="C83" s="864" t="s">
        <v>75</v>
      </c>
      <c r="D83" s="861" t="s">
        <v>7</v>
      </c>
    </row>
    <row r="84" spans="1:4" ht="20.399999999999999" customHeight="1">
      <c r="A84" s="900"/>
      <c r="B84" s="861">
        <v>77</v>
      </c>
      <c r="C84" s="864" t="s">
        <v>76</v>
      </c>
      <c r="D84" s="861" t="s">
        <v>7</v>
      </c>
    </row>
    <row r="85" spans="1:4" ht="20.399999999999999" customHeight="1">
      <c r="A85" s="900"/>
      <c r="B85" s="861">
        <v>78</v>
      </c>
      <c r="C85" s="864" t="s">
        <v>830</v>
      </c>
      <c r="D85" s="861" t="s">
        <v>50</v>
      </c>
    </row>
    <row r="86" spans="1:4" ht="20.399999999999999" customHeight="1">
      <c r="A86" s="899" t="s">
        <v>77</v>
      </c>
      <c r="B86" s="861">
        <v>79</v>
      </c>
      <c r="C86" s="864" t="s">
        <v>78</v>
      </c>
      <c r="D86" s="861" t="s">
        <v>79</v>
      </c>
    </row>
    <row r="87" spans="1:4" ht="20.399999999999999" customHeight="1">
      <c r="A87" s="900"/>
      <c r="B87" s="861">
        <v>80</v>
      </c>
      <c r="C87" s="864" t="s">
        <v>809</v>
      </c>
      <c r="D87" s="861" t="s">
        <v>80</v>
      </c>
    </row>
    <row r="88" spans="1:4" ht="20.399999999999999" customHeight="1">
      <c r="A88" s="900"/>
      <c r="B88" s="861">
        <v>81</v>
      </c>
      <c r="C88" s="864" t="s">
        <v>81</v>
      </c>
      <c r="D88" s="861" t="s">
        <v>80</v>
      </c>
    </row>
    <row r="89" spans="1:4" ht="20.399999999999999" customHeight="1">
      <c r="A89" s="901"/>
      <c r="B89" s="861">
        <v>82</v>
      </c>
      <c r="C89" s="864" t="s">
        <v>82</v>
      </c>
      <c r="D89" s="861" t="s">
        <v>80</v>
      </c>
    </row>
    <row r="90" spans="1:4" ht="20.399999999999999" customHeight="1">
      <c r="A90" s="899" t="s">
        <v>454</v>
      </c>
      <c r="B90" s="861">
        <v>83</v>
      </c>
      <c r="C90" s="864" t="s">
        <v>83</v>
      </c>
      <c r="D90" s="861" t="s">
        <v>32</v>
      </c>
    </row>
    <row r="91" spans="1:4" ht="20.399999999999999" customHeight="1">
      <c r="A91" s="900"/>
      <c r="B91" s="861">
        <v>84</v>
      </c>
      <c r="C91" s="864" t="s">
        <v>84</v>
      </c>
      <c r="D91" s="861" t="s">
        <v>85</v>
      </c>
    </row>
    <row r="92" spans="1:4" ht="20.399999999999999" customHeight="1">
      <c r="A92" s="900"/>
      <c r="B92" s="861">
        <v>85</v>
      </c>
      <c r="C92" s="864" t="s">
        <v>86</v>
      </c>
      <c r="D92" s="861" t="s">
        <v>87</v>
      </c>
    </row>
    <row r="93" spans="1:4" ht="20.399999999999999" customHeight="1">
      <c r="A93" s="900"/>
      <c r="B93" s="861">
        <v>86</v>
      </c>
      <c r="C93" s="864" t="s">
        <v>88</v>
      </c>
      <c r="D93" s="861" t="s">
        <v>7</v>
      </c>
    </row>
    <row r="94" spans="1:4" ht="20.399999999999999" customHeight="1">
      <c r="A94" s="900"/>
      <c r="B94" s="861">
        <v>87</v>
      </c>
      <c r="C94" s="864" t="s">
        <v>89</v>
      </c>
      <c r="D94" s="861" t="s">
        <v>7</v>
      </c>
    </row>
    <row r="95" spans="1:4" ht="20.399999999999999" customHeight="1">
      <c r="A95" s="900"/>
      <c r="B95" s="861">
        <v>88</v>
      </c>
      <c r="C95" s="864" t="s">
        <v>90</v>
      </c>
      <c r="D95" s="861" t="s">
        <v>7</v>
      </c>
    </row>
    <row r="96" spans="1:4" ht="20.399999999999999" customHeight="1">
      <c r="A96" s="900"/>
      <c r="B96" s="861">
        <v>89</v>
      </c>
      <c r="C96" s="864" t="s">
        <v>91</v>
      </c>
      <c r="D96" s="861" t="s">
        <v>7</v>
      </c>
    </row>
    <row r="97" spans="1:4" ht="20.399999999999999" customHeight="1">
      <c r="A97" s="900"/>
      <c r="B97" s="861">
        <v>90</v>
      </c>
      <c r="C97" s="864" t="s">
        <v>92</v>
      </c>
      <c r="D97" s="861" t="s">
        <v>7</v>
      </c>
    </row>
    <row r="98" spans="1:4" ht="20.399999999999999" customHeight="1">
      <c r="A98" s="900"/>
      <c r="B98" s="861">
        <v>91</v>
      </c>
      <c r="C98" s="864" t="s">
        <v>93</v>
      </c>
      <c r="D98" s="861" t="s">
        <v>50</v>
      </c>
    </row>
    <row r="99" spans="1:4" ht="45" customHeight="1">
      <c r="A99" s="900"/>
      <c r="B99" s="861">
        <v>92</v>
      </c>
      <c r="C99" s="869" t="s">
        <v>1141</v>
      </c>
      <c r="D99" s="861" t="s">
        <v>94</v>
      </c>
    </row>
    <row r="100" spans="1:4" ht="20.399999999999999" customHeight="1">
      <c r="A100" s="900"/>
      <c r="B100" s="861">
        <v>93</v>
      </c>
      <c r="C100" s="864" t="s">
        <v>95</v>
      </c>
      <c r="D100" s="861" t="s">
        <v>96</v>
      </c>
    </row>
    <row r="101" spans="1:4" ht="20.399999999999999" customHeight="1">
      <c r="A101" s="900"/>
      <c r="B101" s="861">
        <v>94</v>
      </c>
      <c r="C101" s="864" t="s">
        <v>97</v>
      </c>
      <c r="D101" s="861" t="s">
        <v>7</v>
      </c>
    </row>
    <row r="102" spans="1:4" ht="20.399999999999999" customHeight="1">
      <c r="A102" s="910" t="s">
        <v>455</v>
      </c>
      <c r="B102" s="861">
        <v>95</v>
      </c>
      <c r="C102" s="864" t="s">
        <v>98</v>
      </c>
      <c r="D102" s="861" t="s">
        <v>32</v>
      </c>
    </row>
    <row r="103" spans="1:4" ht="20.399999999999999" customHeight="1">
      <c r="A103" s="910"/>
      <c r="B103" s="861">
        <v>96</v>
      </c>
      <c r="C103" s="864" t="s">
        <v>99</v>
      </c>
      <c r="D103" s="861" t="s">
        <v>32</v>
      </c>
    </row>
    <row r="104" spans="1:4" ht="20.399999999999999" customHeight="1">
      <c r="A104" s="910"/>
      <c r="B104" s="861">
        <v>97</v>
      </c>
      <c r="C104" s="864" t="s">
        <v>100</v>
      </c>
      <c r="D104" s="861" t="s">
        <v>7</v>
      </c>
    </row>
    <row r="105" spans="1:4" ht="20.399999999999999" customHeight="1">
      <c r="A105" s="910"/>
      <c r="B105" s="861">
        <v>98</v>
      </c>
      <c r="C105" s="864" t="s">
        <v>101</v>
      </c>
      <c r="D105" s="861" t="s">
        <v>32</v>
      </c>
    </row>
    <row r="106" spans="1:4" ht="20.399999999999999" customHeight="1">
      <c r="A106" s="910"/>
      <c r="B106" s="861">
        <v>99</v>
      </c>
      <c r="C106" s="864" t="s">
        <v>102</v>
      </c>
      <c r="D106" s="861" t="s">
        <v>7</v>
      </c>
    </row>
    <row r="107" spans="1:4" ht="20.399999999999999" customHeight="1">
      <c r="A107" s="910"/>
      <c r="B107" s="861">
        <v>100</v>
      </c>
      <c r="C107" s="864" t="s">
        <v>103</v>
      </c>
      <c r="D107" s="861" t="s">
        <v>32</v>
      </c>
    </row>
    <row r="108" spans="1:4" ht="20.399999999999999" customHeight="1">
      <c r="A108" s="910"/>
      <c r="B108" s="861">
        <v>101</v>
      </c>
      <c r="C108" s="864" t="s">
        <v>104</v>
      </c>
      <c r="D108" s="861" t="s">
        <v>7</v>
      </c>
    </row>
    <row r="109" spans="1:4" ht="20.399999999999999" customHeight="1">
      <c r="A109" s="910"/>
      <c r="B109" s="861">
        <v>102</v>
      </c>
      <c r="C109" s="864" t="s">
        <v>105</v>
      </c>
      <c r="D109" s="861" t="s">
        <v>32</v>
      </c>
    </row>
    <row r="110" spans="1:4" ht="20.399999999999999" customHeight="1">
      <c r="A110" s="910"/>
      <c r="B110" s="861">
        <v>103</v>
      </c>
      <c r="C110" s="864" t="s">
        <v>106</v>
      </c>
      <c r="D110" s="861" t="s">
        <v>7</v>
      </c>
    </row>
    <row r="111" spans="1:4" ht="20.399999999999999" customHeight="1">
      <c r="A111" s="910"/>
      <c r="B111" s="861">
        <v>104</v>
      </c>
      <c r="C111" s="864" t="s">
        <v>107</v>
      </c>
      <c r="D111" s="861" t="s">
        <v>32</v>
      </c>
    </row>
    <row r="112" spans="1:4" ht="20.399999999999999" customHeight="1">
      <c r="A112" s="910"/>
      <c r="B112" s="861">
        <v>105</v>
      </c>
      <c r="C112" s="864" t="s">
        <v>108</v>
      </c>
      <c r="D112" s="861" t="s">
        <v>7</v>
      </c>
    </row>
    <row r="113" spans="1:4" ht="20.399999999999999" customHeight="1">
      <c r="A113" s="910"/>
      <c r="B113" s="861">
        <v>106</v>
      </c>
      <c r="C113" s="864" t="s">
        <v>109</v>
      </c>
      <c r="D113" s="861" t="s">
        <v>32</v>
      </c>
    </row>
    <row r="114" spans="1:4" ht="20.399999999999999" customHeight="1">
      <c r="A114" s="910"/>
      <c r="B114" s="861">
        <v>107</v>
      </c>
      <c r="C114" s="864" t="s">
        <v>110</v>
      </c>
      <c r="D114" s="861" t="s">
        <v>7</v>
      </c>
    </row>
    <row r="115" spans="1:4" ht="20.399999999999999" customHeight="1">
      <c r="A115" s="910"/>
      <c r="B115" s="861">
        <v>108</v>
      </c>
      <c r="C115" s="864" t="s">
        <v>111</v>
      </c>
      <c r="D115" s="861" t="s">
        <v>7</v>
      </c>
    </row>
    <row r="116" spans="1:4" ht="20.399999999999999" customHeight="1">
      <c r="A116" s="910"/>
      <c r="B116" s="861">
        <v>109</v>
      </c>
      <c r="C116" s="864" t="s">
        <v>112</v>
      </c>
      <c r="D116" s="861" t="s">
        <v>113</v>
      </c>
    </row>
    <row r="117" spans="1:4" ht="20.399999999999999" customHeight="1">
      <c r="A117" s="910"/>
      <c r="B117" s="861">
        <v>110</v>
      </c>
      <c r="C117" s="864" t="s">
        <v>114</v>
      </c>
      <c r="D117" s="861" t="s">
        <v>7</v>
      </c>
    </row>
    <row r="118" spans="1:4" ht="20.399999999999999" customHeight="1">
      <c r="A118" s="910"/>
      <c r="B118" s="861">
        <v>111</v>
      </c>
      <c r="C118" s="864" t="s">
        <v>115</v>
      </c>
      <c r="D118" s="861" t="s">
        <v>116</v>
      </c>
    </row>
    <row r="119" spans="1:4" ht="20.399999999999999" customHeight="1">
      <c r="A119" s="910"/>
      <c r="B119" s="861">
        <v>112</v>
      </c>
      <c r="C119" s="864" t="s">
        <v>117</v>
      </c>
      <c r="D119" s="861" t="s">
        <v>116</v>
      </c>
    </row>
    <row r="120" spans="1:4" ht="20.399999999999999" customHeight="1">
      <c r="A120" s="910"/>
      <c r="B120" s="861">
        <v>113</v>
      </c>
      <c r="C120" s="864" t="s">
        <v>118</v>
      </c>
      <c r="D120" s="861" t="s">
        <v>116</v>
      </c>
    </row>
    <row r="121" spans="1:4" ht="20.399999999999999" customHeight="1">
      <c r="A121" s="910"/>
      <c r="B121" s="861">
        <v>114</v>
      </c>
      <c r="C121" s="864" t="s">
        <v>119</v>
      </c>
      <c r="D121" s="861" t="s">
        <v>7</v>
      </c>
    </row>
    <row r="122" spans="1:4" ht="20.399999999999999" customHeight="1">
      <c r="A122" s="910"/>
      <c r="B122" s="861">
        <v>115</v>
      </c>
      <c r="C122" s="864" t="s">
        <v>120</v>
      </c>
      <c r="D122" s="861" t="s">
        <v>32</v>
      </c>
    </row>
    <row r="123" spans="1:4" ht="20.399999999999999" customHeight="1">
      <c r="A123" s="910"/>
      <c r="B123" s="861">
        <v>116</v>
      </c>
      <c r="C123" s="864" t="s">
        <v>751</v>
      </c>
      <c r="D123" s="861" t="s">
        <v>12</v>
      </c>
    </row>
    <row r="124" spans="1:4" ht="20.399999999999999" customHeight="1">
      <c r="A124" s="910"/>
      <c r="B124" s="861">
        <v>117</v>
      </c>
      <c r="C124" s="864" t="s">
        <v>121</v>
      </c>
      <c r="D124" s="861" t="s">
        <v>12</v>
      </c>
    </row>
    <row r="125" spans="1:4" ht="20.399999999999999" customHeight="1">
      <c r="A125" s="910"/>
      <c r="B125" s="861">
        <v>118</v>
      </c>
      <c r="C125" s="864" t="s">
        <v>122</v>
      </c>
      <c r="D125" s="861" t="s">
        <v>12</v>
      </c>
    </row>
    <row r="126" spans="1:4" ht="20.399999999999999" customHeight="1">
      <c r="A126" s="910"/>
      <c r="B126" s="861">
        <v>119</v>
      </c>
      <c r="C126" s="864" t="s">
        <v>123</v>
      </c>
      <c r="D126" s="861" t="s">
        <v>124</v>
      </c>
    </row>
    <row r="127" spans="1:4" ht="20.399999999999999" customHeight="1">
      <c r="A127" s="910"/>
      <c r="B127" s="861">
        <v>120</v>
      </c>
      <c r="C127" s="864" t="s">
        <v>125</v>
      </c>
      <c r="D127" s="861" t="s">
        <v>7</v>
      </c>
    </row>
    <row r="128" spans="1:4" ht="20.399999999999999" customHeight="1">
      <c r="A128" s="911"/>
      <c r="B128" s="861">
        <v>121</v>
      </c>
      <c r="C128" s="864" t="s">
        <v>126</v>
      </c>
      <c r="D128" s="861" t="s">
        <v>7</v>
      </c>
    </row>
    <row r="129" spans="1:4" ht="20.399999999999999" customHeight="1">
      <c r="A129" s="897" t="s">
        <v>462</v>
      </c>
      <c r="B129" s="861">
        <v>122</v>
      </c>
      <c r="C129" s="864" t="s">
        <v>127</v>
      </c>
      <c r="D129" s="861" t="s">
        <v>7</v>
      </c>
    </row>
    <row r="130" spans="1:4" ht="20.399999999999999" customHeight="1">
      <c r="A130" s="897"/>
      <c r="B130" s="861">
        <v>123</v>
      </c>
      <c r="C130" s="864" t="s">
        <v>128</v>
      </c>
      <c r="D130" s="861" t="s">
        <v>7</v>
      </c>
    </row>
    <row r="131" spans="1:4" ht="20.399999999999999" customHeight="1">
      <c r="A131" s="897"/>
      <c r="B131" s="861">
        <v>124</v>
      </c>
      <c r="C131" s="864" t="s">
        <v>129</v>
      </c>
      <c r="D131" s="861" t="s">
        <v>7</v>
      </c>
    </row>
    <row r="132" spans="1:4" ht="20.399999999999999" customHeight="1">
      <c r="A132" s="897"/>
      <c r="B132" s="861">
        <v>125</v>
      </c>
      <c r="C132" s="864" t="s">
        <v>130</v>
      </c>
      <c r="D132" s="861" t="s">
        <v>57</v>
      </c>
    </row>
    <row r="133" spans="1:4" ht="20.399999999999999" customHeight="1">
      <c r="A133" s="897"/>
      <c r="B133" s="861">
        <v>126</v>
      </c>
      <c r="C133" s="864" t="s">
        <v>131</v>
      </c>
      <c r="D133" s="861" t="s">
        <v>132</v>
      </c>
    </row>
    <row r="134" spans="1:4" ht="20.399999999999999" customHeight="1">
      <c r="A134" s="897"/>
      <c r="B134" s="861">
        <v>127</v>
      </c>
      <c r="C134" s="864" t="s">
        <v>133</v>
      </c>
      <c r="D134" s="861" t="s">
        <v>132</v>
      </c>
    </row>
    <row r="135" spans="1:4" ht="20.399999999999999" customHeight="1">
      <c r="A135" s="897"/>
      <c r="B135" s="861">
        <v>128</v>
      </c>
      <c r="C135" s="864" t="s">
        <v>134</v>
      </c>
      <c r="D135" s="861" t="s">
        <v>132</v>
      </c>
    </row>
    <row r="136" spans="1:4" ht="20.399999999999999" customHeight="1">
      <c r="A136" s="897"/>
      <c r="B136" s="861">
        <v>129</v>
      </c>
      <c r="C136" s="864" t="s">
        <v>135</v>
      </c>
      <c r="D136" s="861" t="s">
        <v>132</v>
      </c>
    </row>
    <row r="137" spans="1:4" ht="20.399999999999999" customHeight="1">
      <c r="A137" s="897"/>
      <c r="B137" s="861">
        <v>130</v>
      </c>
      <c r="C137" s="864" t="s">
        <v>136</v>
      </c>
      <c r="D137" s="861" t="s">
        <v>137</v>
      </c>
    </row>
    <row r="138" spans="1:4" ht="43.8" customHeight="1">
      <c r="A138" s="898"/>
      <c r="B138" s="876">
        <v>131</v>
      </c>
      <c r="C138" s="877" t="s">
        <v>1252</v>
      </c>
      <c r="D138" s="876" t="s">
        <v>1232</v>
      </c>
    </row>
    <row r="139" spans="1:4" ht="20.399999999999999" customHeight="1">
      <c r="A139" s="899" t="s">
        <v>138</v>
      </c>
      <c r="B139" s="861">
        <v>132</v>
      </c>
      <c r="C139" s="864" t="s">
        <v>139</v>
      </c>
      <c r="D139" s="861" t="s">
        <v>32</v>
      </c>
    </row>
    <row r="140" spans="1:4" ht="20.399999999999999" customHeight="1">
      <c r="A140" s="900"/>
      <c r="B140" s="861">
        <v>133</v>
      </c>
      <c r="C140" s="864" t="s">
        <v>140</v>
      </c>
      <c r="D140" s="861" t="s">
        <v>7</v>
      </c>
    </row>
    <row r="141" spans="1:4" ht="20.399999999999999" customHeight="1">
      <c r="A141" s="900"/>
      <c r="B141" s="861">
        <v>134</v>
      </c>
      <c r="C141" s="864" t="s">
        <v>141</v>
      </c>
      <c r="D141" s="861" t="s">
        <v>7</v>
      </c>
    </row>
    <row r="142" spans="1:4" ht="20.399999999999999" customHeight="1">
      <c r="A142" s="900"/>
      <c r="B142" s="861">
        <v>135</v>
      </c>
      <c r="C142" s="864" t="s">
        <v>142</v>
      </c>
      <c r="D142" s="861" t="s">
        <v>7</v>
      </c>
    </row>
    <row r="143" spans="1:4" ht="20.399999999999999" customHeight="1">
      <c r="A143" s="900"/>
      <c r="B143" s="861">
        <v>136</v>
      </c>
      <c r="C143" s="864" t="s">
        <v>143</v>
      </c>
      <c r="D143" s="861" t="s">
        <v>7</v>
      </c>
    </row>
    <row r="144" spans="1:4" ht="20.399999999999999" customHeight="1">
      <c r="A144" s="900"/>
      <c r="B144" s="861">
        <v>137</v>
      </c>
      <c r="C144" s="864" t="s">
        <v>144</v>
      </c>
      <c r="D144" s="861" t="s">
        <v>32</v>
      </c>
    </row>
    <row r="145" spans="1:4" ht="20.399999999999999" customHeight="1">
      <c r="A145" s="900"/>
      <c r="B145" s="861">
        <v>138</v>
      </c>
      <c r="C145" s="864" t="s">
        <v>145</v>
      </c>
      <c r="D145" s="861" t="s">
        <v>32</v>
      </c>
    </row>
    <row r="146" spans="1:4" ht="44.4" customHeight="1">
      <c r="A146" s="900"/>
      <c r="B146" s="861">
        <v>139</v>
      </c>
      <c r="C146" s="878" t="s">
        <v>831</v>
      </c>
      <c r="D146" s="873" t="s">
        <v>72</v>
      </c>
    </row>
    <row r="147" spans="1:4" ht="20.399999999999999" customHeight="1">
      <c r="A147" s="900"/>
      <c r="B147" s="861">
        <v>140</v>
      </c>
      <c r="C147" s="879" t="s">
        <v>146</v>
      </c>
      <c r="D147" s="873" t="s">
        <v>32</v>
      </c>
    </row>
    <row r="148" spans="1:4" ht="20.399999999999999" customHeight="1">
      <c r="A148" s="900"/>
      <c r="B148" s="861">
        <v>141</v>
      </c>
      <c r="C148" s="879" t="s">
        <v>147</v>
      </c>
      <c r="D148" s="873" t="s">
        <v>7</v>
      </c>
    </row>
    <row r="149" spans="1:4" ht="20.399999999999999" customHeight="1">
      <c r="A149" s="900"/>
      <c r="B149" s="861">
        <v>142</v>
      </c>
      <c r="C149" s="879" t="s">
        <v>148</v>
      </c>
      <c r="D149" s="861" t="s">
        <v>7</v>
      </c>
    </row>
    <row r="150" spans="1:4" ht="20.399999999999999" customHeight="1">
      <c r="A150" s="900"/>
      <c r="B150" s="861">
        <v>143</v>
      </c>
      <c r="C150" s="879" t="s">
        <v>149</v>
      </c>
      <c r="D150" s="861" t="s">
        <v>7</v>
      </c>
    </row>
    <row r="151" spans="1:4" ht="20.399999999999999" customHeight="1">
      <c r="A151" s="900"/>
      <c r="B151" s="861">
        <v>144</v>
      </c>
      <c r="C151" s="879" t="s">
        <v>150</v>
      </c>
      <c r="D151" s="861" t="s">
        <v>7</v>
      </c>
    </row>
    <row r="152" spans="1:4" ht="20.399999999999999" customHeight="1">
      <c r="A152" s="900"/>
      <c r="B152" s="861">
        <v>145</v>
      </c>
      <c r="C152" s="879" t="s">
        <v>151</v>
      </c>
      <c r="D152" s="861" t="s">
        <v>152</v>
      </c>
    </row>
    <row r="153" spans="1:4" ht="20.399999999999999" customHeight="1">
      <c r="A153" s="900"/>
      <c r="B153" s="861">
        <v>146</v>
      </c>
      <c r="C153" s="879" t="s">
        <v>153</v>
      </c>
      <c r="D153" s="861" t="s">
        <v>57</v>
      </c>
    </row>
    <row r="154" spans="1:4" ht="20.399999999999999" customHeight="1">
      <c r="A154" s="900"/>
      <c r="B154" s="861">
        <v>147</v>
      </c>
      <c r="C154" s="879" t="s">
        <v>154</v>
      </c>
      <c r="D154" s="861" t="s">
        <v>155</v>
      </c>
    </row>
    <row r="155" spans="1:4" ht="20.399999999999999" customHeight="1">
      <c r="A155" s="900"/>
      <c r="B155" s="861">
        <v>148</v>
      </c>
      <c r="C155" s="879" t="s">
        <v>156</v>
      </c>
      <c r="D155" s="861" t="s">
        <v>155</v>
      </c>
    </row>
    <row r="156" spans="1:4" ht="20.399999999999999" customHeight="1">
      <c r="A156" s="901"/>
      <c r="B156" s="861">
        <v>149</v>
      </c>
      <c r="C156" s="879" t="s">
        <v>157</v>
      </c>
      <c r="D156" s="861" t="s">
        <v>96</v>
      </c>
    </row>
    <row r="157" spans="1:4" ht="20.399999999999999" customHeight="1">
      <c r="A157" s="896" t="s">
        <v>158</v>
      </c>
      <c r="B157" s="861">
        <v>150</v>
      </c>
      <c r="C157" s="864" t="s">
        <v>159</v>
      </c>
      <c r="D157" s="861" t="s">
        <v>160</v>
      </c>
    </row>
    <row r="158" spans="1:4" ht="20.399999999999999" customHeight="1">
      <c r="A158" s="897"/>
      <c r="B158" s="861">
        <v>151</v>
      </c>
      <c r="C158" s="864" t="s">
        <v>161</v>
      </c>
      <c r="D158" s="861" t="s">
        <v>7</v>
      </c>
    </row>
    <row r="159" spans="1:4" ht="20.399999999999999" customHeight="1">
      <c r="A159" s="897"/>
      <c r="B159" s="861">
        <v>152</v>
      </c>
      <c r="C159" s="864" t="s">
        <v>162</v>
      </c>
      <c r="D159" s="861" t="s">
        <v>50</v>
      </c>
    </row>
    <row r="160" spans="1:4" ht="20.399999999999999" customHeight="1">
      <c r="A160" s="897"/>
      <c r="B160" s="861">
        <v>153</v>
      </c>
      <c r="C160" s="864" t="s">
        <v>163</v>
      </c>
      <c r="D160" s="861" t="s">
        <v>94</v>
      </c>
    </row>
    <row r="161" spans="1:4" ht="20.399999999999999" customHeight="1">
      <c r="A161" s="898"/>
      <c r="B161" s="861">
        <v>154</v>
      </c>
      <c r="C161" s="864" t="s">
        <v>164</v>
      </c>
      <c r="D161" s="861" t="s">
        <v>52</v>
      </c>
    </row>
    <row r="162" spans="1:4" ht="20.399999999999999" customHeight="1">
      <c r="A162" s="899" t="s">
        <v>165</v>
      </c>
      <c r="B162" s="861">
        <v>155</v>
      </c>
      <c r="C162" s="864" t="s">
        <v>166</v>
      </c>
      <c r="D162" s="861" t="s">
        <v>167</v>
      </c>
    </row>
    <row r="163" spans="1:4" ht="30" customHeight="1">
      <c r="A163" s="900"/>
      <c r="B163" s="876">
        <v>156</v>
      </c>
      <c r="C163" s="877" t="s">
        <v>1238</v>
      </c>
      <c r="D163" s="876" t="s">
        <v>167</v>
      </c>
    </row>
    <row r="164" spans="1:4" ht="20.399999999999999" customHeight="1">
      <c r="A164" s="900"/>
      <c r="B164" s="861">
        <v>157</v>
      </c>
      <c r="C164" s="864" t="s">
        <v>169</v>
      </c>
      <c r="D164" s="861" t="s">
        <v>170</v>
      </c>
    </row>
    <row r="165" spans="1:4" ht="20.399999999999999" customHeight="1">
      <c r="A165" s="900"/>
      <c r="B165" s="861">
        <v>158</v>
      </c>
      <c r="C165" s="864" t="s">
        <v>171</v>
      </c>
      <c r="D165" s="861" t="s">
        <v>96</v>
      </c>
    </row>
    <row r="166" spans="1:4" ht="20.399999999999999" customHeight="1">
      <c r="A166" s="900"/>
      <c r="B166" s="861">
        <v>159</v>
      </c>
      <c r="C166" s="864" t="s">
        <v>864</v>
      </c>
      <c r="D166" s="861" t="s">
        <v>172</v>
      </c>
    </row>
    <row r="167" spans="1:4" ht="20.399999999999999" customHeight="1">
      <c r="A167" s="900"/>
      <c r="B167" s="861">
        <v>160</v>
      </c>
      <c r="C167" s="864" t="s">
        <v>173</v>
      </c>
      <c r="D167" s="861" t="s">
        <v>174</v>
      </c>
    </row>
    <row r="168" spans="1:4" ht="20.399999999999999" customHeight="1">
      <c r="A168" s="900"/>
      <c r="B168" s="861">
        <v>161</v>
      </c>
      <c r="C168" s="880" t="s">
        <v>865</v>
      </c>
      <c r="D168" s="861" t="s">
        <v>50</v>
      </c>
    </row>
    <row r="169" spans="1:4" ht="20.399999999999999" customHeight="1">
      <c r="A169" s="900"/>
      <c r="B169" s="861">
        <v>162</v>
      </c>
      <c r="C169" s="880" t="s">
        <v>175</v>
      </c>
      <c r="D169" s="875" t="s">
        <v>176</v>
      </c>
    </row>
    <row r="170" spans="1:4" ht="20.399999999999999" customHeight="1">
      <c r="A170" s="900"/>
      <c r="B170" s="861">
        <v>163</v>
      </c>
      <c r="C170" s="864" t="s">
        <v>177</v>
      </c>
      <c r="D170" s="861" t="s">
        <v>176</v>
      </c>
    </row>
    <row r="171" spans="1:4" ht="20.399999999999999" customHeight="1">
      <c r="A171" s="900"/>
      <c r="B171" s="861">
        <v>164</v>
      </c>
      <c r="C171" s="864" t="s">
        <v>178</v>
      </c>
      <c r="D171" s="861" t="s">
        <v>176</v>
      </c>
    </row>
    <row r="172" spans="1:4" ht="20.399999999999999" customHeight="1">
      <c r="A172" s="900"/>
      <c r="B172" s="861">
        <v>165</v>
      </c>
      <c r="C172" s="864" t="s">
        <v>179</v>
      </c>
      <c r="D172" s="861" t="s">
        <v>176</v>
      </c>
    </row>
    <row r="173" spans="1:4" ht="20.399999999999999" customHeight="1">
      <c r="A173" s="900"/>
      <c r="B173" s="861">
        <v>166</v>
      </c>
      <c r="C173" s="864" t="s">
        <v>180</v>
      </c>
      <c r="D173" s="861" t="s">
        <v>176</v>
      </c>
    </row>
    <row r="174" spans="1:4" ht="20.399999999999999" customHeight="1">
      <c r="A174" s="900"/>
      <c r="B174" s="861">
        <v>167</v>
      </c>
      <c r="C174" s="864" t="s">
        <v>181</v>
      </c>
      <c r="D174" s="861" t="s">
        <v>176</v>
      </c>
    </row>
    <row r="175" spans="1:4" ht="20.399999999999999" customHeight="1">
      <c r="A175" s="900"/>
      <c r="B175" s="861">
        <v>168</v>
      </c>
      <c r="C175" s="864" t="s">
        <v>182</v>
      </c>
      <c r="D175" s="861" t="s">
        <v>176</v>
      </c>
    </row>
    <row r="176" spans="1:4" ht="20.399999999999999" customHeight="1">
      <c r="A176" s="900"/>
      <c r="B176" s="861">
        <v>169</v>
      </c>
      <c r="C176" s="864" t="s">
        <v>183</v>
      </c>
      <c r="D176" s="861" t="s">
        <v>176</v>
      </c>
    </row>
    <row r="177" spans="1:4" ht="20.399999999999999" customHeight="1">
      <c r="A177" s="901"/>
      <c r="B177" s="861">
        <v>170</v>
      </c>
      <c r="C177" s="864" t="s">
        <v>184</v>
      </c>
      <c r="D177" s="861" t="s">
        <v>174</v>
      </c>
    </row>
    <row r="178" spans="1:4" ht="20.399999999999999" customHeight="1">
      <c r="A178" s="902" t="s">
        <v>456</v>
      </c>
      <c r="B178" s="861">
        <v>171</v>
      </c>
      <c r="C178" s="864" t="s">
        <v>185</v>
      </c>
      <c r="D178" s="861" t="s">
        <v>32</v>
      </c>
    </row>
    <row r="179" spans="1:4" ht="20.399999999999999" customHeight="1">
      <c r="A179" s="903"/>
      <c r="B179" s="861">
        <v>172</v>
      </c>
      <c r="C179" s="864" t="s">
        <v>186</v>
      </c>
      <c r="D179" s="861" t="s">
        <v>64</v>
      </c>
    </row>
    <row r="180" spans="1:4" ht="20.399999999999999" customHeight="1">
      <c r="A180" s="903"/>
      <c r="B180" s="861">
        <v>173</v>
      </c>
      <c r="C180" s="864" t="s">
        <v>187</v>
      </c>
      <c r="D180" s="861" t="s">
        <v>188</v>
      </c>
    </row>
    <row r="181" spans="1:4" ht="20.399999999999999" customHeight="1">
      <c r="A181" s="903"/>
      <c r="B181" s="861">
        <v>174</v>
      </c>
      <c r="C181" s="864" t="s">
        <v>189</v>
      </c>
      <c r="D181" s="861" t="s">
        <v>188</v>
      </c>
    </row>
    <row r="182" spans="1:4" ht="20.399999999999999" customHeight="1">
      <c r="A182" s="903"/>
      <c r="B182" s="861">
        <v>175</v>
      </c>
      <c r="C182" s="864" t="s">
        <v>190</v>
      </c>
      <c r="D182" s="861" t="s">
        <v>191</v>
      </c>
    </row>
    <row r="183" spans="1:4" ht="20.399999999999999" customHeight="1">
      <c r="A183" s="903"/>
      <c r="B183" s="861">
        <v>176</v>
      </c>
      <c r="C183" s="864" t="s">
        <v>192</v>
      </c>
      <c r="D183" s="861" t="s">
        <v>193</v>
      </c>
    </row>
    <row r="184" spans="1:4" ht="20.399999999999999" customHeight="1">
      <c r="A184" s="903"/>
      <c r="B184" s="861">
        <v>177</v>
      </c>
      <c r="C184" s="881" t="s">
        <v>194</v>
      </c>
      <c r="D184" s="861" t="s">
        <v>193</v>
      </c>
    </row>
    <row r="185" spans="1:4" ht="20.399999999999999" customHeight="1">
      <c r="A185" s="903"/>
      <c r="B185" s="861">
        <v>178</v>
      </c>
      <c r="C185" s="881" t="s">
        <v>195</v>
      </c>
      <c r="D185" s="861" t="s">
        <v>191</v>
      </c>
    </row>
    <row r="186" spans="1:4" ht="20.399999999999999" customHeight="1">
      <c r="A186" s="903"/>
      <c r="B186" s="876">
        <v>179</v>
      </c>
      <c r="C186" s="882" t="s">
        <v>1239</v>
      </c>
      <c r="D186" s="876" t="s">
        <v>196</v>
      </c>
    </row>
    <row r="187" spans="1:4" ht="20.399999999999999" customHeight="1">
      <c r="A187" s="903"/>
      <c r="B187" s="865">
        <v>180</v>
      </c>
      <c r="C187" s="883" t="s">
        <v>1222</v>
      </c>
      <c r="D187" s="865" t="s">
        <v>1231</v>
      </c>
    </row>
    <row r="188" spans="1:4" ht="20.399999999999999" customHeight="1">
      <c r="A188" s="903"/>
      <c r="B188" s="861">
        <v>181</v>
      </c>
      <c r="C188" s="864" t="s">
        <v>197</v>
      </c>
      <c r="D188" s="861" t="s">
        <v>196</v>
      </c>
    </row>
    <row r="189" spans="1:4" ht="20.399999999999999" customHeight="1">
      <c r="A189" s="903"/>
      <c r="B189" s="861">
        <v>182</v>
      </c>
      <c r="C189" s="864" t="s">
        <v>198</v>
      </c>
      <c r="D189" s="861" t="s">
        <v>196</v>
      </c>
    </row>
    <row r="190" spans="1:4" ht="20.399999999999999" customHeight="1">
      <c r="A190" s="903"/>
      <c r="B190" s="861">
        <v>183</v>
      </c>
      <c r="C190" s="864" t="s">
        <v>199</v>
      </c>
      <c r="D190" s="861" t="s">
        <v>196</v>
      </c>
    </row>
    <row r="191" spans="1:4" ht="20.399999999999999" customHeight="1">
      <c r="A191" s="904"/>
      <c r="B191" s="861">
        <v>184</v>
      </c>
      <c r="C191" s="864" t="s">
        <v>200</v>
      </c>
      <c r="D191" s="861" t="s">
        <v>196</v>
      </c>
    </row>
    <row r="192" spans="1:4" ht="20.399999999999999" customHeight="1">
      <c r="A192" s="899" t="s">
        <v>457</v>
      </c>
      <c r="B192" s="861">
        <v>185</v>
      </c>
      <c r="C192" s="864" t="s">
        <v>201</v>
      </c>
      <c r="D192" s="861" t="s">
        <v>96</v>
      </c>
    </row>
    <row r="193" spans="1:4" ht="20.399999999999999" customHeight="1">
      <c r="A193" s="900"/>
      <c r="B193" s="861">
        <v>186</v>
      </c>
      <c r="C193" s="864" t="s">
        <v>1243</v>
      </c>
      <c r="D193" s="861" t="s">
        <v>202</v>
      </c>
    </row>
    <row r="194" spans="1:4" ht="20.399999999999999" customHeight="1">
      <c r="A194" s="900"/>
      <c r="B194" s="861">
        <v>187</v>
      </c>
      <c r="C194" s="864" t="s">
        <v>1111</v>
      </c>
      <c r="D194" s="861" t="s">
        <v>203</v>
      </c>
    </row>
    <row r="195" spans="1:4" ht="20.399999999999999" customHeight="1">
      <c r="A195" s="900"/>
      <c r="B195" s="861">
        <v>188</v>
      </c>
      <c r="C195" s="864" t="s">
        <v>1142</v>
      </c>
      <c r="D195" s="861" t="s">
        <v>96</v>
      </c>
    </row>
    <row r="196" spans="1:4" ht="20.399999999999999" customHeight="1">
      <c r="A196" s="900"/>
      <c r="B196" s="861">
        <v>189</v>
      </c>
      <c r="C196" s="864" t="s">
        <v>205</v>
      </c>
      <c r="D196" s="861" t="s">
        <v>7</v>
      </c>
    </row>
    <row r="197" spans="1:4" ht="20.399999999999999" customHeight="1">
      <c r="A197" s="900"/>
      <c r="B197" s="861">
        <v>190</v>
      </c>
      <c r="C197" s="864" t="s">
        <v>206</v>
      </c>
      <c r="D197" s="861" t="s">
        <v>96</v>
      </c>
    </row>
    <row r="198" spans="1:4" ht="20.399999999999999" customHeight="1">
      <c r="A198" s="900"/>
      <c r="B198" s="861">
        <v>191</v>
      </c>
      <c r="C198" s="864" t="s">
        <v>207</v>
      </c>
      <c r="D198" s="861" t="s">
        <v>96</v>
      </c>
    </row>
    <row r="199" spans="1:4" ht="20.399999999999999" customHeight="1">
      <c r="A199" s="901"/>
      <c r="B199" s="861">
        <v>192</v>
      </c>
      <c r="C199" s="864" t="s">
        <v>208</v>
      </c>
      <c r="D199" s="861" t="s">
        <v>7</v>
      </c>
    </row>
    <row r="200" spans="1:4" ht="20.399999999999999" customHeight="1">
      <c r="A200" s="899" t="s">
        <v>458</v>
      </c>
      <c r="B200" s="861">
        <v>193</v>
      </c>
      <c r="C200" s="864" t="s">
        <v>209</v>
      </c>
      <c r="D200" s="861" t="s">
        <v>7</v>
      </c>
    </row>
    <row r="201" spans="1:4" ht="20.399999999999999" customHeight="1">
      <c r="A201" s="900"/>
      <c r="B201" s="861">
        <v>194</v>
      </c>
      <c r="C201" s="864" t="s">
        <v>1242</v>
      </c>
      <c r="D201" s="861" t="s">
        <v>210</v>
      </c>
    </row>
    <row r="202" spans="1:4" ht="20.399999999999999" customHeight="1">
      <c r="A202" s="900"/>
      <c r="B202" s="861">
        <v>195</v>
      </c>
      <c r="C202" s="864" t="s">
        <v>211</v>
      </c>
      <c r="D202" s="861" t="s">
        <v>212</v>
      </c>
    </row>
    <row r="203" spans="1:4" ht="20.399999999999999" customHeight="1">
      <c r="A203" s="900"/>
      <c r="B203" s="861">
        <v>196</v>
      </c>
      <c r="C203" s="864" t="s">
        <v>213</v>
      </c>
      <c r="D203" s="861" t="s">
        <v>212</v>
      </c>
    </row>
    <row r="204" spans="1:4" ht="20.399999999999999" customHeight="1">
      <c r="A204" s="900"/>
      <c r="B204" s="861">
        <v>197</v>
      </c>
      <c r="C204" s="864" t="s">
        <v>214</v>
      </c>
      <c r="D204" s="861" t="s">
        <v>32</v>
      </c>
    </row>
    <row r="205" spans="1:4" ht="20.399999999999999" customHeight="1">
      <c r="A205" s="900"/>
      <c r="B205" s="861">
        <v>198</v>
      </c>
      <c r="C205" s="884" t="s">
        <v>215</v>
      </c>
      <c r="D205" s="861" t="s">
        <v>32</v>
      </c>
    </row>
    <row r="206" spans="1:4" ht="20.399999999999999" customHeight="1">
      <c r="A206" s="900"/>
      <c r="B206" s="861">
        <v>199</v>
      </c>
      <c r="C206" s="884" t="s">
        <v>216</v>
      </c>
      <c r="D206" s="861" t="s">
        <v>32</v>
      </c>
    </row>
    <row r="207" spans="1:4" ht="20.399999999999999" customHeight="1">
      <c r="A207" s="900"/>
      <c r="B207" s="861">
        <v>200</v>
      </c>
      <c r="C207" s="884" t="s">
        <v>217</v>
      </c>
      <c r="D207" s="861" t="s">
        <v>32</v>
      </c>
    </row>
    <row r="208" spans="1:4" ht="20.399999999999999" customHeight="1">
      <c r="A208" s="900"/>
      <c r="B208" s="861">
        <v>201</v>
      </c>
      <c r="C208" s="884" t="s">
        <v>218</v>
      </c>
      <c r="D208" s="861" t="s">
        <v>7</v>
      </c>
    </row>
    <row r="209" spans="1:22" ht="20.399999999999999" customHeight="1">
      <c r="A209" s="900"/>
      <c r="B209" s="861">
        <v>202</v>
      </c>
      <c r="C209" s="884" t="s">
        <v>215</v>
      </c>
      <c r="D209" s="861" t="s">
        <v>7</v>
      </c>
      <c r="V209" s="460"/>
    </row>
    <row r="210" spans="1:22" ht="20.399999999999999" customHeight="1">
      <c r="A210" s="900"/>
      <c r="B210" s="861">
        <v>203</v>
      </c>
      <c r="C210" s="884" t="s">
        <v>216</v>
      </c>
      <c r="D210" s="861" t="s">
        <v>7</v>
      </c>
    </row>
    <row r="211" spans="1:22" ht="20.399999999999999" customHeight="1">
      <c r="A211" s="900"/>
      <c r="B211" s="861">
        <v>204</v>
      </c>
      <c r="C211" s="884" t="s">
        <v>217</v>
      </c>
      <c r="D211" s="861" t="s">
        <v>7</v>
      </c>
    </row>
    <row r="212" spans="1:22" ht="20.399999999999999" customHeight="1">
      <c r="A212" s="900"/>
      <c r="B212" s="861">
        <v>205</v>
      </c>
      <c r="C212" s="884" t="s">
        <v>219</v>
      </c>
      <c r="D212" s="861" t="s">
        <v>32</v>
      </c>
    </row>
    <row r="213" spans="1:22" ht="20.399999999999999" customHeight="1">
      <c r="A213" s="900"/>
      <c r="B213" s="861">
        <v>206</v>
      </c>
      <c r="C213" s="885" t="s">
        <v>220</v>
      </c>
      <c r="D213" s="875" t="s">
        <v>221</v>
      </c>
    </row>
    <row r="214" spans="1:22" ht="20.399999999999999" customHeight="1">
      <c r="A214" s="900"/>
      <c r="B214" s="861">
        <v>207</v>
      </c>
      <c r="C214" s="864" t="s">
        <v>222</v>
      </c>
      <c r="D214" s="861" t="s">
        <v>223</v>
      </c>
    </row>
    <row r="215" spans="1:22" ht="20.399999999999999" customHeight="1">
      <c r="A215" s="900"/>
      <c r="B215" s="861">
        <v>208</v>
      </c>
      <c r="C215" s="864" t="s">
        <v>224</v>
      </c>
      <c r="D215" s="861" t="s">
        <v>32</v>
      </c>
    </row>
    <row r="216" spans="1:22" ht="20.399999999999999" customHeight="1">
      <c r="A216" s="900"/>
      <c r="B216" s="861">
        <v>209</v>
      </c>
      <c r="C216" s="864" t="s">
        <v>225</v>
      </c>
      <c r="D216" s="861" t="s">
        <v>221</v>
      </c>
    </row>
    <row r="217" spans="1:22" ht="20.399999999999999" customHeight="1">
      <c r="A217" s="901"/>
      <c r="B217" s="861">
        <v>210</v>
      </c>
      <c r="C217" s="864" t="s">
        <v>226</v>
      </c>
      <c r="D217" s="861" t="s">
        <v>223</v>
      </c>
    </row>
    <row r="218" spans="1:22" ht="20.399999999999999" customHeight="1">
      <c r="A218" s="899" t="s">
        <v>459</v>
      </c>
      <c r="B218" s="861">
        <v>211</v>
      </c>
      <c r="C218" s="864" t="s">
        <v>227</v>
      </c>
      <c r="D218" s="861" t="s">
        <v>32</v>
      </c>
    </row>
    <row r="219" spans="1:22" ht="20.399999999999999" customHeight="1">
      <c r="A219" s="900"/>
      <c r="B219" s="861">
        <v>212</v>
      </c>
      <c r="C219" s="864" t="s">
        <v>228</v>
      </c>
      <c r="D219" s="861" t="s">
        <v>7</v>
      </c>
    </row>
    <row r="220" spans="1:22" ht="20.399999999999999" customHeight="1">
      <c r="A220" s="900"/>
      <c r="B220" s="861">
        <v>213</v>
      </c>
      <c r="C220" s="864" t="s">
        <v>229</v>
      </c>
      <c r="D220" s="861" t="s">
        <v>230</v>
      </c>
    </row>
    <row r="221" spans="1:22" ht="45" customHeight="1">
      <c r="A221" s="900"/>
      <c r="B221" s="886">
        <v>214</v>
      </c>
      <c r="C221" s="877" t="s">
        <v>1241</v>
      </c>
      <c r="D221" s="886" t="s">
        <v>32</v>
      </c>
    </row>
    <row r="222" spans="1:22" ht="20.399999999999999" customHeight="1">
      <c r="A222" s="900"/>
      <c r="B222" s="861">
        <v>215</v>
      </c>
      <c r="C222" s="864" t="s">
        <v>231</v>
      </c>
      <c r="D222" s="861" t="s">
        <v>7</v>
      </c>
    </row>
    <row r="223" spans="1:22" ht="20.399999999999999" customHeight="1">
      <c r="A223" s="900"/>
      <c r="B223" s="861">
        <v>216</v>
      </c>
      <c r="C223" s="864" t="s">
        <v>232</v>
      </c>
      <c r="D223" s="861" t="s">
        <v>230</v>
      </c>
    </row>
    <row r="224" spans="1:22" ht="20.399999999999999" customHeight="1">
      <c r="A224" s="900"/>
      <c r="B224" s="861">
        <v>217</v>
      </c>
      <c r="C224" s="864" t="s">
        <v>1246</v>
      </c>
      <c r="D224" s="861" t="s">
        <v>233</v>
      </c>
    </row>
    <row r="225" spans="1:4" ht="20.399999999999999" customHeight="1">
      <c r="A225" s="900"/>
      <c r="B225" s="861">
        <v>218</v>
      </c>
      <c r="C225" s="864" t="s">
        <v>234</v>
      </c>
      <c r="D225" s="861" t="s">
        <v>235</v>
      </c>
    </row>
    <row r="226" spans="1:4" ht="20.399999999999999" customHeight="1">
      <c r="A226" s="900"/>
      <c r="B226" s="861">
        <v>219</v>
      </c>
      <c r="C226" s="864" t="s">
        <v>236</v>
      </c>
      <c r="D226" s="861" t="s">
        <v>188</v>
      </c>
    </row>
    <row r="227" spans="1:4" ht="20.399999999999999" customHeight="1">
      <c r="A227" s="900"/>
      <c r="B227" s="861">
        <v>220</v>
      </c>
      <c r="C227" s="864" t="s">
        <v>237</v>
      </c>
      <c r="D227" s="861" t="s">
        <v>188</v>
      </c>
    </row>
    <row r="228" spans="1:4" ht="20.399999999999999" customHeight="1">
      <c r="A228" s="900"/>
      <c r="B228" s="861">
        <v>221</v>
      </c>
      <c r="C228" s="864" t="s">
        <v>238</v>
      </c>
      <c r="D228" s="861" t="s">
        <v>239</v>
      </c>
    </row>
    <row r="229" spans="1:4" ht="20.399999999999999" customHeight="1">
      <c r="A229" s="900"/>
      <c r="B229" s="861">
        <v>222</v>
      </c>
      <c r="C229" s="864" t="s">
        <v>240</v>
      </c>
      <c r="D229" s="861" t="s">
        <v>7</v>
      </c>
    </row>
    <row r="230" spans="1:4" ht="20.399999999999999" customHeight="1">
      <c r="A230" s="900"/>
      <c r="B230" s="865">
        <v>223</v>
      </c>
      <c r="C230" s="866" t="s">
        <v>1223</v>
      </c>
      <c r="D230" s="865" t="s">
        <v>1233</v>
      </c>
    </row>
    <row r="231" spans="1:4" ht="20.399999999999999" customHeight="1">
      <c r="A231" s="900"/>
      <c r="B231" s="865">
        <v>224</v>
      </c>
      <c r="C231" s="866" t="s">
        <v>1224</v>
      </c>
      <c r="D231" s="865" t="s">
        <v>1232</v>
      </c>
    </row>
    <row r="232" spans="1:4" ht="20.399999999999999" customHeight="1">
      <c r="A232" s="901"/>
      <c r="B232" s="876">
        <v>225</v>
      </c>
      <c r="C232" s="887" t="s">
        <v>1225</v>
      </c>
      <c r="D232" s="876" t="s">
        <v>1234</v>
      </c>
    </row>
    <row r="233" spans="1:4" ht="20.399999999999999" customHeight="1">
      <c r="A233" s="900" t="s">
        <v>460</v>
      </c>
      <c r="B233" s="861">
        <v>226</v>
      </c>
      <c r="C233" s="881" t="s">
        <v>241</v>
      </c>
      <c r="D233" s="861" t="s">
        <v>242</v>
      </c>
    </row>
    <row r="234" spans="1:4" ht="20.399999999999999" customHeight="1">
      <c r="A234" s="900"/>
      <c r="B234" s="861">
        <v>227</v>
      </c>
      <c r="C234" s="881" t="s">
        <v>243</v>
      </c>
      <c r="D234" s="861" t="s">
        <v>244</v>
      </c>
    </row>
    <row r="235" spans="1:4" ht="20.399999999999999" customHeight="1">
      <c r="A235" s="900"/>
      <c r="B235" s="861">
        <v>228</v>
      </c>
      <c r="C235" s="864" t="s">
        <v>245</v>
      </c>
      <c r="D235" s="861" t="s">
        <v>242</v>
      </c>
    </row>
    <row r="236" spans="1:4" ht="20.399999999999999" customHeight="1">
      <c r="A236" s="900"/>
      <c r="B236" s="861">
        <v>229</v>
      </c>
      <c r="C236" s="864" t="s">
        <v>246</v>
      </c>
      <c r="D236" s="861" t="s">
        <v>242</v>
      </c>
    </row>
    <row r="237" spans="1:4" ht="20.399999999999999" customHeight="1">
      <c r="A237" s="900"/>
      <c r="B237" s="861">
        <v>230</v>
      </c>
      <c r="C237" s="864" t="s">
        <v>247</v>
      </c>
      <c r="D237" s="861" t="s">
        <v>242</v>
      </c>
    </row>
    <row r="238" spans="1:4" ht="20.399999999999999" customHeight="1">
      <c r="A238" s="900"/>
      <c r="B238" s="861">
        <v>231</v>
      </c>
      <c r="C238" s="864" t="s">
        <v>248</v>
      </c>
      <c r="D238" s="861" t="s">
        <v>249</v>
      </c>
    </row>
    <row r="239" spans="1:4" ht="20.399999999999999" customHeight="1">
      <c r="A239" s="900"/>
      <c r="B239" s="861">
        <v>232</v>
      </c>
      <c r="C239" s="864" t="s">
        <v>250</v>
      </c>
      <c r="D239" s="861" t="s">
        <v>249</v>
      </c>
    </row>
    <row r="240" spans="1:4" ht="20.399999999999999" customHeight="1">
      <c r="A240" s="900"/>
      <c r="B240" s="861">
        <v>233</v>
      </c>
      <c r="C240" s="864" t="s">
        <v>251</v>
      </c>
      <c r="D240" s="861" t="s">
        <v>242</v>
      </c>
    </row>
    <row r="241" spans="1:4" ht="20.399999999999999" customHeight="1">
      <c r="A241" s="900"/>
      <c r="B241" s="861">
        <v>234</v>
      </c>
      <c r="C241" s="864" t="s">
        <v>252</v>
      </c>
      <c r="D241" s="861" t="s">
        <v>242</v>
      </c>
    </row>
    <row r="242" spans="1:4" ht="20.399999999999999" customHeight="1">
      <c r="A242" s="900"/>
      <c r="B242" s="861">
        <v>235</v>
      </c>
      <c r="C242" s="864" t="s">
        <v>253</v>
      </c>
      <c r="D242" s="863" t="s">
        <v>254</v>
      </c>
    </row>
    <row r="243" spans="1:4" ht="20.399999999999999" customHeight="1">
      <c r="A243" s="900"/>
      <c r="B243" s="861">
        <v>236</v>
      </c>
      <c r="C243" s="864" t="s">
        <v>255</v>
      </c>
      <c r="D243" s="863" t="s">
        <v>57</v>
      </c>
    </row>
    <row r="244" spans="1:4" ht="20.399999999999999" customHeight="1">
      <c r="A244" s="900"/>
      <c r="B244" s="861">
        <v>237</v>
      </c>
      <c r="C244" s="864" t="s">
        <v>256</v>
      </c>
      <c r="D244" s="863" t="s">
        <v>57</v>
      </c>
    </row>
    <row r="245" spans="1:4" ht="20.399999999999999" customHeight="1">
      <c r="A245" s="900"/>
      <c r="B245" s="861">
        <v>238</v>
      </c>
      <c r="C245" s="864" t="s">
        <v>257</v>
      </c>
      <c r="D245" s="863" t="s">
        <v>258</v>
      </c>
    </row>
    <row r="246" spans="1:4" ht="20.399999999999999" customHeight="1">
      <c r="A246" s="900"/>
      <c r="B246" s="861">
        <v>239</v>
      </c>
      <c r="C246" s="864" t="s">
        <v>259</v>
      </c>
      <c r="D246" s="863" t="s">
        <v>203</v>
      </c>
    </row>
    <row r="247" spans="1:4" ht="20.399999999999999" customHeight="1">
      <c r="A247" s="900"/>
      <c r="B247" s="861">
        <v>240</v>
      </c>
      <c r="C247" s="864" t="s">
        <v>260</v>
      </c>
      <c r="D247" s="863" t="s">
        <v>203</v>
      </c>
    </row>
    <row r="248" spans="1:4" ht="20.399999999999999" customHeight="1">
      <c r="A248" s="900"/>
      <c r="B248" s="861">
        <v>241</v>
      </c>
      <c r="C248" s="864" t="s">
        <v>261</v>
      </c>
      <c r="D248" s="863" t="s">
        <v>203</v>
      </c>
    </row>
    <row r="249" spans="1:4" ht="20.399999999999999" customHeight="1">
      <c r="A249" s="900"/>
      <c r="B249" s="861">
        <v>242</v>
      </c>
      <c r="C249" s="864" t="s">
        <v>262</v>
      </c>
      <c r="D249" s="863" t="s">
        <v>116</v>
      </c>
    </row>
    <row r="250" spans="1:4" ht="20.399999999999999" customHeight="1">
      <c r="A250" s="900"/>
      <c r="B250" s="861">
        <v>243</v>
      </c>
      <c r="C250" s="864" t="s">
        <v>263</v>
      </c>
      <c r="D250" s="863" t="s">
        <v>203</v>
      </c>
    </row>
    <row r="251" spans="1:4" ht="20.399999999999999" customHeight="1">
      <c r="A251" s="900"/>
      <c r="B251" s="861">
        <v>244</v>
      </c>
      <c r="C251" s="864" t="s">
        <v>264</v>
      </c>
      <c r="D251" s="863" t="s">
        <v>265</v>
      </c>
    </row>
    <row r="252" spans="1:4" ht="20.399999999999999" customHeight="1">
      <c r="A252" s="900"/>
      <c r="B252" s="861">
        <v>245</v>
      </c>
      <c r="C252" s="864" t="s">
        <v>266</v>
      </c>
      <c r="D252" s="863" t="s">
        <v>267</v>
      </c>
    </row>
    <row r="253" spans="1:4" ht="20.399999999999999" customHeight="1">
      <c r="A253" s="900"/>
      <c r="B253" s="861">
        <v>246</v>
      </c>
      <c r="C253" s="864" t="s">
        <v>269</v>
      </c>
      <c r="D253" s="861" t="s">
        <v>270</v>
      </c>
    </row>
    <row r="254" spans="1:4" ht="20.399999999999999" customHeight="1">
      <c r="A254" s="900"/>
      <c r="B254" s="861">
        <v>247</v>
      </c>
      <c r="C254" s="862" t="s">
        <v>271</v>
      </c>
      <c r="D254" s="863" t="s">
        <v>272</v>
      </c>
    </row>
    <row r="255" spans="1:4" ht="20.399999999999999" customHeight="1">
      <c r="A255" s="900"/>
      <c r="B255" s="861">
        <v>248</v>
      </c>
      <c r="C255" s="864" t="s">
        <v>1110</v>
      </c>
      <c r="D255" s="861" t="s">
        <v>273</v>
      </c>
    </row>
    <row r="256" spans="1:4" ht="20.399999999999999" customHeight="1">
      <c r="A256" s="900"/>
      <c r="B256" s="861">
        <v>249</v>
      </c>
      <c r="C256" s="864" t="s">
        <v>274</v>
      </c>
      <c r="D256" s="861" t="s">
        <v>275</v>
      </c>
    </row>
    <row r="257" spans="1:26" ht="20.399999999999999" customHeight="1">
      <c r="A257" s="900"/>
      <c r="B257" s="861">
        <v>250</v>
      </c>
      <c r="C257" s="864" t="s">
        <v>276</v>
      </c>
      <c r="D257" s="861" t="s">
        <v>275</v>
      </c>
    </row>
    <row r="258" spans="1:26" ht="20.399999999999999" customHeight="1">
      <c r="A258" s="900"/>
      <c r="B258" s="861">
        <v>251</v>
      </c>
      <c r="C258" s="864" t="s">
        <v>277</v>
      </c>
      <c r="D258" s="861" t="s">
        <v>275</v>
      </c>
    </row>
    <row r="259" spans="1:26" ht="20.399999999999999" customHeight="1">
      <c r="A259" s="901"/>
      <c r="B259" s="861">
        <v>252</v>
      </c>
      <c r="C259" s="864" t="s">
        <v>278</v>
      </c>
      <c r="D259" s="861" t="s">
        <v>275</v>
      </c>
      <c r="K259" s="460"/>
      <c r="T259" s="460"/>
    </row>
    <row r="260" spans="1:26" ht="20.399999999999999" customHeight="1">
      <c r="A260" s="907" t="s">
        <v>461</v>
      </c>
      <c r="B260" s="861">
        <v>253</v>
      </c>
      <c r="C260" s="864" t="s">
        <v>280</v>
      </c>
      <c r="D260" s="861" t="s">
        <v>281</v>
      </c>
    </row>
    <row r="261" spans="1:26" ht="30" customHeight="1">
      <c r="A261" s="908"/>
      <c r="B261" s="861">
        <v>254</v>
      </c>
      <c r="C261" s="869" t="s">
        <v>1112</v>
      </c>
      <c r="D261" s="888" t="s">
        <v>282</v>
      </c>
      <c r="M261" s="460"/>
      <c r="O261" s="460"/>
      <c r="Q261" s="460"/>
      <c r="S261" s="460"/>
    </row>
    <row r="262" spans="1:26" ht="20.399999999999999" customHeight="1">
      <c r="A262" s="908"/>
      <c r="B262" s="861">
        <v>255</v>
      </c>
      <c r="C262" s="864" t="s">
        <v>699</v>
      </c>
      <c r="D262" s="861" t="s">
        <v>50</v>
      </c>
    </row>
    <row r="263" spans="1:26" ht="20.399999999999999" customHeight="1">
      <c r="A263" s="908"/>
      <c r="B263" s="861">
        <v>256</v>
      </c>
      <c r="C263" s="869" t="s">
        <v>1113</v>
      </c>
      <c r="D263" s="861" t="s">
        <v>282</v>
      </c>
      <c r="I263" s="460"/>
    </row>
    <row r="264" spans="1:26" ht="20.399999999999999" customHeight="1">
      <c r="A264" s="908"/>
      <c r="B264" s="861">
        <v>257</v>
      </c>
      <c r="C264" s="864" t="s">
        <v>1245</v>
      </c>
      <c r="D264" s="861" t="s">
        <v>50</v>
      </c>
      <c r="H264" s="460"/>
      <c r="J264" s="460"/>
    </row>
    <row r="265" spans="1:26" ht="20.399999999999999" customHeight="1">
      <c r="A265" s="908"/>
      <c r="B265" s="861">
        <v>258</v>
      </c>
      <c r="C265" s="864" t="s">
        <v>700</v>
      </c>
      <c r="D265" s="861" t="s">
        <v>50</v>
      </c>
    </row>
    <row r="266" spans="1:26" ht="20.399999999999999" customHeight="1">
      <c r="A266" s="908"/>
      <c r="B266" s="861">
        <v>259</v>
      </c>
      <c r="C266" s="864" t="s">
        <v>828</v>
      </c>
      <c r="D266" s="861" t="s">
        <v>832</v>
      </c>
    </row>
    <row r="267" spans="1:26" ht="20.399999999999999" customHeight="1">
      <c r="A267" s="908"/>
      <c r="B267" s="861">
        <v>260</v>
      </c>
      <c r="C267" s="864" t="s">
        <v>834</v>
      </c>
      <c r="D267" s="861" t="s">
        <v>833</v>
      </c>
      <c r="R267" s="460"/>
      <c r="U267" s="460"/>
    </row>
    <row r="268" spans="1:26" s="61" customFormat="1" ht="20.399999999999999" customHeight="1">
      <c r="A268" s="908"/>
      <c r="B268" s="861">
        <v>261</v>
      </c>
      <c r="C268" s="864" t="s">
        <v>283</v>
      </c>
      <c r="D268" s="861" t="s">
        <v>282</v>
      </c>
      <c r="H268" s="457"/>
      <c r="I268" s="457"/>
      <c r="J268" s="457"/>
      <c r="K268" s="457"/>
      <c r="L268" s="460"/>
      <c r="M268" s="457"/>
      <c r="N268" s="460"/>
      <c r="O268" s="457"/>
      <c r="P268" s="460"/>
      <c r="Q268" s="457"/>
      <c r="R268" s="457"/>
      <c r="S268" s="457"/>
      <c r="T268" s="457"/>
      <c r="U268" s="457"/>
      <c r="V268" s="457"/>
      <c r="W268" s="460"/>
      <c r="X268" s="460"/>
      <c r="Y268" s="460"/>
      <c r="Z268" s="460"/>
    </row>
    <row r="269" spans="1:26" ht="20.399999999999999" customHeight="1">
      <c r="A269" s="908"/>
      <c r="B269" s="861">
        <v>262</v>
      </c>
      <c r="C269" s="864" t="s">
        <v>285</v>
      </c>
      <c r="D269" s="861" t="s">
        <v>286</v>
      </c>
    </row>
    <row r="270" spans="1:26" ht="20.399999999999999" customHeight="1">
      <c r="A270" s="908"/>
      <c r="B270" s="861">
        <v>263</v>
      </c>
      <c r="C270" s="864" t="s">
        <v>287</v>
      </c>
      <c r="D270" s="861" t="s">
        <v>282</v>
      </c>
    </row>
    <row r="271" spans="1:26" ht="20.399999999999999" customHeight="1">
      <c r="A271" s="908"/>
      <c r="B271" s="861">
        <v>264</v>
      </c>
      <c r="C271" s="864" t="s">
        <v>288</v>
      </c>
      <c r="D271" s="861" t="s">
        <v>282</v>
      </c>
    </row>
    <row r="272" spans="1:26" ht="20.399999999999999" customHeight="1">
      <c r="A272" s="908"/>
      <c r="B272" s="861">
        <v>265</v>
      </c>
      <c r="C272" s="864" t="s">
        <v>289</v>
      </c>
      <c r="D272" s="861" t="s">
        <v>282</v>
      </c>
    </row>
    <row r="273" spans="1:4" ht="20.399999999999999" customHeight="1">
      <c r="A273" s="908"/>
      <c r="B273" s="861">
        <v>266</v>
      </c>
      <c r="C273" s="864" t="s">
        <v>290</v>
      </c>
      <c r="D273" s="861" t="s">
        <v>116</v>
      </c>
    </row>
    <row r="274" spans="1:4" ht="20.399999999999999" customHeight="1">
      <c r="A274" s="908"/>
      <c r="B274" s="861">
        <v>267</v>
      </c>
      <c r="C274" s="864" t="s">
        <v>291</v>
      </c>
      <c r="D274" s="861" t="s">
        <v>282</v>
      </c>
    </row>
    <row r="275" spans="1:4" ht="20.399999999999999" customHeight="1">
      <c r="A275" s="908"/>
      <c r="B275" s="861">
        <v>268</v>
      </c>
      <c r="C275" s="864" t="s">
        <v>292</v>
      </c>
      <c r="D275" s="861" t="s">
        <v>282</v>
      </c>
    </row>
    <row r="276" spans="1:4" ht="20.399999999999999" customHeight="1">
      <c r="A276" s="908"/>
      <c r="B276" s="861">
        <v>269</v>
      </c>
      <c r="C276" s="864" t="s">
        <v>293</v>
      </c>
      <c r="D276" s="861" t="s">
        <v>282</v>
      </c>
    </row>
    <row r="277" spans="1:4" ht="20.399999999999999" customHeight="1">
      <c r="A277" s="908"/>
      <c r="B277" s="861">
        <v>270</v>
      </c>
      <c r="C277" s="864" t="s">
        <v>294</v>
      </c>
      <c r="D277" s="861" t="s">
        <v>282</v>
      </c>
    </row>
    <row r="278" spans="1:4" ht="20.399999999999999" customHeight="1">
      <c r="A278" s="908"/>
      <c r="B278" s="861">
        <v>271</v>
      </c>
      <c r="C278" s="864" t="s">
        <v>295</v>
      </c>
      <c r="D278" s="861" t="s">
        <v>282</v>
      </c>
    </row>
    <row r="279" spans="1:4" ht="20.399999999999999" customHeight="1">
      <c r="A279" s="908"/>
      <c r="B279" s="861">
        <v>272</v>
      </c>
      <c r="C279" s="864" t="s">
        <v>835</v>
      </c>
      <c r="D279" s="861" t="s">
        <v>836</v>
      </c>
    </row>
    <row r="280" spans="1:4" ht="20.399999999999999" customHeight="1">
      <c r="A280" s="908"/>
      <c r="B280" s="861">
        <v>273</v>
      </c>
      <c r="C280" s="864" t="s">
        <v>297</v>
      </c>
      <c r="D280" s="861" t="s">
        <v>7</v>
      </c>
    </row>
    <row r="281" spans="1:4" ht="20.399999999999999" customHeight="1">
      <c r="A281" s="908"/>
      <c r="B281" s="865">
        <v>274</v>
      </c>
      <c r="C281" s="866" t="s">
        <v>1226</v>
      </c>
      <c r="D281" s="865" t="s">
        <v>1231</v>
      </c>
    </row>
    <row r="282" spans="1:4" ht="20.399999999999999" customHeight="1">
      <c r="A282" s="908"/>
      <c r="B282" s="865">
        <v>275</v>
      </c>
      <c r="C282" s="866" t="s">
        <v>1227</v>
      </c>
      <c r="D282" s="865" t="s">
        <v>1231</v>
      </c>
    </row>
    <row r="283" spans="1:4" ht="20.399999999999999" customHeight="1">
      <c r="A283" s="908"/>
      <c r="B283" s="865">
        <v>276</v>
      </c>
      <c r="C283" s="866" t="s">
        <v>1228</v>
      </c>
      <c r="D283" s="865" t="s">
        <v>1232</v>
      </c>
    </row>
    <row r="284" spans="1:4" ht="20.399999999999999" customHeight="1">
      <c r="A284" s="909"/>
      <c r="B284" s="861">
        <v>277</v>
      </c>
      <c r="C284" s="864" t="s">
        <v>837</v>
      </c>
      <c r="D284" s="861" t="s">
        <v>838</v>
      </c>
    </row>
    <row r="285" spans="1:4" ht="20.399999999999999" customHeight="1">
      <c r="A285" s="900" t="s">
        <v>311</v>
      </c>
      <c r="B285" s="861">
        <v>278</v>
      </c>
      <c r="C285" s="864" t="s">
        <v>298</v>
      </c>
      <c r="D285" s="861" t="s">
        <v>299</v>
      </c>
    </row>
    <row r="286" spans="1:4" ht="20.399999999999999" customHeight="1">
      <c r="A286" s="900"/>
      <c r="B286" s="861">
        <v>279</v>
      </c>
      <c r="C286" s="864" t="s">
        <v>300</v>
      </c>
      <c r="D286" s="861" t="s">
        <v>301</v>
      </c>
    </row>
    <row r="287" spans="1:4" ht="20.399999999999999" customHeight="1">
      <c r="A287" s="900"/>
      <c r="B287" s="861">
        <v>280</v>
      </c>
      <c r="C287" s="864" t="s">
        <v>302</v>
      </c>
      <c r="D287" s="861" t="s">
        <v>301</v>
      </c>
    </row>
    <row r="288" spans="1:4" ht="20.399999999999999" customHeight="1">
      <c r="A288" s="900"/>
      <c r="B288" s="861">
        <v>281</v>
      </c>
      <c r="C288" s="864" t="s">
        <v>303</v>
      </c>
      <c r="D288" s="861" t="s">
        <v>57</v>
      </c>
    </row>
    <row r="289" spans="1:4" ht="20.399999999999999" customHeight="1">
      <c r="A289" s="900"/>
      <c r="B289" s="861">
        <v>282</v>
      </c>
      <c r="C289" s="864" t="s">
        <v>304</v>
      </c>
      <c r="D289" s="861" t="s">
        <v>57</v>
      </c>
    </row>
    <row r="290" spans="1:4" ht="20.399999999999999" customHeight="1">
      <c r="A290" s="900"/>
      <c r="B290" s="861">
        <v>283</v>
      </c>
      <c r="C290" s="864" t="s">
        <v>305</v>
      </c>
      <c r="D290" s="875" t="s">
        <v>57</v>
      </c>
    </row>
    <row r="291" spans="1:4" ht="20.399999999999999" customHeight="1">
      <c r="A291" s="900"/>
      <c r="B291" s="861">
        <v>284</v>
      </c>
      <c r="C291" s="864" t="s">
        <v>306</v>
      </c>
      <c r="D291" s="875" t="s">
        <v>57</v>
      </c>
    </row>
    <row r="292" spans="1:4" ht="20.399999999999999" customHeight="1">
      <c r="A292" s="900"/>
      <c r="B292" s="861">
        <v>285</v>
      </c>
      <c r="C292" s="864" t="s">
        <v>307</v>
      </c>
      <c r="D292" s="875" t="s">
        <v>57</v>
      </c>
    </row>
    <row r="293" spans="1:4" ht="20.399999999999999" customHeight="1">
      <c r="A293" s="900"/>
      <c r="B293" s="861">
        <v>286</v>
      </c>
      <c r="C293" s="864" t="s">
        <v>308</v>
      </c>
      <c r="D293" s="875" t="s">
        <v>57</v>
      </c>
    </row>
    <row r="294" spans="1:4" ht="20.399999999999999" customHeight="1">
      <c r="A294" s="900"/>
      <c r="B294" s="861">
        <v>287</v>
      </c>
      <c r="C294" s="864" t="s">
        <v>309</v>
      </c>
      <c r="D294" s="875" t="s">
        <v>57</v>
      </c>
    </row>
    <row r="295" spans="1:4" ht="20.399999999999999" customHeight="1">
      <c r="A295" s="900"/>
      <c r="B295" s="861">
        <v>288</v>
      </c>
      <c r="C295" s="864" t="s">
        <v>310</v>
      </c>
      <c r="D295" s="875" t="s">
        <v>57</v>
      </c>
    </row>
    <row r="296" spans="1:4" ht="20.399999999999999" customHeight="1">
      <c r="A296" s="900"/>
      <c r="B296" s="861">
        <v>289</v>
      </c>
      <c r="C296" s="864" t="s">
        <v>312</v>
      </c>
      <c r="D296" s="875" t="s">
        <v>57</v>
      </c>
    </row>
    <row r="297" spans="1:4" ht="20.399999999999999" customHeight="1">
      <c r="A297" s="900"/>
      <c r="B297" s="861">
        <v>290</v>
      </c>
      <c r="C297" s="864" t="s">
        <v>313</v>
      </c>
      <c r="D297" s="875" t="s">
        <v>57</v>
      </c>
    </row>
    <row r="298" spans="1:4" ht="20.399999999999999" customHeight="1">
      <c r="A298" s="900"/>
      <c r="B298" s="861">
        <v>291</v>
      </c>
      <c r="C298" s="864" t="s">
        <v>314</v>
      </c>
      <c r="D298" s="875" t="s">
        <v>57</v>
      </c>
    </row>
    <row r="299" spans="1:4" ht="20.399999999999999" customHeight="1">
      <c r="A299" s="900"/>
      <c r="B299" s="865">
        <v>292</v>
      </c>
      <c r="C299" s="866" t="s">
        <v>1229</v>
      </c>
      <c r="D299" s="889" t="s">
        <v>57</v>
      </c>
    </row>
    <row r="300" spans="1:4" ht="20.399999999999999" customHeight="1">
      <c r="A300" s="900"/>
      <c r="B300" s="861">
        <v>293</v>
      </c>
      <c r="C300" s="864" t="s">
        <v>315</v>
      </c>
      <c r="D300" s="875" t="s">
        <v>57</v>
      </c>
    </row>
    <row r="301" spans="1:4" ht="20.399999999999999" customHeight="1">
      <c r="A301" s="900"/>
      <c r="B301" s="861">
        <v>294</v>
      </c>
      <c r="C301" s="864" t="s">
        <v>316</v>
      </c>
      <c r="D301" s="875" t="s">
        <v>57</v>
      </c>
    </row>
    <row r="302" spans="1:4" ht="20.399999999999999" customHeight="1">
      <c r="A302" s="900"/>
      <c r="B302" s="861">
        <v>295</v>
      </c>
      <c r="C302" s="864" t="s">
        <v>317</v>
      </c>
      <c r="D302" s="875" t="s">
        <v>57</v>
      </c>
    </row>
    <row r="303" spans="1:4" ht="20.399999999999999" customHeight="1">
      <c r="A303" s="900"/>
      <c r="B303" s="861">
        <v>296</v>
      </c>
      <c r="C303" s="864" t="s">
        <v>318</v>
      </c>
      <c r="D303" s="875" t="s">
        <v>57</v>
      </c>
    </row>
    <row r="304" spans="1:4" ht="20.399999999999999" customHeight="1">
      <c r="A304" s="900"/>
      <c r="B304" s="861">
        <v>297</v>
      </c>
      <c r="C304" s="864" t="s">
        <v>319</v>
      </c>
      <c r="D304" s="875" t="s">
        <v>57</v>
      </c>
    </row>
    <row r="305" spans="1:4" ht="20.399999999999999" customHeight="1">
      <c r="A305" s="900"/>
      <c r="B305" s="861">
        <v>298</v>
      </c>
      <c r="C305" s="864" t="s">
        <v>320</v>
      </c>
      <c r="D305" s="875" t="s">
        <v>57</v>
      </c>
    </row>
    <row r="306" spans="1:4" ht="20.399999999999999" customHeight="1">
      <c r="A306" s="900"/>
      <c r="B306" s="861">
        <v>299</v>
      </c>
      <c r="C306" s="864" t="s">
        <v>321</v>
      </c>
      <c r="D306" s="875" t="s">
        <v>57</v>
      </c>
    </row>
    <row r="307" spans="1:4" ht="20.399999999999999" customHeight="1">
      <c r="A307" s="900"/>
      <c r="B307" s="861">
        <v>300</v>
      </c>
      <c r="C307" s="864" t="s">
        <v>322</v>
      </c>
      <c r="D307" s="875" t="s">
        <v>57</v>
      </c>
    </row>
    <row r="308" spans="1:4" ht="20.399999999999999" customHeight="1">
      <c r="A308" s="900"/>
      <c r="B308" s="861">
        <v>301</v>
      </c>
      <c r="C308" s="864" t="s">
        <v>323</v>
      </c>
      <c r="D308" s="875" t="s">
        <v>57</v>
      </c>
    </row>
    <row r="309" spans="1:4" ht="20.399999999999999" customHeight="1">
      <c r="A309" s="900"/>
      <c r="B309" s="861">
        <v>302</v>
      </c>
      <c r="C309" s="864" t="s">
        <v>324</v>
      </c>
      <c r="D309" s="875" t="s">
        <v>57</v>
      </c>
    </row>
    <row r="310" spans="1:4" ht="20.399999999999999" customHeight="1">
      <c r="A310" s="900"/>
      <c r="B310" s="861">
        <v>303</v>
      </c>
      <c r="C310" s="864" t="s">
        <v>325</v>
      </c>
      <c r="D310" s="875" t="s">
        <v>57</v>
      </c>
    </row>
    <row r="311" spans="1:4" ht="20.399999999999999" customHeight="1">
      <c r="A311" s="900"/>
      <c r="B311" s="861">
        <v>304</v>
      </c>
      <c r="C311" s="864" t="s">
        <v>326</v>
      </c>
      <c r="D311" s="875" t="s">
        <v>57</v>
      </c>
    </row>
    <row r="312" spans="1:4" ht="20.399999999999999" customHeight="1">
      <c r="A312" s="900"/>
      <c r="B312" s="861">
        <v>305</v>
      </c>
      <c r="C312" s="864" t="s">
        <v>327</v>
      </c>
      <c r="D312" s="875" t="s">
        <v>57</v>
      </c>
    </row>
    <row r="313" spans="1:4" ht="20.399999999999999" customHeight="1">
      <c r="A313" s="900"/>
      <c r="B313" s="861">
        <v>306</v>
      </c>
      <c r="C313" s="864" t="s">
        <v>328</v>
      </c>
      <c r="D313" s="875" t="s">
        <v>57</v>
      </c>
    </row>
    <row r="314" spans="1:4" ht="20.399999999999999" customHeight="1">
      <c r="A314" s="900"/>
      <c r="B314" s="861">
        <v>307</v>
      </c>
      <c r="C314" s="864" t="s">
        <v>329</v>
      </c>
      <c r="D314" s="875" t="s">
        <v>57</v>
      </c>
    </row>
    <row r="315" spans="1:4" ht="20.399999999999999" customHeight="1">
      <c r="A315" s="900"/>
      <c r="B315" s="865">
        <v>308</v>
      </c>
      <c r="C315" s="866" t="s">
        <v>1230</v>
      </c>
      <c r="D315" s="889" t="s">
        <v>57</v>
      </c>
    </row>
    <row r="316" spans="1:4" ht="20.399999999999999" customHeight="1">
      <c r="A316" s="900"/>
      <c r="B316" s="861">
        <v>309</v>
      </c>
      <c r="C316" s="864" t="s">
        <v>330</v>
      </c>
      <c r="D316" s="875" t="s">
        <v>57</v>
      </c>
    </row>
    <row r="317" spans="1:4" ht="20.399999999999999" customHeight="1">
      <c r="A317" s="900"/>
      <c r="B317" s="861">
        <v>310</v>
      </c>
      <c r="C317" s="880" t="s">
        <v>331</v>
      </c>
      <c r="D317" s="875" t="s">
        <v>57</v>
      </c>
    </row>
    <row r="318" spans="1:4" ht="20.399999999999999" customHeight="1">
      <c r="A318" s="900"/>
      <c r="B318" s="861">
        <v>311</v>
      </c>
      <c r="C318" s="864" t="s">
        <v>332</v>
      </c>
      <c r="D318" s="861" t="s">
        <v>57</v>
      </c>
    </row>
    <row r="319" spans="1:4" ht="20.399999999999999" customHeight="1">
      <c r="A319" s="900"/>
      <c r="B319" s="861">
        <v>312</v>
      </c>
      <c r="C319" s="864" t="s">
        <v>333</v>
      </c>
      <c r="D319" s="861" t="s">
        <v>57</v>
      </c>
    </row>
    <row r="320" spans="1:4" ht="13.2">
      <c r="A320" s="892"/>
      <c r="B320" s="1"/>
      <c r="C320" s="890"/>
      <c r="D320" s="1"/>
    </row>
    <row r="321" spans="1:4" ht="13.2">
      <c r="A321" s="892"/>
      <c r="B321" s="1"/>
      <c r="C321" s="890"/>
      <c r="D321" s="1"/>
    </row>
    <row r="322" spans="1:4" ht="13.2">
      <c r="A322" s="892"/>
      <c r="B322" s="1"/>
      <c r="C322" s="890"/>
      <c r="D322" s="1"/>
    </row>
    <row r="323" spans="1:4" ht="13.2">
      <c r="A323" s="892"/>
      <c r="B323" s="1"/>
      <c r="C323" s="890"/>
      <c r="D323" s="1"/>
    </row>
    <row r="324" spans="1:4" ht="13.2">
      <c r="A324" s="892"/>
      <c r="B324" s="1"/>
      <c r="C324" s="890"/>
      <c r="D324" s="1"/>
    </row>
    <row r="325" spans="1:4" ht="13.2">
      <c r="A325" s="892"/>
      <c r="B325" s="1"/>
      <c r="C325" s="890"/>
      <c r="D325" s="1"/>
    </row>
    <row r="326" spans="1:4" ht="13.2">
      <c r="A326" s="893"/>
      <c r="B326" s="1"/>
      <c r="C326" s="890"/>
      <c r="D326" s="1"/>
    </row>
    <row r="327" spans="1:4" ht="8.4"/>
    <row r="328" spans="1:4" ht="8.4"/>
  </sheetData>
  <sheetProtection sheet="1" selectLockedCells="1"/>
  <dataConsolidate/>
  <mergeCells count="17">
    <mergeCell ref="A200:A217"/>
    <mergeCell ref="A218:A232"/>
    <mergeCell ref="A285:A319"/>
    <mergeCell ref="A260:A284"/>
    <mergeCell ref="A233:A259"/>
    <mergeCell ref="A157:A161"/>
    <mergeCell ref="A162:A177"/>
    <mergeCell ref="A178:A191"/>
    <mergeCell ref="A192:A199"/>
    <mergeCell ref="C4:D4"/>
    <mergeCell ref="A102:A128"/>
    <mergeCell ref="A129:A138"/>
    <mergeCell ref="A139:A156"/>
    <mergeCell ref="A8:A25"/>
    <mergeCell ref="A26:A85"/>
    <mergeCell ref="A86:A89"/>
    <mergeCell ref="A90:A101"/>
  </mergeCells>
  <phoneticPr fontId="7"/>
  <dataValidations count="2">
    <dataValidation type="list" allowBlank="1" showInputMessage="1" showErrorMessage="1" sqref="C4:D4" xr:uid="{00000000-0002-0000-0000-000000000000}">
      <formula1>INDIRECT(A4)</formula1>
    </dataValidation>
    <dataValidation type="list" allowBlank="1" showInputMessage="1" showErrorMessage="1" sqref="A4" xr:uid="{00000000-0002-0000-0000-000001000000}">
      <formula1>分類</formula1>
    </dataValidation>
  </dataValidations>
  <hyperlinks>
    <hyperlink ref="C5" location="集計表!A1" display="③ 集計表を開きます。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115" fitToHeight="0" orientation="portrait" r:id="rId1"/>
  <rowBreaks count="4" manualBreakCount="4">
    <brk id="32" max="16383" man="1"/>
    <brk id="63" max="3" man="1"/>
    <brk id="97" max="3" man="1"/>
    <brk id="128" max="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view="pageLayout" topLeftCell="B1" zoomScaleNormal="100" zoomScaleSheetLayoutView="100" workbookViewId="0">
      <selection activeCell="C4" sqref="C4"/>
    </sheetView>
  </sheetViews>
  <sheetFormatPr defaultColWidth="3.109375" defaultRowHeight="17.25" customHeight="1"/>
  <cols>
    <col min="1" max="1" width="12.77734375" style="1" hidden="1" customWidth="1"/>
    <col min="2" max="2" width="18.21875" style="1" customWidth="1"/>
    <col min="3" max="7" width="13.44140625" style="1" customWidth="1"/>
    <col min="8" max="8" width="9.77734375" style="1" customWidth="1"/>
    <col min="9" max="16384" width="3.109375" style="1"/>
  </cols>
  <sheetData>
    <row r="1" spans="1:8" ht="17.25" customHeight="1">
      <c r="B1" s="44" t="s">
        <v>465</v>
      </c>
      <c r="F1" s="40" t="s">
        <v>752</v>
      </c>
      <c r="G1" s="41" t="s">
        <v>755</v>
      </c>
    </row>
    <row r="2" spans="1:8" ht="17.25" customHeight="1">
      <c r="B2" s="915" t="str">
        <f>"○"&amp;ＴＯＰ!C4</f>
        <v>○</v>
      </c>
      <c r="C2" s="915"/>
      <c r="D2" s="915"/>
      <c r="E2" s="915"/>
      <c r="F2" s="915"/>
      <c r="G2" s="915"/>
      <c r="H2" s="20" t="e" cm="1">
        <f t="array" aca="1" ref="H2" ca="1">CONCATENATE("単位：",INDEX(INDIRECT(G$3&amp;"!$A$1:$KF$100"),6,ＴＯＰ!D2+2))</f>
        <v>#N/A</v>
      </c>
    </row>
    <row r="3" spans="1:8" s="20" customFormat="1" ht="17.25" customHeight="1">
      <c r="A3" s="21" t="s">
        <v>445</v>
      </c>
      <c r="B3" s="22" t="s">
        <v>447</v>
      </c>
      <c r="C3" s="23" t="s">
        <v>866</v>
      </c>
      <c r="D3" s="23" t="s">
        <v>863</v>
      </c>
      <c r="E3" s="23" t="s">
        <v>1108</v>
      </c>
      <c r="F3" s="23" t="s">
        <v>1140</v>
      </c>
      <c r="G3" s="23" t="s">
        <v>1254</v>
      </c>
      <c r="H3" s="23" t="str">
        <f>G3&amp;"順位"</f>
        <v>R4順位</v>
      </c>
    </row>
    <row r="4" spans="1:8" ht="17.25" customHeight="1">
      <c r="A4" s="24">
        <v>12025</v>
      </c>
      <c r="B4" s="25" t="str">
        <f ca="1">INDEX(INDIRECT(G$3&amp;"!$A$1:$KF$100"),MATCH($A4,'R1'!$A$1:$A$102),2)</f>
        <v>函館市</v>
      </c>
      <c r="C4" s="26" t="e">
        <f ca="1">INDEX(INDIRECT(C$3&amp;"!$A$1:$LB$100"),MATCH($A4,'R1'!$A$1:$A$102),ＴＯＰ!$D$2+2)</f>
        <v>#N/A</v>
      </c>
      <c r="D4" s="26" t="e">
        <f ca="1">INDEX(INDIRECT(D$3&amp;"!$A$1:$LB$100"),MATCH($A4,'R1'!$A$1:$A$102),ＴＯＰ!$D$2+2)</f>
        <v>#N/A</v>
      </c>
      <c r="E4" s="26" t="e">
        <f ca="1">INDEX(INDIRECT(E$3&amp;"!$A$1:$LB$100"),MATCH($A4,'R1'!$A$1:$A$102),ＴＯＰ!$D$2+2)</f>
        <v>#N/A</v>
      </c>
      <c r="F4" s="26" t="e">
        <f ca="1">INDEX(INDIRECT(F$3&amp;"!$A$1:$LB$100"),MATCH($A4,'R1'!$A$1:$A$102),ＴＯＰ!$D$2+2)</f>
        <v>#N/A</v>
      </c>
      <c r="G4" s="26" t="e">
        <f ca="1">INDEX(INDIRECT(G$3&amp;"!$A$1:$LB$100"),MATCH($A4,'R1'!$A$1:$A$102),ＴＯＰ!$D$2+2)</f>
        <v>#N/A</v>
      </c>
      <c r="H4" s="29" t="e">
        <f ca="1">RANK(G4,$G$4:$G$65,0)+COUNTIF($G$4:$G4,G4)-1</f>
        <v>#N/A</v>
      </c>
    </row>
    <row r="5" spans="1:8" ht="17.25" customHeight="1">
      <c r="A5" s="24">
        <v>12041</v>
      </c>
      <c r="B5" s="27" t="str">
        <f ca="1">INDEX(INDIRECT(G$3&amp;"!$A$1:$KF$100"),MATCH($A5,'R1'!$A$1:$A$102),2)</f>
        <v>旭川市</v>
      </c>
      <c r="C5" s="28" t="e">
        <f ca="1">INDEX(INDIRECT(C$3&amp;"!$A$1:$LB$100"),MATCH($A5,'R1'!$A$1:$A$102),ＴＯＰ!$D$2+2)</f>
        <v>#N/A</v>
      </c>
      <c r="D5" s="28" t="e">
        <f ca="1">INDEX(INDIRECT(D$3&amp;"!$A$1:$LB$100"),MATCH($A5,'R1'!$A$1:$A$102),ＴＯＰ!$D$2+2)</f>
        <v>#N/A</v>
      </c>
      <c r="E5" s="28" t="e">
        <f ca="1">INDEX(INDIRECT(E$3&amp;"!$A$1:$LB$100"),MATCH($A5,'R1'!$A$1:$A$102),ＴＯＰ!$D$2+2)</f>
        <v>#N/A</v>
      </c>
      <c r="F5" s="28" t="e">
        <f ca="1">INDEX(INDIRECT(F$3&amp;"!$A$1:$LB$100"),MATCH($A5,'R1'!$A$1:$A$102),ＴＯＰ!$D$2+2)</f>
        <v>#N/A</v>
      </c>
      <c r="G5" s="28" t="e">
        <f ca="1">INDEX(INDIRECT(G$3&amp;"!$A$1:$LB$100"),MATCH($A5,'R1'!$A$1:$A$102),ＴＯＰ!$D$2+2)</f>
        <v>#N/A</v>
      </c>
      <c r="H5" s="29" t="e">
        <f ca="1">RANK(G5,$G$4:$G$65,0)+COUNTIF($G$4:$G5,G5)-1</f>
        <v>#N/A</v>
      </c>
    </row>
    <row r="6" spans="1:8" ht="17.25" customHeight="1">
      <c r="A6" s="24">
        <v>22012</v>
      </c>
      <c r="B6" s="27" t="str">
        <f ca="1">INDEX(INDIRECT(G$3&amp;"!$A$1:$KF$100"),MATCH($A6,'R1'!$A$1:$A$102),2)</f>
        <v>青森市</v>
      </c>
      <c r="C6" s="894" t="e">
        <f ca="1">INDEX(INDIRECT(C$3&amp;"!$A$1:$LB$100"),MATCH($A6,'R1'!$A$1:$A$102),ＴＯＰ!$D$2+2)</f>
        <v>#N/A</v>
      </c>
      <c r="D6" s="28" t="e">
        <f ca="1">INDEX(INDIRECT(D$3&amp;"!$A$1:$LB$100"),MATCH($A6,'R1'!$A$1:$A$102),ＴＯＰ!$D$2+2)</f>
        <v>#N/A</v>
      </c>
      <c r="E6" s="28" t="e">
        <f ca="1">INDEX(INDIRECT(E$3&amp;"!$A$1:$LB$100"),MATCH($A6,'R1'!$A$1:$A$102),ＴＯＰ!$D$2+2)</f>
        <v>#N/A</v>
      </c>
      <c r="F6" s="28" t="e">
        <f ca="1">INDEX(INDIRECT(F$3&amp;"!$A$1:$LB$100"),MATCH($A6,'R1'!$A$1:$A$102),ＴＯＰ!$D$2+2)</f>
        <v>#N/A</v>
      </c>
      <c r="G6" s="28" t="e">
        <f ca="1">INDEX(INDIRECT(G$3&amp;"!$A$1:$LB$100"),MATCH($A6,'R1'!$A$1:$A$102),ＴＯＰ!$D$2+2)</f>
        <v>#N/A</v>
      </c>
      <c r="H6" s="29" t="e">
        <f ca="1">RANK(G6,$G$4:$G$65,0)+COUNTIF($G$4:$G6,G6)-1</f>
        <v>#N/A</v>
      </c>
    </row>
    <row r="7" spans="1:8" ht="17.25" customHeight="1">
      <c r="A7" s="24">
        <v>22039</v>
      </c>
      <c r="B7" s="27" t="str">
        <f ca="1">INDEX(INDIRECT(G$3&amp;"!$A$1:$KF$100"),MATCH($A7,'R1'!$A$1:$A$102),2)</f>
        <v>八戸市</v>
      </c>
      <c r="C7" s="28" t="e">
        <f ca="1">INDEX(INDIRECT(C$3&amp;"!$A$1:$LB$100"),MATCH($A7,'R1'!$A$1:$A$102),ＴＯＰ!$D$2+2)</f>
        <v>#N/A</v>
      </c>
      <c r="D7" s="28" t="e">
        <f ca="1">INDEX(INDIRECT(D$3&amp;"!$A$1:$LB$100"),MATCH($A7,'R1'!$A$1:$A$102),ＴＯＰ!$D$2+2)</f>
        <v>#N/A</v>
      </c>
      <c r="E7" s="28" t="e">
        <f ca="1">INDEX(INDIRECT(E$3&amp;"!$A$1:$LB$100"),MATCH($A7,'R1'!$A$1:$A$102),ＴＯＰ!$D$2+2)</f>
        <v>#N/A</v>
      </c>
      <c r="F7" s="28" t="e">
        <f ca="1">INDEX(INDIRECT(F$3&amp;"!$A$1:$LB$100"),MATCH($A7,'R1'!$A$1:$A$102),ＴＯＰ!$D$2+2)</f>
        <v>#N/A</v>
      </c>
      <c r="G7" s="28" t="e">
        <f ca="1">INDEX(INDIRECT(G$3&amp;"!$A$1:$LB$100"),MATCH($A7,'R1'!$A$1:$A$102),ＴＯＰ!$D$2+2)</f>
        <v>#N/A</v>
      </c>
      <c r="H7" s="29" t="e">
        <f ca="1">RANK(G7,$G$4:$G$65,0)+COUNTIF($G$4:$G7,G7)-1</f>
        <v>#N/A</v>
      </c>
    </row>
    <row r="8" spans="1:8" ht="17.25" customHeight="1">
      <c r="A8" s="24">
        <v>32018</v>
      </c>
      <c r="B8" s="30" t="str">
        <f ca="1">INDEX(INDIRECT(G$3&amp;"!$A$1:$KF$100"),MATCH($A8,'R1'!$A$1:$A$102),2)</f>
        <v>盛岡市</v>
      </c>
      <c r="C8" s="31" t="e">
        <f ca="1">INDEX(INDIRECT(C$3&amp;"!$A$1:$LB$100"),MATCH($A8,'R1'!$A$1:$A$102),ＴＯＰ!$D$2+2)</f>
        <v>#N/A</v>
      </c>
      <c r="D8" s="31" t="e">
        <f ca="1">INDEX(INDIRECT(D$3&amp;"!$A$1:$LB$100"),MATCH($A8,'R1'!$A$1:$A$102),ＴＯＰ!$D$2+2)</f>
        <v>#N/A</v>
      </c>
      <c r="E8" s="31" t="e">
        <f ca="1">INDEX(INDIRECT(E$3&amp;"!$A$1:$LB$100"),MATCH($A8,'R1'!$A$1:$A$102),ＴＯＰ!$D$2+2)</f>
        <v>#N/A</v>
      </c>
      <c r="F8" s="31" t="e">
        <f ca="1">INDEX(INDIRECT(F$3&amp;"!$A$1:$LB$100"),MATCH($A8,'R1'!$A$1:$A$102),ＴＯＰ!$D$2+2)</f>
        <v>#N/A</v>
      </c>
      <c r="G8" s="31" t="e">
        <f ca="1">INDEX(INDIRECT(G$3&amp;"!$A$1:$LB$100"),MATCH($A8,'R1'!$A$1:$A$102),ＴＯＰ!$D$2+2)</f>
        <v>#N/A</v>
      </c>
      <c r="H8" s="29" t="e">
        <f ca="1">RANK(G8,$G$4:$G$65,0)+COUNTIF($G$4:$G8,G8)-1</f>
        <v>#N/A</v>
      </c>
    </row>
    <row r="9" spans="1:8" ht="17.25" customHeight="1">
      <c r="A9" s="24">
        <v>52019</v>
      </c>
      <c r="B9" s="27" t="str">
        <f ca="1">INDEX(INDIRECT(G$3&amp;"!$A$1:$KF$100"),MATCH($A9,'R1'!$A$1:$A$102),2)</f>
        <v>秋田市</v>
      </c>
      <c r="C9" s="28" t="e">
        <f ca="1">INDEX(INDIRECT(C$3&amp;"!$A$1:$LB$100"),MATCH($A9,'R1'!$A$1:$A$102),ＴＯＰ!$D$2+2)</f>
        <v>#N/A</v>
      </c>
      <c r="D9" s="28" t="e">
        <f ca="1">INDEX(INDIRECT(D$3&amp;"!$A$1:$LB$100"),MATCH($A9,'R1'!$A$1:$A$102),ＴＯＰ!$D$2+2)</f>
        <v>#N/A</v>
      </c>
      <c r="E9" s="28" t="e">
        <f ca="1">INDEX(INDIRECT(E$3&amp;"!$A$1:$LB$100"),MATCH($A9,'R1'!$A$1:$A$102),ＴＯＰ!$D$2+2)</f>
        <v>#N/A</v>
      </c>
      <c r="F9" s="28" t="e">
        <f ca="1">INDEX(INDIRECT(F$3&amp;"!$A$1:$LB$100"),MATCH($A9,'R1'!$A$1:$A$102),ＴＯＰ!$D$2+2)</f>
        <v>#N/A</v>
      </c>
      <c r="G9" s="28" t="e">
        <f ca="1">INDEX(INDIRECT(G$3&amp;"!$A$1:$LB$100"),MATCH($A9,'R1'!$A$1:$A$102),ＴＯＰ!$D$2+2)</f>
        <v>#N/A</v>
      </c>
      <c r="H9" s="29" t="e">
        <f ca="1">RANK(G9,$G$4:$G$65,0)+COUNTIF($G$4:$G9,G9)-1</f>
        <v>#N/A</v>
      </c>
    </row>
    <row r="10" spans="1:8" ht="17.25" customHeight="1">
      <c r="A10" s="24">
        <v>62014</v>
      </c>
      <c r="B10" s="27" t="str">
        <f ca="1">INDEX(INDIRECT(G$3&amp;"!$A$1:$KF$100"),MATCH($A10,'R1'!$A$1:$A$102),2)</f>
        <v>山形市</v>
      </c>
      <c r="C10" s="28" t="e">
        <f ca="1">INDEX(INDIRECT(C$3&amp;"!$A$1:$LB$100"),MATCH($A10,'R1'!$A$1:$A$102),ＴＯＰ!$D$2+2)</f>
        <v>#N/A</v>
      </c>
      <c r="D10" s="28" t="e">
        <f ca="1">INDEX(INDIRECT(D$3&amp;"!$A$1:$LB$100"),MATCH($A10,'R1'!$A$1:$A$102),ＴＯＰ!$D$2+2)</f>
        <v>#N/A</v>
      </c>
      <c r="E10" s="28" t="e">
        <f ca="1">INDEX(INDIRECT(E$3&amp;"!$A$1:$LB$100"),MATCH($A10,'R1'!$A$1:$A$102),ＴＯＰ!$D$2+2)</f>
        <v>#N/A</v>
      </c>
      <c r="F10" s="28" t="e">
        <f ca="1">INDEX(INDIRECT(F$3&amp;"!$A$1:$LB$100"),MATCH($A10,'R1'!$A$1:$A$102),ＴＯＰ!$D$2+2)</f>
        <v>#N/A</v>
      </c>
      <c r="G10" s="28" t="e">
        <f ca="1">INDEX(INDIRECT(G$3&amp;"!$A$1:$LB$100"),MATCH($A10,'R1'!$A$1:$A$102),ＴＯＰ!$D$2+2)</f>
        <v>#N/A</v>
      </c>
      <c r="H10" s="29" t="e">
        <f ca="1">RANK(G10,$G$4:$G$65,0)+COUNTIF($G$4:$G10,G10)-1</f>
        <v>#N/A</v>
      </c>
    </row>
    <row r="11" spans="1:8" ht="17.25" customHeight="1">
      <c r="A11" s="24">
        <v>72010</v>
      </c>
      <c r="B11" s="27" t="str">
        <f ca="1">INDEX(INDIRECT(G$3&amp;"!$A$1:$KF$100"),MATCH($A11,'R1'!$A$1:$A$102),2)</f>
        <v>福島市</v>
      </c>
      <c r="C11" s="28" t="e">
        <f ca="1">INDEX(INDIRECT(C$3&amp;"!$A$1:$LB$100"),MATCH($A11,'R1'!$A$1:$A$102),ＴＯＰ!$D$2+2)</f>
        <v>#N/A</v>
      </c>
      <c r="D11" s="28" t="e">
        <f ca="1">INDEX(INDIRECT(D$3&amp;"!$A$1:$LB$100"),MATCH($A11,'R1'!$A$1:$A$102),ＴＯＰ!$D$2+2)</f>
        <v>#N/A</v>
      </c>
      <c r="E11" s="28" t="e">
        <f ca="1">INDEX(INDIRECT(E$3&amp;"!$A$1:$LB$100"),MATCH($A11,'R1'!$A$1:$A$102),ＴＯＰ!$D$2+2)</f>
        <v>#N/A</v>
      </c>
      <c r="F11" s="28" t="e">
        <f ca="1">INDEX(INDIRECT(F$3&amp;"!$A$1:$LB$100"),MATCH($A11,'R1'!$A$1:$A$102),ＴＯＰ!$D$2+2)</f>
        <v>#N/A</v>
      </c>
      <c r="G11" s="28" t="e">
        <f ca="1">INDEX(INDIRECT(G$3&amp;"!$A$1:$LB$100"),MATCH($A11,'R1'!$A$1:$A$102),ＴＯＰ!$D$2+2)</f>
        <v>#N/A</v>
      </c>
      <c r="H11" s="29" t="e">
        <f ca="1">RANK(G11,$G$4:$G$65,0)+COUNTIF($G$4:$G11,G11)-1</f>
        <v>#N/A</v>
      </c>
    </row>
    <row r="12" spans="1:8" ht="17.25" customHeight="1">
      <c r="A12" s="24">
        <v>72036</v>
      </c>
      <c r="B12" s="27" t="str">
        <f ca="1">INDEX(INDIRECT(G$3&amp;"!$A$1:$KF$100"),MATCH($A12,'R1'!$A$1:$A$102),2)</f>
        <v>郡山市</v>
      </c>
      <c r="C12" s="28" t="e">
        <f ca="1">INDEX(INDIRECT(C$3&amp;"!$A$1:$LB$100"),MATCH($A12,'R1'!$A$1:$A$102),ＴＯＰ!$D$2+2)</f>
        <v>#N/A</v>
      </c>
      <c r="D12" s="28" t="e">
        <f ca="1">INDEX(INDIRECT(D$3&amp;"!$A$1:$LB$100"),MATCH($A12,'R1'!$A$1:$A$102),ＴＯＰ!$D$2+2)</f>
        <v>#N/A</v>
      </c>
      <c r="E12" s="28" t="e">
        <f ca="1">INDEX(INDIRECT(E$3&amp;"!$A$1:$LB$100"),MATCH($A12,'R1'!$A$1:$A$102),ＴＯＰ!$D$2+2)</f>
        <v>#N/A</v>
      </c>
      <c r="F12" s="28" t="e">
        <f ca="1">INDEX(INDIRECT(F$3&amp;"!$A$1:$LB$100"),MATCH($A12,'R1'!$A$1:$A$102),ＴＯＰ!$D$2+2)</f>
        <v>#N/A</v>
      </c>
      <c r="G12" s="28" t="e">
        <f ca="1">INDEX(INDIRECT(G$3&amp;"!$A$1:$LB$100"),MATCH($A12,'R1'!$A$1:$A$102),ＴＯＰ!$D$2+2)</f>
        <v>#N/A</v>
      </c>
      <c r="H12" s="29" t="e">
        <f ca="1">RANK(G12,$G$4:$G$65,0)+COUNTIF($G$4:$G12,G12)-1</f>
        <v>#N/A</v>
      </c>
    </row>
    <row r="13" spans="1:8" ht="17.25" customHeight="1">
      <c r="A13" s="24">
        <v>72044</v>
      </c>
      <c r="B13" s="27" t="str">
        <f ca="1">INDEX(INDIRECT(G$3&amp;"!$A$1:$KF$100"),MATCH($A13,'R1'!$A$1:$A$102),2)</f>
        <v>いわき市</v>
      </c>
      <c r="C13" s="28" t="e">
        <f ca="1">INDEX(INDIRECT(C$3&amp;"!$A$1:$LB$100"),MATCH($A13,'R1'!$A$1:$A$102),ＴＯＰ!$D$2+2)</f>
        <v>#N/A</v>
      </c>
      <c r="D13" s="28" t="e">
        <f ca="1">INDEX(INDIRECT(D$3&amp;"!$A$1:$LB$100"),MATCH($A13,'R1'!$A$1:$A$102),ＴＯＰ!$D$2+2)</f>
        <v>#N/A</v>
      </c>
      <c r="E13" s="28" t="e">
        <f ca="1">INDEX(INDIRECT(E$3&amp;"!$A$1:$LB$100"),MATCH($A13,'R1'!$A$1:$A$102),ＴＯＰ!$D$2+2)</f>
        <v>#N/A</v>
      </c>
      <c r="F13" s="28" t="e">
        <f ca="1">INDEX(INDIRECT(F$3&amp;"!$A$1:$LB$100"),MATCH($A13,'R1'!$A$1:$A$102),ＴＯＰ!$D$2+2)</f>
        <v>#N/A</v>
      </c>
      <c r="G13" s="28" t="e">
        <f ca="1">INDEX(INDIRECT(G$3&amp;"!$A$1:$LB$100"),MATCH($A13,'R1'!$A$1:$A$102),ＴＯＰ!$D$2+2)</f>
        <v>#N/A</v>
      </c>
      <c r="H13" s="29" t="e">
        <f ca="1">RANK(G13,$G$4:$G$65,0)+COUNTIF($G$4:$G13,G13)-1</f>
        <v>#N/A</v>
      </c>
    </row>
    <row r="14" spans="1:8" ht="17.25" customHeight="1">
      <c r="A14" s="24">
        <v>82015</v>
      </c>
      <c r="B14" s="27" t="str">
        <f ca="1">INDEX(INDIRECT(G$3&amp;"!$A$1:$KF$100"),MATCH($A14,'R1'!$A$1:$A$102),2)</f>
        <v>水戸市</v>
      </c>
      <c r="C14" s="28" t="e">
        <f ca="1">INDEX(INDIRECT(C$3&amp;"!$A$1:$LB$100"),MATCH($A14,'R1'!$A$1:$A$102),ＴＯＰ!$D$2+2)</f>
        <v>#N/A</v>
      </c>
      <c r="D14" s="28" t="e">
        <f ca="1">INDEX(INDIRECT(D$3&amp;"!$A$1:$LB$100"),MATCH($A14,'R1'!$A$1:$A$102),ＴＯＰ!$D$2+2)</f>
        <v>#N/A</v>
      </c>
      <c r="E14" s="28" t="e">
        <f ca="1">INDEX(INDIRECT(E$3&amp;"!$A$1:$LB$100"),MATCH($A14,'R1'!$A$1:$A$102),ＴＯＰ!$D$2+2)</f>
        <v>#N/A</v>
      </c>
      <c r="F14" s="28" t="e">
        <f ca="1">INDEX(INDIRECT(F$3&amp;"!$A$1:$LB$100"),MATCH($A14,'R1'!$A$1:$A$102),ＴＯＰ!$D$2+2)</f>
        <v>#N/A</v>
      </c>
      <c r="G14" s="28" t="e">
        <f ca="1">INDEX(INDIRECT(G$3&amp;"!$A$1:$LB$100"),MATCH($A14,'R1'!$A$1:$A$102),ＴＯＰ!$D$2+2)</f>
        <v>#N/A</v>
      </c>
      <c r="H14" s="29" t="e">
        <f ca="1">RANK(G14,$G$4:$G$65,0)+COUNTIF($G$4:$G14,G14)-1</f>
        <v>#N/A</v>
      </c>
    </row>
    <row r="15" spans="1:8" ht="17.25" customHeight="1">
      <c r="A15" s="24">
        <v>92011</v>
      </c>
      <c r="B15" s="27" t="str">
        <f ca="1">INDEX(INDIRECT(G$3&amp;"!$A$1:$KF$100"),MATCH($A15,'R1'!$A$1:$A$102),2)</f>
        <v>宇都宮市</v>
      </c>
      <c r="C15" s="28" t="e">
        <f ca="1">INDEX(INDIRECT(C$3&amp;"!$A$1:$LB$100"),MATCH($A15,'R1'!$A$1:$A$102),ＴＯＰ!$D$2+2)</f>
        <v>#N/A</v>
      </c>
      <c r="D15" s="28" t="e">
        <f ca="1">INDEX(INDIRECT(D$3&amp;"!$A$1:$LB$100"),MATCH($A15,'R1'!$A$1:$A$102),ＴＯＰ!$D$2+2)</f>
        <v>#N/A</v>
      </c>
      <c r="E15" s="28" t="e">
        <f ca="1">INDEX(INDIRECT(E$3&amp;"!$A$1:$LB$100"),MATCH($A15,'R1'!$A$1:$A$102),ＴＯＰ!$D$2+2)</f>
        <v>#N/A</v>
      </c>
      <c r="F15" s="28" t="e">
        <f ca="1">INDEX(INDIRECT(F$3&amp;"!$A$1:$LB$100"),MATCH($A15,'R1'!$A$1:$A$102),ＴＯＰ!$D$2+2)</f>
        <v>#N/A</v>
      </c>
      <c r="G15" s="28" t="e">
        <f ca="1">INDEX(INDIRECT(G$3&amp;"!$A$1:$LB$100"),MATCH($A15,'R1'!$A$1:$A$102),ＴＯＰ!$D$2+2)</f>
        <v>#N/A</v>
      </c>
      <c r="H15" s="29" t="e">
        <f ca="1">RANK(G15,$G$4:$G$65,0)+COUNTIF($G$4:$G15,G15)-1</f>
        <v>#N/A</v>
      </c>
    </row>
    <row r="16" spans="1:8" ht="17.25" customHeight="1">
      <c r="A16" s="24">
        <v>102016</v>
      </c>
      <c r="B16" s="27" t="str">
        <f ca="1">INDEX(INDIRECT(G$3&amp;"!$A$1:$KF$100"),MATCH($A16,'R1'!$A$1:$A$102),2)</f>
        <v>前橋市</v>
      </c>
      <c r="C16" s="28" t="e">
        <f ca="1">INDEX(INDIRECT(C$3&amp;"!$A$1:$LB$100"),MATCH($A16,'R1'!$A$1:$A$102),ＴＯＰ!$D$2+2)</f>
        <v>#N/A</v>
      </c>
      <c r="D16" s="28" t="e">
        <f ca="1">INDEX(INDIRECT(D$3&amp;"!$A$1:$LB$100"),MATCH($A16,'R1'!$A$1:$A$102),ＴＯＰ!$D$2+2)</f>
        <v>#N/A</v>
      </c>
      <c r="E16" s="28" t="e">
        <f ca="1">INDEX(INDIRECT(E$3&amp;"!$A$1:$LB$100"),MATCH($A16,'R1'!$A$1:$A$102),ＴＯＰ!$D$2+2)</f>
        <v>#N/A</v>
      </c>
      <c r="F16" s="28" t="e">
        <f ca="1">INDEX(INDIRECT(F$3&amp;"!$A$1:$LB$100"),MATCH($A16,'R1'!$A$1:$A$102),ＴＯＰ!$D$2+2)</f>
        <v>#N/A</v>
      </c>
      <c r="G16" s="28" t="e">
        <f ca="1">INDEX(INDIRECT(G$3&amp;"!$A$1:$LB$100"),MATCH($A16,'R1'!$A$1:$A$102),ＴＯＰ!$D$2+2)</f>
        <v>#N/A</v>
      </c>
      <c r="H16" s="29" t="e">
        <f ca="1">RANK(G16,$G$4:$G$65,0)+COUNTIF($G$4:$G16,G16)-1</f>
        <v>#N/A</v>
      </c>
    </row>
    <row r="17" spans="1:8" ht="17.25" customHeight="1">
      <c r="A17" s="24">
        <v>102024</v>
      </c>
      <c r="B17" s="27" t="str">
        <f ca="1">INDEX(INDIRECT(G$3&amp;"!$A$1:$KF$100"),MATCH($A17,'R1'!$A$1:$A$102),2)</f>
        <v>高崎市</v>
      </c>
      <c r="C17" s="28" t="e">
        <f ca="1">INDEX(INDIRECT(C$3&amp;"!$A$1:$LB$100"),MATCH($A17,'R1'!$A$1:$A$102),ＴＯＰ!$D$2+2)</f>
        <v>#N/A</v>
      </c>
      <c r="D17" s="28" t="e">
        <f ca="1">INDEX(INDIRECT(D$3&amp;"!$A$1:$LB$100"),MATCH($A17,'R1'!$A$1:$A$102),ＴＯＰ!$D$2+2)</f>
        <v>#N/A</v>
      </c>
      <c r="E17" s="28" t="e">
        <f ca="1">INDEX(INDIRECT(E$3&amp;"!$A$1:$LB$100"),MATCH($A17,'R1'!$A$1:$A$102),ＴＯＰ!$D$2+2)</f>
        <v>#N/A</v>
      </c>
      <c r="F17" s="28" t="e">
        <f ca="1">INDEX(INDIRECT(F$3&amp;"!$A$1:$LB$100"),MATCH($A17,'R1'!$A$1:$A$102),ＴＯＰ!$D$2+2)</f>
        <v>#N/A</v>
      </c>
      <c r="G17" s="28" t="e">
        <f ca="1">INDEX(INDIRECT(G$3&amp;"!$A$1:$LB$100"),MATCH($A17,'R1'!$A$1:$A$102),ＴＯＰ!$D$2+2)</f>
        <v>#N/A</v>
      </c>
      <c r="H17" s="29" t="e">
        <f ca="1">RANK(G17,$G$4:$G$65,0)+COUNTIF($G$4:$G17,G17)-1</f>
        <v>#N/A</v>
      </c>
    </row>
    <row r="18" spans="1:8" ht="17.25" customHeight="1">
      <c r="A18" s="24">
        <v>112011</v>
      </c>
      <c r="B18" s="27" t="str">
        <f ca="1">INDEX(INDIRECT(G$3&amp;"!$A$1:$KF$100"),MATCH($A18,'R1'!$A$1:$A$102),2)</f>
        <v>川越市</v>
      </c>
      <c r="C18" s="28" t="e">
        <f ca="1">INDEX(INDIRECT(C$3&amp;"!$A$1:$LB$100"),MATCH($A18,'R1'!$A$1:$A$102),ＴＯＰ!$D$2+2)</f>
        <v>#N/A</v>
      </c>
      <c r="D18" s="28" t="e">
        <f ca="1">INDEX(INDIRECT(D$3&amp;"!$A$1:$LB$100"),MATCH($A18,'R1'!$A$1:$A$102),ＴＯＰ!$D$2+2)</f>
        <v>#N/A</v>
      </c>
      <c r="E18" s="28" t="e">
        <f ca="1">INDEX(INDIRECT(E$3&amp;"!$A$1:$LB$100"),MATCH($A18,'R1'!$A$1:$A$102),ＴＯＰ!$D$2+2)</f>
        <v>#N/A</v>
      </c>
      <c r="F18" s="28" t="e">
        <f ca="1">INDEX(INDIRECT(F$3&amp;"!$A$1:$LB$100"),MATCH($A18,'R1'!$A$1:$A$102),ＴＯＰ!$D$2+2)</f>
        <v>#N/A</v>
      </c>
      <c r="G18" s="28" t="e">
        <f ca="1">INDEX(INDIRECT(G$3&amp;"!$A$1:$LB$100"),MATCH($A18,'R1'!$A$1:$A$102),ＴＯＰ!$D$2+2)</f>
        <v>#N/A</v>
      </c>
      <c r="H18" s="29" t="e">
        <f ca="1">RANK(G18,$G$4:$G$65,0)+COUNTIF($G$4:$G18,G18)-1</f>
        <v>#N/A</v>
      </c>
    </row>
    <row r="19" spans="1:8" ht="17.25" customHeight="1">
      <c r="A19" s="24">
        <v>112038</v>
      </c>
      <c r="B19" s="27" t="str">
        <f ca="1">INDEX(INDIRECT(G$3&amp;"!$A$1:$KF$100"),MATCH($A19,'R1'!$A$1:$A$102),2)</f>
        <v>川口市</v>
      </c>
      <c r="C19" s="28" t="e">
        <f ca="1">INDEX(INDIRECT(C$3&amp;"!$A$1:$LB$100"),MATCH($A19,'R1'!$A$1:$A$102),ＴＯＰ!$D$2+2)</f>
        <v>#N/A</v>
      </c>
      <c r="D19" s="28" t="e">
        <f ca="1">INDEX(INDIRECT(D$3&amp;"!$A$1:$LB$100"),MATCH($A19,'R1'!$A$1:$A$102),ＴＯＰ!$D$2+2)</f>
        <v>#N/A</v>
      </c>
      <c r="E19" s="28" t="e">
        <f ca="1">INDEX(INDIRECT(E$3&amp;"!$A$1:$LB$100"),MATCH($A19,'R1'!$A$1:$A$102),ＴＯＰ!$D$2+2)</f>
        <v>#N/A</v>
      </c>
      <c r="F19" s="28" t="e">
        <f ca="1">INDEX(INDIRECT(F$3&amp;"!$A$1:$LB$100"),MATCH($A19,'R1'!$A$1:$A$102),ＴＯＰ!$D$2+2)</f>
        <v>#N/A</v>
      </c>
      <c r="G19" s="28" t="e">
        <f ca="1">INDEX(INDIRECT(G$3&amp;"!$A$1:$LB$100"),MATCH($A19,'R1'!$A$1:$A$102),ＴＯＰ!$D$2+2)</f>
        <v>#N/A</v>
      </c>
      <c r="H19" s="29" t="e">
        <f ca="1">RANK(G19,$G$4:$G$65,0)+COUNTIF($G$4:$G19,G19)-1</f>
        <v>#N/A</v>
      </c>
    </row>
    <row r="20" spans="1:8" ht="17.25" customHeight="1">
      <c r="A20" s="24">
        <v>112224</v>
      </c>
      <c r="B20" s="27" t="str">
        <f ca="1">INDEX(INDIRECT(G$3&amp;"!$A$1:$KF$100"),MATCH($A20,'R1'!$A$1:$A$102),2)</f>
        <v>越谷市</v>
      </c>
      <c r="C20" s="28" t="e">
        <f ca="1">INDEX(INDIRECT(C$3&amp;"!$A$1:$LB$100"),MATCH($A20,'R1'!$A$1:$A$102),ＴＯＰ!$D$2+2)</f>
        <v>#N/A</v>
      </c>
      <c r="D20" s="28" t="e">
        <f ca="1">INDEX(INDIRECT(D$3&amp;"!$A$1:$LB$100"),MATCH($A20,'R1'!$A$1:$A$102),ＴＯＰ!$D$2+2)</f>
        <v>#N/A</v>
      </c>
      <c r="E20" s="28" t="e">
        <f ca="1">INDEX(INDIRECT(E$3&amp;"!$A$1:$LB$100"),MATCH($A20,'R1'!$A$1:$A$102),ＴＯＰ!$D$2+2)</f>
        <v>#N/A</v>
      </c>
      <c r="F20" s="28" t="e">
        <f ca="1">INDEX(INDIRECT(F$3&amp;"!$A$1:$LB$100"),MATCH($A20,'R1'!$A$1:$A$102),ＴＯＰ!$D$2+2)</f>
        <v>#N/A</v>
      </c>
      <c r="G20" s="28" t="e">
        <f ca="1">INDEX(INDIRECT(G$3&amp;"!$A$1:$LB$100"),MATCH($A20,'R1'!$A$1:$A$102),ＴＯＰ!$D$2+2)</f>
        <v>#N/A</v>
      </c>
      <c r="H20" s="29" t="e">
        <f ca="1">RANK(G20,$G$4:$G$65,0)+COUNTIF($G$4:$G20,G20)-1</f>
        <v>#N/A</v>
      </c>
    </row>
    <row r="21" spans="1:8" ht="17.25" customHeight="1">
      <c r="A21" s="24">
        <v>122041</v>
      </c>
      <c r="B21" s="27" t="str">
        <f ca="1">INDEX(INDIRECT(G$3&amp;"!$A$1:$KF$100"),MATCH($A21,'R1'!$A$1:$A$102),2)</f>
        <v>船橋市</v>
      </c>
      <c r="C21" s="28" t="e">
        <f ca="1">INDEX(INDIRECT(C$3&amp;"!$A$1:$LB$100"),MATCH($A21,'R1'!$A$1:$A$102),ＴＯＰ!$D$2+2)</f>
        <v>#N/A</v>
      </c>
      <c r="D21" s="28" t="e">
        <f ca="1">INDEX(INDIRECT(D$3&amp;"!$A$1:$LB$100"),MATCH($A21,'R1'!$A$1:$A$102),ＴＯＰ!$D$2+2)</f>
        <v>#N/A</v>
      </c>
      <c r="E21" s="28" t="e">
        <f ca="1">INDEX(INDIRECT(E$3&amp;"!$A$1:$LB$100"),MATCH($A21,'R1'!$A$1:$A$102),ＴＯＰ!$D$2+2)</f>
        <v>#N/A</v>
      </c>
      <c r="F21" s="28" t="e">
        <f ca="1">INDEX(INDIRECT(F$3&amp;"!$A$1:$LB$100"),MATCH($A21,'R1'!$A$1:$A$102),ＴＯＰ!$D$2+2)</f>
        <v>#N/A</v>
      </c>
      <c r="G21" s="28" t="e">
        <f ca="1">INDEX(INDIRECT(G$3&amp;"!$A$1:$LB$100"),MATCH($A21,'R1'!$A$1:$A$102),ＴＯＰ!$D$2+2)</f>
        <v>#N/A</v>
      </c>
      <c r="H21" s="29" t="e">
        <f ca="1">RANK(G21,$G$4:$G$65,0)+COUNTIF($G$4:$G21,G21)-1</f>
        <v>#N/A</v>
      </c>
    </row>
    <row r="22" spans="1:8" ht="17.25" customHeight="1">
      <c r="A22" s="24">
        <v>122173</v>
      </c>
      <c r="B22" s="27" t="str">
        <f ca="1">INDEX(INDIRECT(G$3&amp;"!$A$1:$KF$100"),MATCH($A22,'R1'!$A$1:$A$102),2)</f>
        <v>柏市</v>
      </c>
      <c r="C22" s="28" t="e">
        <f ca="1">INDEX(INDIRECT(C$3&amp;"!$A$1:$LB$100"),MATCH($A22,'R1'!$A$1:$A$102),ＴＯＰ!$D$2+2)</f>
        <v>#N/A</v>
      </c>
      <c r="D22" s="28" t="e">
        <f ca="1">INDEX(INDIRECT(D$3&amp;"!$A$1:$LB$100"),MATCH($A22,'R1'!$A$1:$A$102),ＴＯＰ!$D$2+2)</f>
        <v>#N/A</v>
      </c>
      <c r="E22" s="28" t="e">
        <f ca="1">INDEX(INDIRECT(E$3&amp;"!$A$1:$LB$100"),MATCH($A22,'R1'!$A$1:$A$102),ＴＯＰ!$D$2+2)</f>
        <v>#N/A</v>
      </c>
      <c r="F22" s="28" t="e">
        <f ca="1">INDEX(INDIRECT(F$3&amp;"!$A$1:$LB$100"),MATCH($A22,'R1'!$A$1:$A$102),ＴＯＰ!$D$2+2)</f>
        <v>#N/A</v>
      </c>
      <c r="G22" s="28" t="e">
        <f ca="1">INDEX(INDIRECT(G$3&amp;"!$A$1:$LB$100"),MATCH($A22,'R1'!$A$1:$A$102),ＴＯＰ!$D$2+2)</f>
        <v>#N/A</v>
      </c>
      <c r="H22" s="29" t="e">
        <f ca="1">RANK(G22,$G$4:$G$65,0)+COUNTIF($G$4:$G22,G22)-1</f>
        <v>#N/A</v>
      </c>
    </row>
    <row r="23" spans="1:8" ht="17.25" customHeight="1">
      <c r="A23" s="24">
        <v>132012</v>
      </c>
      <c r="B23" s="27" t="str">
        <f ca="1">INDEX(INDIRECT(G$3&amp;"!$A$1:$KF$100"),MATCH($A23,'R1'!$A$1:$A$102),2)</f>
        <v>八王子市</v>
      </c>
      <c r="C23" s="28" t="e">
        <f ca="1">INDEX(INDIRECT(C$3&amp;"!$A$1:$LB$100"),MATCH($A23,'R1'!$A$1:$A$102),ＴＯＰ!$D$2+2)</f>
        <v>#N/A</v>
      </c>
      <c r="D23" s="28" t="e">
        <f ca="1">INDEX(INDIRECT(D$3&amp;"!$A$1:$LB$100"),MATCH($A23,'R1'!$A$1:$A$102),ＴＯＰ!$D$2+2)</f>
        <v>#N/A</v>
      </c>
      <c r="E23" s="28" t="e">
        <f ca="1">INDEX(INDIRECT(E$3&amp;"!$A$1:$LB$100"),MATCH($A23,'R1'!$A$1:$A$102),ＴＯＰ!$D$2+2)</f>
        <v>#N/A</v>
      </c>
      <c r="F23" s="28" t="e">
        <f ca="1">INDEX(INDIRECT(F$3&amp;"!$A$1:$LB$100"),MATCH($A23,'R1'!$A$1:$A$102),ＴＯＰ!$D$2+2)</f>
        <v>#N/A</v>
      </c>
      <c r="G23" s="28" t="e">
        <f ca="1">INDEX(INDIRECT(G$3&amp;"!$A$1:$LB$100"),MATCH($A23,'R1'!$A$1:$A$102),ＴＯＰ!$D$2+2)</f>
        <v>#N/A</v>
      </c>
      <c r="H23" s="29" t="e">
        <f ca="1">RANK(G23,$G$4:$G$65,0)+COUNTIF($G$4:$G23,G23)-1</f>
        <v>#N/A</v>
      </c>
    </row>
    <row r="24" spans="1:8" ht="17.25" customHeight="1">
      <c r="A24" s="24">
        <v>142018</v>
      </c>
      <c r="B24" s="27" t="str">
        <f ca="1">INDEX(INDIRECT(G$3&amp;"!$A$1:$KF$100"),MATCH($A24,'R1'!$A$1:$A$102),2)</f>
        <v>横須賀市</v>
      </c>
      <c r="C24" s="28" t="e">
        <f ca="1">INDEX(INDIRECT(C$3&amp;"!$A$1:$LB$100"),MATCH($A24,'R1'!$A$1:$A$102),ＴＯＰ!$D$2+2)</f>
        <v>#N/A</v>
      </c>
      <c r="D24" s="28" t="e">
        <f ca="1">INDEX(INDIRECT(D$3&amp;"!$A$1:$LB$100"),MATCH($A24,'R1'!$A$1:$A$102),ＴＯＰ!$D$2+2)</f>
        <v>#N/A</v>
      </c>
      <c r="E24" s="28" t="e">
        <f ca="1">INDEX(INDIRECT(E$3&amp;"!$A$1:$LB$100"),MATCH($A24,'R1'!$A$1:$A$102),ＴＯＰ!$D$2+2)</f>
        <v>#N/A</v>
      </c>
      <c r="F24" s="28" t="e">
        <f ca="1">INDEX(INDIRECT(F$3&amp;"!$A$1:$LB$100"),MATCH($A24,'R1'!$A$1:$A$102),ＴＯＰ!$D$2+2)</f>
        <v>#N/A</v>
      </c>
      <c r="G24" s="28" t="e">
        <f ca="1">INDEX(INDIRECT(G$3&amp;"!$A$1:$LB$100"),MATCH($A24,'R1'!$A$1:$A$102),ＴＯＰ!$D$2+2)</f>
        <v>#N/A</v>
      </c>
      <c r="H24" s="29" t="e">
        <f ca="1">RANK(G24,$G$4:$G$65,0)+COUNTIF($G$4:$G24,G24)-1</f>
        <v>#N/A</v>
      </c>
    </row>
    <row r="25" spans="1:8" ht="17.25" customHeight="1">
      <c r="A25" s="24">
        <v>162019</v>
      </c>
      <c r="B25" s="27" t="str">
        <f ca="1">INDEX(INDIRECT(G$3&amp;"!$A$1:$KF$100"),MATCH($A25,'R1'!$A$1:$A$102),2)</f>
        <v>富山市</v>
      </c>
      <c r="C25" s="28" t="e">
        <f ca="1">INDEX(INDIRECT(C$3&amp;"!$A$1:$LB$100"),MATCH($A25,'R1'!$A$1:$A$102),ＴＯＰ!$D$2+2)</f>
        <v>#N/A</v>
      </c>
      <c r="D25" s="28" t="e">
        <f ca="1">INDEX(INDIRECT(D$3&amp;"!$A$1:$LB$100"),MATCH($A25,'R1'!$A$1:$A$102),ＴＯＰ!$D$2+2)</f>
        <v>#N/A</v>
      </c>
      <c r="E25" s="28" t="e">
        <f ca="1">INDEX(INDIRECT(E$3&amp;"!$A$1:$LB$100"),MATCH($A25,'R1'!$A$1:$A$102),ＴＯＰ!$D$2+2)</f>
        <v>#N/A</v>
      </c>
      <c r="F25" s="28" t="e">
        <f ca="1">INDEX(INDIRECT(F$3&amp;"!$A$1:$LB$100"),MATCH($A25,'R1'!$A$1:$A$102),ＴＯＰ!$D$2+2)</f>
        <v>#N/A</v>
      </c>
      <c r="G25" s="28" t="e">
        <f ca="1">INDEX(INDIRECT(G$3&amp;"!$A$1:$LB$100"),MATCH($A25,'R1'!$A$1:$A$102),ＴＯＰ!$D$2+2)</f>
        <v>#N/A</v>
      </c>
      <c r="H25" s="29" t="e">
        <f ca="1">RANK(G25,$G$4:$G$65,0)+COUNTIF($G$4:$G25,G25)-1</f>
        <v>#N/A</v>
      </c>
    </row>
    <row r="26" spans="1:8" ht="17.25" customHeight="1">
      <c r="A26" s="24">
        <v>172014</v>
      </c>
      <c r="B26" s="27" t="str">
        <f ca="1">INDEX(INDIRECT(G$3&amp;"!$A$1:$KF$100"),MATCH($A26,'R1'!$A$1:$A$102),2)</f>
        <v>金沢市</v>
      </c>
      <c r="C26" s="28" t="e">
        <f ca="1">INDEX(INDIRECT(C$3&amp;"!$A$1:$LB$100"),MATCH($A26,'R1'!$A$1:$A$102),ＴＯＰ!$D$2+2)</f>
        <v>#N/A</v>
      </c>
      <c r="D26" s="28" t="e">
        <f ca="1">INDEX(INDIRECT(D$3&amp;"!$A$1:$LB$100"),MATCH($A26,'R1'!$A$1:$A$102),ＴＯＰ!$D$2+2)</f>
        <v>#N/A</v>
      </c>
      <c r="E26" s="28" t="e">
        <f ca="1">INDEX(INDIRECT(E$3&amp;"!$A$1:$LB$100"),MATCH($A26,'R1'!$A$1:$A$102),ＴＯＰ!$D$2+2)</f>
        <v>#N/A</v>
      </c>
      <c r="F26" s="28" t="e">
        <f ca="1">INDEX(INDIRECT(F$3&amp;"!$A$1:$LB$100"),MATCH($A26,'R1'!$A$1:$A$102),ＴＯＰ!$D$2+2)</f>
        <v>#N/A</v>
      </c>
      <c r="G26" s="28" t="e">
        <f ca="1">INDEX(INDIRECT(G$3&amp;"!$A$1:$LB$100"),MATCH($A26,'R1'!$A$1:$A$102),ＴＯＰ!$D$2+2)</f>
        <v>#N/A</v>
      </c>
      <c r="H26" s="29" t="e">
        <f ca="1">RANK(G26,$G$4:$G$65,0)+COUNTIF($G$4:$G26,G26)-1</f>
        <v>#N/A</v>
      </c>
    </row>
    <row r="27" spans="1:8" ht="17.25" customHeight="1">
      <c r="A27" s="24">
        <v>182010</v>
      </c>
      <c r="B27" s="27" t="str">
        <f ca="1">INDEX(INDIRECT(G$3&amp;"!$A$1:$KF$100"),MATCH($A27,'R1'!$A$1:$A$102),2)</f>
        <v>福井市</v>
      </c>
      <c r="C27" s="28" t="e">
        <f ca="1">INDEX(INDIRECT(C$3&amp;"!$A$1:$LB$100"),MATCH($A27,'R1'!$A$1:$A$102),ＴＯＰ!$D$2+2)</f>
        <v>#N/A</v>
      </c>
      <c r="D27" s="28" t="e">
        <f ca="1">INDEX(INDIRECT(D$3&amp;"!$A$1:$LB$100"),MATCH($A27,'R1'!$A$1:$A$102),ＴＯＰ!$D$2+2)</f>
        <v>#N/A</v>
      </c>
      <c r="E27" s="28" t="e">
        <f ca="1">INDEX(INDIRECT(E$3&amp;"!$A$1:$LB$100"),MATCH($A27,'R1'!$A$1:$A$102),ＴＯＰ!$D$2+2)</f>
        <v>#N/A</v>
      </c>
      <c r="F27" s="28" t="e">
        <f ca="1">INDEX(INDIRECT(F$3&amp;"!$A$1:$LB$100"),MATCH($A27,'R1'!$A$1:$A$102),ＴＯＰ!$D$2+2)</f>
        <v>#N/A</v>
      </c>
      <c r="G27" s="28" t="e">
        <f ca="1">INDEX(INDIRECT(G$3&amp;"!$A$1:$LB$100"),MATCH($A27,'R1'!$A$1:$A$102),ＴＯＰ!$D$2+2)</f>
        <v>#N/A</v>
      </c>
      <c r="H27" s="29" t="e">
        <f ca="1">RANK(G27,$G$4:$G$65,0)+COUNTIF($G$4:$G27,G27)-1</f>
        <v>#N/A</v>
      </c>
    </row>
    <row r="28" spans="1:8" ht="17.25" customHeight="1">
      <c r="A28" s="24">
        <v>192015</v>
      </c>
      <c r="B28" s="27" t="str">
        <f ca="1">INDEX(INDIRECT(G$3&amp;"!$A$1:$KF$100"),MATCH($A28,'R1'!$A$1:$A$102),2)</f>
        <v>甲府市</v>
      </c>
      <c r="C28" s="28" t="e">
        <f ca="1">INDEX(INDIRECT(C$3&amp;"!$A$1:$LB$100"),MATCH($A28,'R1'!$A$1:$A$102),ＴＯＰ!$D$2+2)</f>
        <v>#N/A</v>
      </c>
      <c r="D28" s="28" t="e">
        <f ca="1">INDEX(INDIRECT(D$3&amp;"!$A$1:$LB$100"),MATCH($A28,'R1'!$A$1:$A$102),ＴＯＰ!$D$2+2)</f>
        <v>#N/A</v>
      </c>
      <c r="E28" s="28" t="e">
        <f ca="1">INDEX(INDIRECT(E$3&amp;"!$A$1:$LB$100"),MATCH($A28,'R1'!$A$1:$A$102),ＴＯＰ!$D$2+2)</f>
        <v>#N/A</v>
      </c>
      <c r="F28" s="28" t="e">
        <f ca="1">INDEX(INDIRECT(F$3&amp;"!$A$1:$LB$100"),MATCH($A28,'R1'!$A$1:$A$102),ＴＯＰ!$D$2+2)</f>
        <v>#N/A</v>
      </c>
      <c r="G28" s="28" t="e">
        <f ca="1">INDEX(INDIRECT(G$3&amp;"!$A$1:$LB$100"),MATCH($A28,'R1'!$A$1:$A$102),ＴＯＰ!$D$2+2)</f>
        <v>#N/A</v>
      </c>
      <c r="H28" s="29" t="e">
        <f ca="1">RANK(G28,$G$4:$G$65,0)+COUNTIF($G$4:$G28,G28)-1</f>
        <v>#N/A</v>
      </c>
    </row>
    <row r="29" spans="1:8" ht="17.25" customHeight="1">
      <c r="A29" s="24">
        <v>202011</v>
      </c>
      <c r="B29" s="32" t="s">
        <v>722</v>
      </c>
      <c r="C29" s="28" t="e">
        <f ca="1">INDEX(INDIRECT(C$3&amp;"!$A$1:$LB$100"),MATCH($A29,'R1'!$A$1:$A$102),ＴＯＰ!$D$2+2)</f>
        <v>#N/A</v>
      </c>
      <c r="D29" s="28" t="e">
        <f ca="1">INDEX(INDIRECT(D$3&amp;"!$A$1:$LB$100"),MATCH($A29,'R1'!$A$1:$A$102),ＴＯＰ!$D$2+2)</f>
        <v>#N/A</v>
      </c>
      <c r="E29" s="28" t="e">
        <f ca="1">INDEX(INDIRECT(E$3&amp;"!$A$1:$LB$100"),MATCH($A29,'R1'!$A$1:$A$102),ＴＯＰ!$D$2+2)</f>
        <v>#N/A</v>
      </c>
      <c r="F29" s="28" t="e">
        <f ca="1">INDEX(INDIRECT(F$3&amp;"!$A$1:$LB$100"),MATCH($A29,'R1'!$A$1:$A$102),ＴＯＰ!$D$2+2)</f>
        <v>#N/A</v>
      </c>
      <c r="G29" s="28" t="e">
        <f ca="1">INDEX(INDIRECT(G$3&amp;"!$A$1:$LB$100"),MATCH($A29,'R1'!$A$1:$A$102),ＴＯＰ!$D$2+2)</f>
        <v>#N/A</v>
      </c>
      <c r="H29" s="29" t="e">
        <f ca="1">RANK(G29,$G$4:$G$65,0)+COUNTIF($G$4:$G29,G29)-1</f>
        <v>#N/A</v>
      </c>
    </row>
    <row r="30" spans="1:8" ht="17.25" customHeight="1">
      <c r="A30" s="24">
        <v>202029</v>
      </c>
      <c r="B30" s="32" t="s">
        <v>873</v>
      </c>
      <c r="C30" s="28" t="e">
        <f ca="1">INDEX(INDIRECT(C$3&amp;"!$A$1:$LB$100"),MATCH($A30,'R1'!$A$1:$A$102),ＴＯＰ!$D$2+2)</f>
        <v>#N/A</v>
      </c>
      <c r="D30" s="28" t="e">
        <f ca="1">INDEX(INDIRECT(D$3&amp;"!$A$1:$LB$100"),MATCH($A30,'R1'!$A$1:$A$102),ＴＯＰ!$D$2+2)</f>
        <v>#N/A</v>
      </c>
      <c r="E30" s="28" t="e">
        <f ca="1">INDEX(INDIRECT(E$3&amp;"!$A$1:$LB$100"),MATCH($A30,'R1'!$A$1:$A$102),ＴＯＰ!$D$2+2)</f>
        <v>#N/A</v>
      </c>
      <c r="F30" s="28" t="e">
        <f ca="1">INDEX(INDIRECT(F$3&amp;"!$A$1:$LB$100"),MATCH($A30,'R1'!$A$1:$A$102),ＴＯＰ!$D$2+2)</f>
        <v>#N/A</v>
      </c>
      <c r="G30" s="28" t="e">
        <f ca="1">INDEX(INDIRECT(G$3&amp;"!$A$1:$LB$100"),MATCH($A30,'R1'!$A$1:$A$102),ＴＯＰ!$D$2+2)</f>
        <v>#N/A</v>
      </c>
      <c r="H30" s="29" t="e">
        <f ca="1">RANK(G30,$G$4:$G$65,0)+COUNTIF($G$4:$G30,G30)-1</f>
        <v>#N/A</v>
      </c>
    </row>
    <row r="31" spans="1:8" ht="17.25" customHeight="1">
      <c r="A31" s="24">
        <v>210005</v>
      </c>
      <c r="B31" s="27" t="s">
        <v>723</v>
      </c>
      <c r="C31" s="28" t="e">
        <f ca="1">INDEX(INDIRECT(C$3&amp;"!$A$1:$LB$100"),MATCH($A31,'R1'!$A$1:$A$102),ＴＯＰ!$D$2+2)</f>
        <v>#N/A</v>
      </c>
      <c r="D31" s="28" t="e">
        <f ca="1">INDEX(INDIRECT(D$3&amp;"!$A$1:$LB$100"),MATCH($A31,'R1'!$A$1:$A$102),ＴＯＰ!$D$2+2)</f>
        <v>#N/A</v>
      </c>
      <c r="E31" s="28" t="e">
        <f ca="1">INDEX(INDIRECT(E$3&amp;"!$A$1:$LB$100"),MATCH($A31,'R1'!$A$1:$A$102),ＴＯＰ!$D$2+2)</f>
        <v>#N/A</v>
      </c>
      <c r="F31" s="28" t="e">
        <f ca="1">INDEX(INDIRECT(F$3&amp;"!$A$1:$LB$100"),MATCH($A31,'R1'!$A$1:$A$102),ＴＯＰ!$D$2+2)</f>
        <v>#N/A</v>
      </c>
      <c r="G31" s="28" t="e">
        <f ca="1">INDEX(INDIRECT(G$3&amp;"!$A$1:$LB$100"),MATCH($A31,'R1'!$A$1:$A$102),ＴＯＰ!$D$2+2)</f>
        <v>#N/A</v>
      </c>
      <c r="H31" s="29" t="e">
        <f ca="1">RANK(G31,$G$4:$G$65,0)+COUNTIF($G$4:$G31,G31)-1</f>
        <v>#N/A</v>
      </c>
    </row>
    <row r="32" spans="1:8" ht="17.25" customHeight="1">
      <c r="A32" s="24">
        <v>232017</v>
      </c>
      <c r="B32" s="27" t="s">
        <v>724</v>
      </c>
      <c r="C32" s="28" t="e">
        <f ca="1">INDEX(INDIRECT(C$3&amp;"!$A$1:$LB$100"),MATCH($A32,'R1'!$A$1:$A$102),ＴＯＰ!$D$2+2)</f>
        <v>#N/A</v>
      </c>
      <c r="D32" s="28" t="e">
        <f ca="1">INDEX(INDIRECT(D$3&amp;"!$A$1:$LB$100"),MATCH($A32,'R1'!$A$1:$A$102),ＴＯＰ!$D$2+2)</f>
        <v>#N/A</v>
      </c>
      <c r="E32" s="28" t="e">
        <f ca="1">INDEX(INDIRECT(E$3&amp;"!$A$1:$LB$100"),MATCH($A32,'R1'!$A$1:$A$102),ＴＯＰ!$D$2+2)</f>
        <v>#N/A</v>
      </c>
      <c r="F32" s="28" t="e">
        <f ca="1">INDEX(INDIRECT(F$3&amp;"!$A$1:$LB$100"),MATCH($A32,'R1'!$A$1:$A$102),ＴＯＰ!$D$2+2)</f>
        <v>#N/A</v>
      </c>
      <c r="G32" s="28" t="e">
        <f ca="1">INDEX(INDIRECT(G$3&amp;"!$A$1:$LB$100"),MATCH($A32,'R1'!$A$1:$A$102),ＴＯＰ!$D$2+2)</f>
        <v>#N/A</v>
      </c>
      <c r="H32" s="29" t="e">
        <f ca="1">RANK(G32,$G$4:$G$65,0)+COUNTIF($G$4:$G32,G32)-1</f>
        <v>#N/A</v>
      </c>
    </row>
    <row r="33" spans="1:8" ht="17.25" customHeight="1">
      <c r="A33" s="24">
        <v>232025</v>
      </c>
      <c r="B33" s="27" t="s">
        <v>725</v>
      </c>
      <c r="C33" s="28" t="e">
        <f ca="1">INDEX(INDIRECT(C$3&amp;"!$A$1:$LB$100"),MATCH($A33,'R1'!$A$1:$A$102),ＴＯＰ!$D$2+2)</f>
        <v>#N/A</v>
      </c>
      <c r="D33" s="28" t="e">
        <f ca="1">INDEX(INDIRECT(D$3&amp;"!$A$1:$LB$100"),MATCH($A33,'R1'!$A$1:$A$102),ＴＯＰ!$D$2+2)</f>
        <v>#N/A</v>
      </c>
      <c r="E33" s="28" t="e">
        <f ca="1">INDEX(INDIRECT(E$3&amp;"!$A$1:$LB$100"),MATCH($A33,'R1'!$A$1:$A$102),ＴＯＰ!$D$2+2)</f>
        <v>#N/A</v>
      </c>
      <c r="F33" s="28" t="e">
        <f ca="1">INDEX(INDIRECT(F$3&amp;"!$A$1:$LB$100"),MATCH($A33,'R1'!$A$1:$A$102),ＴＯＰ!$D$2+2)</f>
        <v>#N/A</v>
      </c>
      <c r="G33" s="28" t="e">
        <f ca="1">INDEX(INDIRECT(G$3&amp;"!$A$1:$LB$100"),MATCH($A33,'R1'!$A$1:$A$102),ＴＯＰ!$D$2+2)</f>
        <v>#N/A</v>
      </c>
      <c r="H33" s="29" t="e">
        <f ca="1">RANK(G33,$G$4:$G$65,0)+COUNTIF($G$4:$G33,G33)-1</f>
        <v>#N/A</v>
      </c>
    </row>
    <row r="34" spans="1:8" ht="17.25" customHeight="1">
      <c r="A34" s="24">
        <v>232033</v>
      </c>
      <c r="B34" s="27" t="s">
        <v>872</v>
      </c>
      <c r="C34" s="28" t="e">
        <f ca="1">INDEX(INDIRECT(C$3&amp;"!$A$1:$LB$100"),MATCH($A34,'R1'!$A$1:$A$102),ＴＯＰ!$D$2+2)</f>
        <v>#N/A</v>
      </c>
      <c r="D34" s="28" t="e">
        <f ca="1">INDEX(INDIRECT(D$3&amp;"!$A$1:$LB$100"),MATCH($A34,'R1'!$A$1:$A$102),ＴＯＰ!$D$2+2)</f>
        <v>#N/A</v>
      </c>
      <c r="E34" s="28" t="e">
        <f ca="1">INDEX(INDIRECT(E$3&amp;"!$A$1:$LB$100"),MATCH($A34,'R1'!$A$1:$A$102),ＴＯＰ!$D$2+2)</f>
        <v>#N/A</v>
      </c>
      <c r="F34" s="28" t="e">
        <f ca="1">INDEX(INDIRECT(F$3&amp;"!$A$1:$LB$100"),MATCH($A34,'R1'!$A$1:$A$102),ＴＯＰ!$D$2+2)</f>
        <v>#N/A</v>
      </c>
      <c r="G34" s="28" t="e">
        <f ca="1">INDEX(INDIRECT(G$3&amp;"!$A$1:$LB$100"),MATCH($A34,'R1'!$A$1:$A$102),ＴＯＰ!$D$2+2)</f>
        <v>#N/A</v>
      </c>
      <c r="H34" s="29" t="e">
        <f ca="1">RANK(G34,$G$4:$G$65,0)+COUNTIF($G$4:$G34,G34)-1</f>
        <v>#N/A</v>
      </c>
    </row>
    <row r="35" spans="1:8" ht="17.25" customHeight="1">
      <c r="A35" s="24">
        <v>232114</v>
      </c>
      <c r="B35" s="27" t="s">
        <v>726</v>
      </c>
      <c r="C35" s="28" t="e">
        <f ca="1">INDEX(INDIRECT(C$3&amp;"!$A$1:$LB$100"),MATCH($A35,'R1'!$A$1:$A$102),ＴＯＰ!$D$2+2)</f>
        <v>#N/A</v>
      </c>
      <c r="D35" s="28" t="e">
        <f ca="1">INDEX(INDIRECT(D$3&amp;"!$A$1:$LB$100"),MATCH($A35,'R1'!$A$1:$A$102),ＴＯＰ!$D$2+2)</f>
        <v>#N/A</v>
      </c>
      <c r="E35" s="28" t="e">
        <f ca="1">INDEX(INDIRECT(E$3&amp;"!$A$1:$LB$100"),MATCH($A35,'R1'!$A$1:$A$102),ＴＯＰ!$D$2+2)</f>
        <v>#N/A</v>
      </c>
      <c r="F35" s="28" t="e">
        <f ca="1">INDEX(INDIRECT(F$3&amp;"!$A$1:$LB$100"),MATCH($A35,'R1'!$A$1:$A$102),ＴＯＰ!$D$2+2)</f>
        <v>#N/A</v>
      </c>
      <c r="G35" s="28" t="e">
        <f ca="1">INDEX(INDIRECT(G$3&amp;"!$A$1:$LB$100"),MATCH($A35,'R1'!$A$1:$A$102),ＴＯＰ!$D$2+2)</f>
        <v>#N/A</v>
      </c>
      <c r="H35" s="29" t="e">
        <f ca="1">RANK(G35,$G$4:$G$65,0)+COUNTIF($G$4:$G35,G35)-1</f>
        <v>#N/A</v>
      </c>
    </row>
    <row r="36" spans="1:8" ht="17.25" customHeight="1">
      <c r="A36" s="24">
        <v>252018</v>
      </c>
      <c r="B36" s="27" t="str">
        <f ca="1">INDEX(INDIRECT(G$3&amp;"!$A$1:$KF$100"),MATCH($A36,'R1'!$A$1:$A$102),2)</f>
        <v>大津市</v>
      </c>
      <c r="C36" s="28" t="e">
        <f ca="1">INDEX(INDIRECT(C$3&amp;"!$A$1:$LB$100"),MATCH($A36,'R1'!$A$1:$A$102),ＴＯＰ!$D$2+2)</f>
        <v>#N/A</v>
      </c>
      <c r="D36" s="28" t="e">
        <f ca="1">INDEX(INDIRECT(D$3&amp;"!$A$1:$LB$100"),MATCH($A36,'R1'!$A$1:$A$102),ＴＯＰ!$D$2+2)</f>
        <v>#N/A</v>
      </c>
      <c r="E36" s="28" t="e">
        <f ca="1">INDEX(INDIRECT(E$3&amp;"!$A$1:$LB$100"),MATCH($A36,'R1'!$A$1:$A$102),ＴＯＰ!$D$2+2)</f>
        <v>#N/A</v>
      </c>
      <c r="F36" s="28" t="e">
        <f ca="1">INDEX(INDIRECT(F$3&amp;"!$A$1:$LB$100"),MATCH($A36,'R1'!$A$1:$A$102),ＴＯＰ!$D$2+2)</f>
        <v>#N/A</v>
      </c>
      <c r="G36" s="28" t="e">
        <f ca="1">INDEX(INDIRECT(G$3&amp;"!$A$1:$LB$100"),MATCH($A36,'R1'!$A$1:$A$102),ＴＯＰ!$D$2+2)</f>
        <v>#N/A</v>
      </c>
      <c r="H36" s="29" t="e">
        <f ca="1">RANK(G36,$G$4:$G$65,0)+COUNTIF($G$4:$G36,G36)-1</f>
        <v>#N/A</v>
      </c>
    </row>
    <row r="37" spans="1:8" ht="17.25" customHeight="1">
      <c r="A37" s="24">
        <v>272035</v>
      </c>
      <c r="B37" s="27" t="str">
        <f ca="1">INDEX(INDIRECT(G$3&amp;"!$A$1:$KF$100"),MATCH($A37,'R1'!$A$1:$A$102),2)</f>
        <v>豊中市</v>
      </c>
      <c r="C37" s="28" t="e">
        <f ca="1">INDEX(INDIRECT(C$3&amp;"!$A$1:$LB$100"),MATCH($A37,'R1'!$A$1:$A$102),ＴＯＰ!$D$2+2)</f>
        <v>#N/A</v>
      </c>
      <c r="D37" s="28" t="e">
        <f ca="1">INDEX(INDIRECT(D$3&amp;"!$A$1:$LB$100"),MATCH($A37,'R1'!$A$1:$A$102),ＴＯＰ!$D$2+2)</f>
        <v>#N/A</v>
      </c>
      <c r="E37" s="28" t="e">
        <f ca="1">INDEX(INDIRECT(E$3&amp;"!$A$1:$LB$100"),MATCH($A37,'R1'!$A$1:$A$102),ＴＯＰ!$D$2+2)</f>
        <v>#N/A</v>
      </c>
      <c r="F37" s="28" t="e">
        <f ca="1">INDEX(INDIRECT(F$3&amp;"!$A$1:$LB$100"),MATCH($A37,'R1'!$A$1:$A$102),ＴＯＰ!$D$2+2)</f>
        <v>#N/A</v>
      </c>
      <c r="G37" s="28" t="e">
        <f ca="1">INDEX(INDIRECT(G$3&amp;"!$A$1:$LB$100"),MATCH($A37,'R1'!$A$1:$A$102),ＴＯＰ!$D$2+2)</f>
        <v>#N/A</v>
      </c>
      <c r="H37" s="29" t="e">
        <f ca="1">RANK(G37,$G$4:$G$65,0)+COUNTIF($G$4:$G37,G37)-1</f>
        <v>#N/A</v>
      </c>
    </row>
    <row r="38" spans="1:8" ht="17.25" customHeight="1">
      <c r="A38" s="24">
        <v>272051</v>
      </c>
      <c r="B38" s="27" t="str">
        <f ca="1">INDEX(INDIRECT(G$3&amp;"!$A$1:$KF$100"),MATCH($A38,'R1'!$A$1:$A$102),2)</f>
        <v>吹田市</v>
      </c>
      <c r="C38" s="28" t="e">
        <f ca="1">INDEX(INDIRECT(C$3&amp;"!$A$1:$LB$100"),MATCH($A38,'R1'!$A$1:$A$102),ＴＯＰ!$D$2+2)</f>
        <v>#N/A</v>
      </c>
      <c r="D38" s="28" t="e">
        <f ca="1">INDEX(INDIRECT(D$3&amp;"!$A$1:$LB$100"),MATCH($A38,'R1'!$A$1:$A$102),ＴＯＰ!$D$2+2)</f>
        <v>#N/A</v>
      </c>
      <c r="E38" s="28" t="e">
        <f ca="1">INDEX(INDIRECT(E$3&amp;"!$A$1:$LB$100"),MATCH($A38,'R1'!$A$1:$A$102),ＴＯＰ!$D$2+2)</f>
        <v>#N/A</v>
      </c>
      <c r="F38" s="28" t="e">
        <f ca="1">INDEX(INDIRECT(F$3&amp;"!$A$1:$LB$100"),MATCH($A38,'R1'!$A$1:$A$102),ＴＯＰ!$D$2+2)</f>
        <v>#N/A</v>
      </c>
      <c r="G38" s="28" t="e">
        <f ca="1">INDEX(INDIRECT(G$3&amp;"!$A$1:$LB$100"),MATCH($A38,'R1'!$A$1:$A$102),ＴＯＰ!$D$2+2)</f>
        <v>#N/A</v>
      </c>
      <c r="H38" s="29" t="e">
        <f ca="1">RANK(G38,$G$4:$G$65,0)+COUNTIF($G$4:$G38,G38)-1</f>
        <v>#N/A</v>
      </c>
    </row>
    <row r="39" spans="1:8" ht="17.25" customHeight="1">
      <c r="A39" s="24">
        <v>272078</v>
      </c>
      <c r="B39" s="27" t="str">
        <f ca="1">INDEX(INDIRECT(G$3&amp;"!$A$1:$KF$100"),MATCH($A39,'R1'!$A$1:$A$102),2)</f>
        <v>高槻市</v>
      </c>
      <c r="C39" s="28" t="e">
        <f ca="1">INDEX(INDIRECT(C$3&amp;"!$A$1:$LB$100"),MATCH($A39,'R1'!$A$1:$A$102),ＴＯＰ!$D$2+2)</f>
        <v>#N/A</v>
      </c>
      <c r="D39" s="28" t="e">
        <f ca="1">INDEX(INDIRECT(D$3&amp;"!$A$1:$LB$100"),MATCH($A39,'R1'!$A$1:$A$102),ＴＯＰ!$D$2+2)</f>
        <v>#N/A</v>
      </c>
      <c r="E39" s="28" t="e">
        <f ca="1">INDEX(INDIRECT(E$3&amp;"!$A$1:$LB$100"),MATCH($A39,'R1'!$A$1:$A$102),ＴＯＰ!$D$2+2)</f>
        <v>#N/A</v>
      </c>
      <c r="F39" s="28" t="e">
        <f ca="1">INDEX(INDIRECT(F$3&amp;"!$A$1:$LB$100"),MATCH($A39,'R1'!$A$1:$A$102),ＴＯＰ!$D$2+2)</f>
        <v>#N/A</v>
      </c>
      <c r="G39" s="28" t="e">
        <f ca="1">INDEX(INDIRECT(G$3&amp;"!$A$1:$LB$100"),MATCH($A39,'R1'!$A$1:$A$102),ＴＯＰ!$D$2+2)</f>
        <v>#N/A</v>
      </c>
      <c r="H39" s="29" t="e">
        <f ca="1">RANK(G39,$G$4:$G$65,0)+COUNTIF($G$4:$G39,G39)-1</f>
        <v>#N/A</v>
      </c>
    </row>
    <row r="40" spans="1:8" ht="17.25" customHeight="1">
      <c r="A40" s="24">
        <v>272108</v>
      </c>
      <c r="B40" s="27" t="str">
        <f ca="1">INDEX(INDIRECT(G$3&amp;"!$A$1:$KF$100"),MATCH($A40,'R1'!$A$1:$A$102),2)</f>
        <v>枚方市</v>
      </c>
      <c r="C40" s="28" t="e">
        <f ca="1">INDEX(INDIRECT(C$3&amp;"!$A$1:$LB$100"),MATCH($A40,'R1'!$A$1:$A$102),ＴＯＰ!$D$2+2)</f>
        <v>#N/A</v>
      </c>
      <c r="D40" s="28" t="e">
        <f ca="1">INDEX(INDIRECT(D$3&amp;"!$A$1:$LB$100"),MATCH($A40,'R1'!$A$1:$A$102),ＴＯＰ!$D$2+2)</f>
        <v>#N/A</v>
      </c>
      <c r="E40" s="28" t="e">
        <f ca="1">INDEX(INDIRECT(E$3&amp;"!$A$1:$LB$100"),MATCH($A40,'R1'!$A$1:$A$102),ＴＯＰ!$D$2+2)</f>
        <v>#N/A</v>
      </c>
      <c r="F40" s="28" t="e">
        <f ca="1">INDEX(INDIRECT(F$3&amp;"!$A$1:$LB$100"),MATCH($A40,'R1'!$A$1:$A$102),ＴＯＰ!$D$2+2)</f>
        <v>#N/A</v>
      </c>
      <c r="G40" s="28" t="e">
        <f ca="1">INDEX(INDIRECT(G$3&amp;"!$A$1:$LB$100"),MATCH($A40,'R1'!$A$1:$A$102),ＴＯＰ!$D$2+2)</f>
        <v>#N/A</v>
      </c>
      <c r="H40" s="29" t="e">
        <f ca="1">RANK(G40,$G$4:$G$65,0)+COUNTIF($G$4:$G40,G40)-1</f>
        <v>#N/A</v>
      </c>
    </row>
    <row r="41" spans="1:8" ht="17.25" customHeight="1">
      <c r="A41" s="24">
        <v>272124</v>
      </c>
      <c r="B41" s="27" t="str">
        <f ca="1">INDEX(INDIRECT(G$3&amp;"!$A$1:$KF$100"),MATCH($A41,'R1'!$A$1:$A$102),2)</f>
        <v>八尾市</v>
      </c>
      <c r="C41" s="28" t="e">
        <f ca="1">INDEX(INDIRECT(C$3&amp;"!$A$1:$LB$100"),MATCH($A41,'R1'!$A$1:$A$102),ＴＯＰ!$D$2+2)</f>
        <v>#N/A</v>
      </c>
      <c r="D41" s="28" t="e">
        <f ca="1">INDEX(INDIRECT(D$3&amp;"!$A$1:$LB$100"),MATCH($A41,'R1'!$A$1:$A$102),ＴＯＰ!$D$2+2)</f>
        <v>#N/A</v>
      </c>
      <c r="E41" s="28" t="e">
        <f ca="1">INDEX(INDIRECT(E$3&amp;"!$A$1:$LB$100"),MATCH($A41,'R1'!$A$1:$A$102),ＴＯＰ!$D$2+2)</f>
        <v>#N/A</v>
      </c>
      <c r="F41" s="28" t="e">
        <f ca="1">INDEX(INDIRECT(F$3&amp;"!$A$1:$LB$100"),MATCH($A41,'R1'!$A$1:$A$102),ＴＯＰ!$D$2+2)</f>
        <v>#N/A</v>
      </c>
      <c r="G41" s="28" t="e">
        <f ca="1">INDEX(INDIRECT(G$3&amp;"!$A$1:$LB$100"),MATCH($A41,'R1'!$A$1:$A$102),ＴＯＰ!$D$2+2)</f>
        <v>#N/A</v>
      </c>
      <c r="H41" s="29" t="e">
        <f ca="1">RANK(G41,$G$4:$G$65,0)+COUNTIF($G$4:$G41,G41)-1</f>
        <v>#N/A</v>
      </c>
    </row>
    <row r="42" spans="1:8" ht="17.25" customHeight="1">
      <c r="A42" s="24">
        <v>272159</v>
      </c>
      <c r="B42" s="27" t="str">
        <f ca="1">INDEX(INDIRECT(G$3&amp;"!$A$1:$KF$100"),MATCH($A42,'R1'!$A$1:$A$102),2)</f>
        <v>寝屋川市</v>
      </c>
      <c r="C42" s="28" t="e">
        <f ca="1">INDEX(INDIRECT(C$3&amp;"!$A$1:$LB$100"),MATCH($A42,'R1'!$A$1:$A$102),ＴＯＰ!$D$2+2)</f>
        <v>#N/A</v>
      </c>
      <c r="D42" s="28" t="e">
        <f ca="1">INDEX(INDIRECT(D$3&amp;"!$A$1:$LB$100"),MATCH($A42,'R1'!$A$1:$A$102),ＴＯＰ!$D$2+2)</f>
        <v>#N/A</v>
      </c>
      <c r="E42" s="28" t="e">
        <f ca="1">INDEX(INDIRECT(E$3&amp;"!$A$1:$LB$100"),MATCH($A42,'R1'!$A$1:$A$102),ＴＯＰ!$D$2+2)</f>
        <v>#N/A</v>
      </c>
      <c r="F42" s="28" t="e">
        <f ca="1">INDEX(INDIRECT(F$3&amp;"!$A$1:$LB$100"),MATCH($A42,'R1'!$A$1:$A$102),ＴＯＰ!$D$2+2)</f>
        <v>#N/A</v>
      </c>
      <c r="G42" s="28" t="e">
        <f ca="1">INDEX(INDIRECT(G$3&amp;"!$A$1:$LB$100"),MATCH($A42,'R1'!$A$1:$A$102),ＴＯＰ!$D$2+2)</f>
        <v>#N/A</v>
      </c>
      <c r="H42" s="29" t="e">
        <f ca="1">RANK(G42,$G$4:$G$65,0)+COUNTIF($G$4:$G42,G42)-1</f>
        <v>#N/A</v>
      </c>
    </row>
    <row r="43" spans="1:8" ht="17.25" customHeight="1">
      <c r="A43" s="24">
        <v>272272</v>
      </c>
      <c r="B43" s="27" t="str">
        <f ca="1">INDEX(INDIRECT(G$3&amp;"!$A$1:$KF$100"),MATCH($A43,'R1'!$A$1:$A$102),2)</f>
        <v>東大阪市</v>
      </c>
      <c r="C43" s="28" t="e">
        <f ca="1">INDEX(INDIRECT(C$3&amp;"!$A$1:$LB$100"),MATCH($A43,'R1'!$A$1:$A$102),ＴＯＰ!$D$2+2)</f>
        <v>#N/A</v>
      </c>
      <c r="D43" s="28" t="e">
        <f ca="1">INDEX(INDIRECT(D$3&amp;"!$A$1:$LB$100"),MATCH($A43,'R1'!$A$1:$A$102),ＴＯＰ!$D$2+2)</f>
        <v>#N/A</v>
      </c>
      <c r="E43" s="28" t="e">
        <f ca="1">INDEX(INDIRECT(E$3&amp;"!$A$1:$LB$100"),MATCH($A43,'R1'!$A$1:$A$102),ＴＯＰ!$D$2+2)</f>
        <v>#N/A</v>
      </c>
      <c r="F43" s="28" t="e">
        <f ca="1">INDEX(INDIRECT(F$3&amp;"!$A$1:$LB$100"),MATCH($A43,'R1'!$A$1:$A$102),ＴＯＰ!$D$2+2)</f>
        <v>#N/A</v>
      </c>
      <c r="G43" s="28" t="e">
        <f ca="1">INDEX(INDIRECT(G$3&amp;"!$A$1:$LB$100"),MATCH($A43,'R1'!$A$1:$A$102),ＴＯＰ!$D$2+2)</f>
        <v>#N/A</v>
      </c>
      <c r="H43" s="29" t="e">
        <f ca="1">RANK(G43,$G$4:$G$65,0)+COUNTIF($G$4:$G43,G43)-1</f>
        <v>#N/A</v>
      </c>
    </row>
    <row r="44" spans="1:8" ht="17.25" customHeight="1">
      <c r="A44" s="24">
        <v>282014</v>
      </c>
      <c r="B44" s="27" t="str">
        <f ca="1">INDEX(INDIRECT(G$3&amp;"!$A$1:$KF$100"),MATCH($A44,'R1'!$A$1:$A$102),2)</f>
        <v>姫路市</v>
      </c>
      <c r="C44" s="28" t="e">
        <f ca="1">INDEX(INDIRECT(C$3&amp;"!$A$1:$LB$100"),MATCH($A44,'R1'!$A$1:$A$102),ＴＯＰ!$D$2+2)</f>
        <v>#N/A</v>
      </c>
      <c r="D44" s="28" t="e">
        <f ca="1">INDEX(INDIRECT(D$3&amp;"!$A$1:$LB$100"),MATCH($A44,'R1'!$A$1:$A$102),ＴＯＰ!$D$2+2)</f>
        <v>#N/A</v>
      </c>
      <c r="E44" s="28" t="e">
        <f ca="1">INDEX(INDIRECT(E$3&amp;"!$A$1:$LB$100"),MATCH($A44,'R1'!$A$1:$A$102),ＴＯＰ!$D$2+2)</f>
        <v>#N/A</v>
      </c>
      <c r="F44" s="28" t="e">
        <f ca="1">INDEX(INDIRECT(F$3&amp;"!$A$1:$LB$100"),MATCH($A44,'R1'!$A$1:$A$102),ＴＯＰ!$D$2+2)</f>
        <v>#N/A</v>
      </c>
      <c r="G44" s="28" t="e">
        <f ca="1">INDEX(INDIRECT(G$3&amp;"!$A$1:$LB$100"),MATCH($A44,'R1'!$A$1:$A$102),ＴＯＰ!$D$2+2)</f>
        <v>#N/A</v>
      </c>
      <c r="H44" s="29" t="e">
        <f ca="1">RANK(G44,$G$4:$G$65,0)+COUNTIF($G$4:$G44,G44)-1</f>
        <v>#N/A</v>
      </c>
    </row>
    <row r="45" spans="1:8" ht="17.25" customHeight="1">
      <c r="A45" s="24">
        <v>282022</v>
      </c>
      <c r="B45" s="27" t="str">
        <f ca="1">INDEX(INDIRECT(G$3&amp;"!$A$1:$KF$100"),MATCH($A45,'R1'!$A$1:$A$102),2)</f>
        <v>尼崎市</v>
      </c>
      <c r="C45" s="28" t="e">
        <f ca="1">INDEX(INDIRECT(C$3&amp;"!$A$1:$LB$100"),MATCH($A45,'R1'!$A$1:$A$102),ＴＯＰ!$D$2+2)</f>
        <v>#N/A</v>
      </c>
      <c r="D45" s="28" t="e">
        <f ca="1">INDEX(INDIRECT(D$3&amp;"!$A$1:$LB$100"),MATCH($A45,'R1'!$A$1:$A$102),ＴＯＰ!$D$2+2)</f>
        <v>#N/A</v>
      </c>
      <c r="E45" s="28" t="e">
        <f ca="1">INDEX(INDIRECT(E$3&amp;"!$A$1:$LB$100"),MATCH($A45,'R1'!$A$1:$A$102),ＴＯＰ!$D$2+2)</f>
        <v>#N/A</v>
      </c>
      <c r="F45" s="28" t="e">
        <f ca="1">INDEX(INDIRECT(F$3&amp;"!$A$1:$LB$100"),MATCH($A45,'R1'!$A$1:$A$102),ＴＯＰ!$D$2+2)</f>
        <v>#N/A</v>
      </c>
      <c r="G45" s="28" t="e">
        <f ca="1">INDEX(INDIRECT(G$3&amp;"!$A$1:$LB$100"),MATCH($A45,'R1'!$A$1:$A$102),ＴＯＰ!$D$2+2)</f>
        <v>#N/A</v>
      </c>
      <c r="H45" s="29" t="e">
        <f ca="1">RANK(G45,$G$4:$G$65,0)+COUNTIF($G$4:$G45,G45)-1</f>
        <v>#N/A</v>
      </c>
    </row>
    <row r="46" spans="1:8" ht="17.25" customHeight="1">
      <c r="A46" s="24">
        <v>282031</v>
      </c>
      <c r="B46" s="27" t="str">
        <f ca="1">INDEX(INDIRECT(G$3&amp;"!$A$1:$KF$100"),MATCH($A46,'R1'!$A$1:$A$102),2)</f>
        <v>明石市</v>
      </c>
      <c r="C46" s="28" t="e">
        <f ca="1">INDEX(INDIRECT(C$3&amp;"!$A$1:$LB$100"),MATCH($A46,'R1'!$A$1:$A$102),ＴＯＰ!$D$2+2)</f>
        <v>#N/A</v>
      </c>
      <c r="D46" s="28" t="e">
        <f ca="1">INDEX(INDIRECT(D$3&amp;"!$A$1:$LB$100"),MATCH($A46,'R1'!$A$1:$A$102),ＴＯＰ!$D$2+2)</f>
        <v>#N/A</v>
      </c>
      <c r="E46" s="28" t="e">
        <f ca="1">INDEX(INDIRECT(E$3&amp;"!$A$1:$LB$100"),MATCH($A46,'R1'!$A$1:$A$102),ＴＯＰ!$D$2+2)</f>
        <v>#N/A</v>
      </c>
      <c r="F46" s="28" t="e">
        <f ca="1">INDEX(INDIRECT(F$3&amp;"!$A$1:$LB$100"),MATCH($A46,'R1'!$A$1:$A$102),ＴＯＰ!$D$2+2)</f>
        <v>#N/A</v>
      </c>
      <c r="G46" s="28" t="e">
        <f ca="1">INDEX(INDIRECT(G$3&amp;"!$A$1:$LB$100"),MATCH($A46,'R1'!$A$1:$A$102),ＴＯＰ!$D$2+2)</f>
        <v>#N/A</v>
      </c>
      <c r="H46" s="29" t="e">
        <f ca="1">RANK(G46,$G$4:$G$65,0)+COUNTIF($G$4:$G46,G46)-1</f>
        <v>#N/A</v>
      </c>
    </row>
    <row r="47" spans="1:8" ht="17.25" customHeight="1">
      <c r="A47" s="24">
        <v>282049</v>
      </c>
      <c r="B47" s="27" t="str">
        <f ca="1">INDEX(INDIRECT(G$3&amp;"!$A$1:$KF$100"),MATCH($A47,'R1'!$A$1:$A$102),2)</f>
        <v>西宮市</v>
      </c>
      <c r="C47" s="28" t="e">
        <f ca="1">INDEX(INDIRECT(C$3&amp;"!$A$1:$LB$100"),MATCH($A47,'R1'!$A$1:$A$102),ＴＯＰ!$D$2+2)</f>
        <v>#N/A</v>
      </c>
      <c r="D47" s="28" t="e">
        <f ca="1">INDEX(INDIRECT(D$3&amp;"!$A$1:$LB$100"),MATCH($A47,'R1'!$A$1:$A$102),ＴＯＰ!$D$2+2)</f>
        <v>#N/A</v>
      </c>
      <c r="E47" s="28" t="e">
        <f ca="1">INDEX(INDIRECT(E$3&amp;"!$A$1:$LB$100"),MATCH($A47,'R1'!$A$1:$A$102),ＴＯＰ!$D$2+2)</f>
        <v>#N/A</v>
      </c>
      <c r="F47" s="28" t="e">
        <f ca="1">INDEX(INDIRECT(F$3&amp;"!$A$1:$LB$100"),MATCH($A47,'R1'!$A$1:$A$102),ＴＯＰ!$D$2+2)</f>
        <v>#N/A</v>
      </c>
      <c r="G47" s="28" t="e">
        <f ca="1">INDEX(INDIRECT(G$3&amp;"!$A$1:$LB$100"),MATCH($A47,'R1'!$A$1:$A$102),ＴＯＰ!$D$2+2)</f>
        <v>#N/A</v>
      </c>
      <c r="H47" s="29" t="e">
        <f ca="1">RANK(G47,$G$4:$G$65,0)+COUNTIF($G$4:$G47,G47)-1</f>
        <v>#N/A</v>
      </c>
    </row>
    <row r="48" spans="1:8" ht="17.25" customHeight="1">
      <c r="A48" s="24">
        <v>292010</v>
      </c>
      <c r="B48" s="27" t="str">
        <f ca="1">INDEX(INDIRECT(G$3&amp;"!$A$1:$KF$100"),MATCH($A48,'R1'!$A$1:$A$102),2)</f>
        <v>奈良市</v>
      </c>
      <c r="C48" s="28" t="e">
        <f ca="1">INDEX(INDIRECT(C$3&amp;"!$A$1:$LB$100"),MATCH($A48,'R1'!$A$1:$A$102),ＴＯＰ!$D$2+2)</f>
        <v>#N/A</v>
      </c>
      <c r="D48" s="28" t="e">
        <f ca="1">INDEX(INDIRECT(D$3&amp;"!$A$1:$LB$100"),MATCH($A48,'R1'!$A$1:$A$102),ＴＯＰ!$D$2+2)</f>
        <v>#N/A</v>
      </c>
      <c r="E48" s="28" t="e">
        <f ca="1">INDEX(INDIRECT(E$3&amp;"!$A$1:$LB$100"),MATCH($A48,'R1'!$A$1:$A$102),ＴＯＰ!$D$2+2)</f>
        <v>#N/A</v>
      </c>
      <c r="F48" s="28" t="e">
        <f ca="1">INDEX(INDIRECT(F$3&amp;"!$A$1:$LB$100"),MATCH($A48,'R1'!$A$1:$A$102),ＴＯＰ!$D$2+2)</f>
        <v>#N/A</v>
      </c>
      <c r="G48" s="28" t="e">
        <f ca="1">INDEX(INDIRECT(G$3&amp;"!$A$1:$LB$100"),MATCH($A48,'R1'!$A$1:$A$102),ＴＯＰ!$D$2+2)</f>
        <v>#N/A</v>
      </c>
      <c r="H48" s="29" t="e">
        <f ca="1">RANK(G48,$G$4:$G$65,0)+COUNTIF($G$4:$G48,G48)-1</f>
        <v>#N/A</v>
      </c>
    </row>
    <row r="49" spans="1:8" ht="17.25" customHeight="1">
      <c r="A49" s="24">
        <v>302015</v>
      </c>
      <c r="B49" s="27" t="str">
        <f ca="1">INDEX(INDIRECT(G$3&amp;"!$A$1:$KF$100"),MATCH($A49,'R1'!$A$1:$A$102),2)</f>
        <v>和歌山市</v>
      </c>
      <c r="C49" s="28" t="e">
        <f ca="1">INDEX(INDIRECT(C$3&amp;"!$A$1:$LB$100"),MATCH($A49,'R1'!$A$1:$A$102),ＴＯＰ!$D$2+2)</f>
        <v>#N/A</v>
      </c>
      <c r="D49" s="28" t="e">
        <f ca="1">INDEX(INDIRECT(D$3&amp;"!$A$1:$LB$100"),MATCH($A49,'R1'!$A$1:$A$102),ＴＯＰ!$D$2+2)</f>
        <v>#N/A</v>
      </c>
      <c r="E49" s="28" t="e">
        <f ca="1">INDEX(INDIRECT(E$3&amp;"!$A$1:$LB$100"),MATCH($A49,'R1'!$A$1:$A$102),ＴＯＰ!$D$2+2)</f>
        <v>#N/A</v>
      </c>
      <c r="F49" s="28" t="e">
        <f ca="1">INDEX(INDIRECT(F$3&amp;"!$A$1:$LB$100"),MATCH($A49,'R1'!$A$1:$A$102),ＴＯＰ!$D$2+2)</f>
        <v>#N/A</v>
      </c>
      <c r="G49" s="28" t="e">
        <f ca="1">INDEX(INDIRECT(G$3&amp;"!$A$1:$LB$100"),MATCH($A49,'R1'!$A$1:$A$102),ＴＯＰ!$D$2+2)</f>
        <v>#N/A</v>
      </c>
      <c r="H49" s="29" t="e">
        <f ca="1">RANK(G49,$G$4:$G$65,0)+COUNTIF($G$4:$G49,G49)-1</f>
        <v>#N/A</v>
      </c>
    </row>
    <row r="50" spans="1:8" ht="17.25" customHeight="1">
      <c r="A50" s="24">
        <v>312011</v>
      </c>
      <c r="B50" s="27" t="str">
        <f ca="1">INDEX(INDIRECT(G$3&amp;"!$A$1:$KF$100"),MATCH($A50,'R1'!$A$1:$A$102),2)</f>
        <v>鳥取市</v>
      </c>
      <c r="C50" s="28" t="e">
        <f ca="1">INDEX(INDIRECT(C$3&amp;"!$A$1:$LB$100"),MATCH($A50,'R1'!$A$1:$A$102),ＴＯＰ!$D$2+2)</f>
        <v>#N/A</v>
      </c>
      <c r="D50" s="28" t="e">
        <f ca="1">INDEX(INDIRECT(D$3&amp;"!$A$1:$LB$100"),MATCH($A50,'R1'!$A$1:$A$102),ＴＯＰ!$D$2+2)</f>
        <v>#N/A</v>
      </c>
      <c r="E50" s="28" t="e">
        <f ca="1">INDEX(INDIRECT(E$3&amp;"!$A$1:$LB$100"),MATCH($A50,'R1'!$A$1:$A$102),ＴＯＰ!$D$2+2)</f>
        <v>#N/A</v>
      </c>
      <c r="F50" s="28" t="e">
        <f ca="1">INDEX(INDIRECT(F$3&amp;"!$A$1:$LB$100"),MATCH($A50,'R1'!$A$1:$A$102),ＴＯＰ!$D$2+2)</f>
        <v>#N/A</v>
      </c>
      <c r="G50" s="28" t="e">
        <f ca="1">INDEX(INDIRECT(G$3&amp;"!$A$1:$LB$100"),MATCH($A50,'R1'!$A$1:$A$102),ＴＯＰ!$D$2+2)</f>
        <v>#N/A</v>
      </c>
      <c r="H50" s="29" t="e">
        <f ca="1">RANK(G50,$G$4:$G$65,0)+COUNTIF($G$4:$G50,G50)-1</f>
        <v>#N/A</v>
      </c>
    </row>
    <row r="51" spans="1:8" ht="17.25" customHeight="1">
      <c r="A51" s="24">
        <v>322016</v>
      </c>
      <c r="B51" s="27" t="str">
        <f ca="1">INDEX(INDIRECT(G$3&amp;"!$A$1:$KF$100"),MATCH($A51,'R1'!$A$1:$A$102),2)</f>
        <v>松江市</v>
      </c>
      <c r="C51" s="28" t="e">
        <f ca="1">INDEX(INDIRECT(C$3&amp;"!$A$1:$LB$100"),MATCH($A51,'R1'!$A$1:$A$102),ＴＯＰ!$D$2+2)</f>
        <v>#N/A</v>
      </c>
      <c r="D51" s="28" t="e">
        <f ca="1">INDEX(INDIRECT(D$3&amp;"!$A$1:$LB$100"),MATCH($A51,'R1'!$A$1:$A$102),ＴＯＰ!$D$2+2)</f>
        <v>#N/A</v>
      </c>
      <c r="E51" s="28" t="e">
        <f ca="1">INDEX(INDIRECT(E$3&amp;"!$A$1:$LB$100"),MATCH($A51,'R1'!$A$1:$A$102),ＴＯＰ!$D$2+2)</f>
        <v>#N/A</v>
      </c>
      <c r="F51" s="28" t="e">
        <f ca="1">INDEX(INDIRECT(F$3&amp;"!$A$1:$LB$100"),MATCH($A51,'R1'!$A$1:$A$102),ＴＯＰ!$D$2+2)</f>
        <v>#N/A</v>
      </c>
      <c r="G51" s="28" t="e">
        <f ca="1">INDEX(INDIRECT(G$3&amp;"!$A$1:$LB$100"),MATCH($A51,'R1'!$A$1:$A$102),ＴＯＰ!$D$2+2)</f>
        <v>#N/A</v>
      </c>
      <c r="H51" s="29" t="e">
        <f ca="1">RANK(G51,$G$4:$G$65,0)+COUNTIF($G$4:$G51,G51)-1</f>
        <v>#N/A</v>
      </c>
    </row>
    <row r="52" spans="1:8" ht="17.25" customHeight="1">
      <c r="A52" s="24">
        <v>332020</v>
      </c>
      <c r="B52" s="27" t="str">
        <f ca="1">INDEX(INDIRECT(G$3&amp;"!$A$1:$KF$100"),MATCH($A52,'R1'!$A$1:$A$102),2)</f>
        <v>倉敷市</v>
      </c>
      <c r="C52" s="28" t="e">
        <f ca="1">INDEX(INDIRECT(C$3&amp;"!$A$1:$LB$100"),MATCH($A52,'R1'!$A$1:$A$102),ＴＯＰ!$D$2+2)</f>
        <v>#N/A</v>
      </c>
      <c r="D52" s="28" t="e">
        <f ca="1">INDEX(INDIRECT(D$3&amp;"!$A$1:$LB$100"),MATCH($A52,'R1'!$A$1:$A$102),ＴＯＰ!$D$2+2)</f>
        <v>#N/A</v>
      </c>
      <c r="E52" s="28" t="e">
        <f ca="1">INDEX(INDIRECT(E$3&amp;"!$A$1:$LB$100"),MATCH($A52,'R1'!$A$1:$A$102),ＴＯＰ!$D$2+2)</f>
        <v>#N/A</v>
      </c>
      <c r="F52" s="28" t="e">
        <f ca="1">INDEX(INDIRECT(F$3&amp;"!$A$1:$LB$100"),MATCH($A52,'R1'!$A$1:$A$102),ＴＯＰ!$D$2+2)</f>
        <v>#N/A</v>
      </c>
      <c r="G52" s="28" t="e">
        <f ca="1">INDEX(INDIRECT(G$3&amp;"!$A$1:$LB$100"),MATCH($A52,'R1'!$A$1:$A$102),ＴＯＰ!$D$2+2)</f>
        <v>#N/A</v>
      </c>
      <c r="H52" s="29" t="e">
        <f ca="1">RANK(G52,$G$4:$G$65,0)+COUNTIF($G$4:$G52,G52)-1</f>
        <v>#N/A</v>
      </c>
    </row>
    <row r="53" spans="1:8" ht="17.25" customHeight="1">
      <c r="A53" s="24">
        <v>342025</v>
      </c>
      <c r="B53" s="27" t="str">
        <f ca="1">INDEX(INDIRECT(G$3&amp;"!$A$1:$KF$100"),MATCH($A53,'R1'!$A$1:$A$102),2)</f>
        <v>呉市</v>
      </c>
      <c r="C53" s="28" t="e">
        <f ca="1">INDEX(INDIRECT(C$3&amp;"!$A$1:$LB$100"),MATCH($A53,'R1'!$A$1:$A$102),ＴＯＰ!$D$2+2)</f>
        <v>#N/A</v>
      </c>
      <c r="D53" s="28" t="e">
        <f ca="1">INDEX(INDIRECT(D$3&amp;"!$A$1:$LB$100"),MATCH($A53,'R1'!$A$1:$A$102),ＴＯＰ!$D$2+2)</f>
        <v>#N/A</v>
      </c>
      <c r="E53" s="28" t="e">
        <f ca="1">INDEX(INDIRECT(E$3&amp;"!$A$1:$LB$100"),MATCH($A53,'R1'!$A$1:$A$102),ＴＯＰ!$D$2+2)</f>
        <v>#N/A</v>
      </c>
      <c r="F53" s="28" t="e">
        <f ca="1">INDEX(INDIRECT(F$3&amp;"!$A$1:$LB$100"),MATCH($A53,'R1'!$A$1:$A$102),ＴＯＰ!$D$2+2)</f>
        <v>#N/A</v>
      </c>
      <c r="G53" s="28" t="e">
        <f ca="1">INDEX(INDIRECT(G$3&amp;"!$A$1:$LB$100"),MATCH($A53,'R1'!$A$1:$A$102),ＴＯＰ!$D$2+2)</f>
        <v>#N/A</v>
      </c>
      <c r="H53" s="29" t="e">
        <f ca="1">RANK(G53,$G$4:$G$65,0)+COUNTIF($G$4:$G53,G53)-1</f>
        <v>#N/A</v>
      </c>
    </row>
    <row r="54" spans="1:8" ht="17.25" customHeight="1">
      <c r="A54" s="24">
        <v>342076</v>
      </c>
      <c r="B54" s="27" t="str">
        <f ca="1">INDEX(INDIRECT(G$3&amp;"!$A$1:$KF$100"),MATCH($A54,'R1'!$A$1:$A$102),2)</f>
        <v>福山市</v>
      </c>
      <c r="C54" s="28" t="e">
        <f ca="1">INDEX(INDIRECT(C$3&amp;"!$A$1:$LB$100"),MATCH($A54,'R1'!$A$1:$A$102),ＴＯＰ!$D$2+2)</f>
        <v>#N/A</v>
      </c>
      <c r="D54" s="28" t="e">
        <f ca="1">INDEX(INDIRECT(D$3&amp;"!$A$1:$LB$100"),MATCH($A54,'R1'!$A$1:$A$102),ＴＯＰ!$D$2+2)</f>
        <v>#N/A</v>
      </c>
      <c r="E54" s="28" t="e">
        <f ca="1">INDEX(INDIRECT(E$3&amp;"!$A$1:$LB$100"),MATCH($A54,'R1'!$A$1:$A$102),ＴＯＰ!$D$2+2)</f>
        <v>#N/A</v>
      </c>
      <c r="F54" s="28" t="e">
        <f ca="1">INDEX(INDIRECT(F$3&amp;"!$A$1:$LB$100"),MATCH($A54,'R1'!$A$1:$A$102),ＴＯＰ!$D$2+2)</f>
        <v>#N/A</v>
      </c>
      <c r="G54" s="28" t="e">
        <f ca="1">INDEX(INDIRECT(G$3&amp;"!$A$1:$LB$100"),MATCH($A54,'R1'!$A$1:$A$102),ＴＯＰ!$D$2+2)</f>
        <v>#N/A</v>
      </c>
      <c r="H54" s="29" t="e">
        <f ca="1">RANK(G54,$G$4:$G$65,0)+COUNTIF($G$4:$G54,G54)-1</f>
        <v>#N/A</v>
      </c>
    </row>
    <row r="55" spans="1:8" ht="17.25" customHeight="1">
      <c r="A55" s="24">
        <v>352012</v>
      </c>
      <c r="B55" s="27" t="str">
        <f ca="1">INDEX(INDIRECT(G$3&amp;"!$A$1:$KF$100"),MATCH($A55,'R1'!$A$1:$A$102),2)</f>
        <v>下関市</v>
      </c>
      <c r="C55" s="28" t="e">
        <f ca="1">INDEX(INDIRECT(C$3&amp;"!$A$1:$LB$100"),MATCH($A55,'R1'!$A$1:$A$102),ＴＯＰ!$D$2+2)</f>
        <v>#N/A</v>
      </c>
      <c r="D55" s="28" t="e">
        <f ca="1">INDEX(INDIRECT(D$3&amp;"!$A$1:$LB$100"),MATCH($A55,'R1'!$A$1:$A$102),ＴＯＰ!$D$2+2)</f>
        <v>#N/A</v>
      </c>
      <c r="E55" s="28" t="e">
        <f ca="1">INDEX(INDIRECT(E$3&amp;"!$A$1:$LB$100"),MATCH($A55,'R1'!$A$1:$A$102),ＴＯＰ!$D$2+2)</f>
        <v>#N/A</v>
      </c>
      <c r="F55" s="28" t="e">
        <f ca="1">INDEX(INDIRECT(F$3&amp;"!$A$1:$LB$100"),MATCH($A55,'R1'!$A$1:$A$102),ＴＯＰ!$D$2+2)</f>
        <v>#N/A</v>
      </c>
      <c r="G55" s="28" t="e">
        <f ca="1">INDEX(INDIRECT(G$3&amp;"!$A$1:$LB$100"),MATCH($A55,'R1'!$A$1:$A$102),ＴＯＰ!$D$2+2)</f>
        <v>#N/A</v>
      </c>
      <c r="H55" s="29" t="e">
        <f ca="1">RANK(G55,$G$4:$G$65,0)+COUNTIF($G$4:$G55,G55)-1</f>
        <v>#N/A</v>
      </c>
    </row>
    <row r="56" spans="1:8" ht="17.25" customHeight="1">
      <c r="A56" s="24">
        <v>372013</v>
      </c>
      <c r="B56" s="27" t="str">
        <f ca="1">INDEX(INDIRECT(G$3&amp;"!$A$1:$KF$100"),MATCH($A56,'R1'!$A$1:$A$102),2)</f>
        <v>高松市</v>
      </c>
      <c r="C56" s="28" t="e">
        <f ca="1">INDEX(INDIRECT(C$3&amp;"!$A$1:$LB$100"),MATCH($A56,'R1'!$A$1:$A$102),ＴＯＰ!$D$2+2)</f>
        <v>#N/A</v>
      </c>
      <c r="D56" s="28" t="e">
        <f ca="1">INDEX(INDIRECT(D$3&amp;"!$A$1:$LB$100"),MATCH($A56,'R1'!$A$1:$A$102),ＴＯＰ!$D$2+2)</f>
        <v>#N/A</v>
      </c>
      <c r="E56" s="28" t="e">
        <f ca="1">INDEX(INDIRECT(E$3&amp;"!$A$1:$LB$100"),MATCH($A56,'R1'!$A$1:$A$102),ＴＯＰ!$D$2+2)</f>
        <v>#N/A</v>
      </c>
      <c r="F56" s="28" t="e">
        <f ca="1">INDEX(INDIRECT(F$3&amp;"!$A$1:$LB$100"),MATCH($A56,'R1'!$A$1:$A$102),ＴＯＰ!$D$2+2)</f>
        <v>#N/A</v>
      </c>
      <c r="G56" s="28" t="e">
        <f ca="1">INDEX(INDIRECT(G$3&amp;"!$A$1:$LB$100"),MATCH($A56,'R1'!$A$1:$A$102),ＴＯＰ!$D$2+2)</f>
        <v>#N/A</v>
      </c>
      <c r="H56" s="29" t="e">
        <f ca="1">RANK(G56,$G$4:$G$65,0)+COUNTIF($G$4:$G56,G56)-1</f>
        <v>#N/A</v>
      </c>
    </row>
    <row r="57" spans="1:8" ht="17.25" customHeight="1">
      <c r="A57" s="24">
        <v>382019</v>
      </c>
      <c r="B57" s="27" t="str">
        <f ca="1">INDEX(INDIRECT(G$3&amp;"!$A$1:$KF$100"),MATCH($A57,'R1'!$A$1:$A$102),2)</f>
        <v>松山市</v>
      </c>
      <c r="C57" s="28" t="e">
        <f ca="1">INDEX(INDIRECT(C$3&amp;"!$A$1:$LB$100"),MATCH($A57,'R1'!$A$1:$A$102),ＴＯＰ!$D$2+2)</f>
        <v>#N/A</v>
      </c>
      <c r="D57" s="28" t="e">
        <f ca="1">INDEX(INDIRECT(D$3&amp;"!$A$1:$LB$100"),MATCH($A57,'R1'!$A$1:$A$102),ＴＯＰ!$D$2+2)</f>
        <v>#N/A</v>
      </c>
      <c r="E57" s="28" t="e">
        <f ca="1">INDEX(INDIRECT(E$3&amp;"!$A$1:$LB$100"),MATCH($A57,'R1'!$A$1:$A$102),ＴＯＰ!$D$2+2)</f>
        <v>#N/A</v>
      </c>
      <c r="F57" s="28" t="e">
        <f ca="1">INDEX(INDIRECT(F$3&amp;"!$A$1:$LB$100"),MATCH($A57,'R1'!$A$1:$A$102),ＴＯＰ!$D$2+2)</f>
        <v>#N/A</v>
      </c>
      <c r="G57" s="28" t="e">
        <f ca="1">INDEX(INDIRECT(G$3&amp;"!$A$1:$LB$100"),MATCH($A57,'R1'!$A$1:$A$102),ＴＯＰ!$D$2+2)</f>
        <v>#N/A</v>
      </c>
      <c r="H57" s="29" t="e">
        <f ca="1">RANK(G57,$G$4:$G$65,0)+COUNTIF($G$4:$G57,G57)-1</f>
        <v>#N/A</v>
      </c>
    </row>
    <row r="58" spans="1:8" ht="17.25" customHeight="1">
      <c r="A58" s="24">
        <v>392014</v>
      </c>
      <c r="B58" s="27" t="str">
        <f ca="1">INDEX(INDIRECT(G$3&amp;"!$A$1:$KF$100"),MATCH($A58,'R1'!$A$1:$A$102),2)</f>
        <v>高知市</v>
      </c>
      <c r="C58" s="28" t="e">
        <f ca="1">INDEX(INDIRECT(C$3&amp;"!$A$1:$LB$100"),MATCH($A58,'R1'!$A$1:$A$102),ＴＯＰ!$D$2+2)</f>
        <v>#N/A</v>
      </c>
      <c r="D58" s="28" t="e">
        <f ca="1">INDEX(INDIRECT(D$3&amp;"!$A$1:$LB$100"),MATCH($A58,'R1'!$A$1:$A$102),ＴＯＰ!$D$2+2)</f>
        <v>#N/A</v>
      </c>
      <c r="E58" s="28" t="e">
        <f ca="1">INDEX(INDIRECT(E$3&amp;"!$A$1:$LB$100"),MATCH($A58,'R1'!$A$1:$A$102),ＴＯＰ!$D$2+2)</f>
        <v>#N/A</v>
      </c>
      <c r="F58" s="28" t="e">
        <f ca="1">INDEX(INDIRECT(F$3&amp;"!$A$1:$LB$100"),MATCH($A58,'R1'!$A$1:$A$102),ＴＯＰ!$D$2+2)</f>
        <v>#N/A</v>
      </c>
      <c r="G58" s="28" t="e">
        <f ca="1">INDEX(INDIRECT(G$3&amp;"!$A$1:$LB$100"),MATCH($A58,'R1'!$A$1:$A$102),ＴＯＰ!$D$2+2)</f>
        <v>#N/A</v>
      </c>
      <c r="H58" s="29" t="e">
        <f ca="1">RANK(G58,$G$4:$G$65,0)+COUNTIF($G$4:$G58,G58)-1</f>
        <v>#N/A</v>
      </c>
    </row>
    <row r="59" spans="1:8" ht="17.25" customHeight="1">
      <c r="A59" s="24">
        <v>402036</v>
      </c>
      <c r="B59" s="27" t="str">
        <f ca="1">INDEX(INDIRECT(G$3&amp;"!$A$1:$KF$100"),MATCH($A59,'R1'!$A$1:$A$102),2)</f>
        <v>久留米市</v>
      </c>
      <c r="C59" s="28" t="e">
        <f ca="1">INDEX(INDIRECT(C$3&amp;"!$A$1:$LB$100"),MATCH($A59,'R1'!$A$1:$A$102),ＴＯＰ!$D$2+2)</f>
        <v>#N/A</v>
      </c>
      <c r="D59" s="28" t="e">
        <f ca="1">INDEX(INDIRECT(D$3&amp;"!$A$1:$LB$100"),MATCH($A59,'R1'!$A$1:$A$102),ＴＯＰ!$D$2+2)</f>
        <v>#N/A</v>
      </c>
      <c r="E59" s="28" t="e">
        <f ca="1">INDEX(INDIRECT(E$3&amp;"!$A$1:$LB$100"),MATCH($A59,'R1'!$A$1:$A$102),ＴＯＰ!$D$2+2)</f>
        <v>#N/A</v>
      </c>
      <c r="F59" s="28" t="e">
        <f ca="1">INDEX(INDIRECT(F$3&amp;"!$A$1:$LB$100"),MATCH($A59,'R1'!$A$1:$A$102),ＴＯＰ!$D$2+2)</f>
        <v>#N/A</v>
      </c>
      <c r="G59" s="28" t="e">
        <f ca="1">INDEX(INDIRECT(G$3&amp;"!$A$1:$LB$100"),MATCH($A59,'R1'!$A$1:$A$102),ＴＯＰ!$D$2+2)</f>
        <v>#N/A</v>
      </c>
      <c r="H59" s="29" t="e">
        <f ca="1">RANK(G59,$G$4:$G$65,0)+COUNTIF($G$4:$G59,G59)-1</f>
        <v>#N/A</v>
      </c>
    </row>
    <row r="60" spans="1:8" ht="17.25" customHeight="1">
      <c r="A60" s="24">
        <v>422011</v>
      </c>
      <c r="B60" s="27" t="str">
        <f ca="1">INDEX(INDIRECT(G$3&amp;"!$A$1:$KF$100"),MATCH($A60,'R1'!$A$1:$A$102),2)</f>
        <v>長崎市</v>
      </c>
      <c r="C60" s="28" t="e">
        <f ca="1">INDEX(INDIRECT(C$3&amp;"!$A$1:$LB$100"),MATCH($A60,'R1'!$A$1:$A$102),ＴＯＰ!$D$2+2)</f>
        <v>#N/A</v>
      </c>
      <c r="D60" s="28" t="e">
        <f ca="1">INDEX(INDIRECT(D$3&amp;"!$A$1:$LB$100"),MATCH($A60,'R1'!$A$1:$A$102),ＴＯＰ!$D$2+2)</f>
        <v>#N/A</v>
      </c>
      <c r="E60" s="28" t="e">
        <f ca="1">INDEX(INDIRECT(E$3&amp;"!$A$1:$LB$100"),MATCH($A60,'R1'!$A$1:$A$102),ＴＯＰ!$D$2+2)</f>
        <v>#N/A</v>
      </c>
      <c r="F60" s="28" t="e">
        <f ca="1">INDEX(INDIRECT(F$3&amp;"!$A$1:$LB$100"),MATCH($A60,'R1'!$A$1:$A$102),ＴＯＰ!$D$2+2)</f>
        <v>#N/A</v>
      </c>
      <c r="G60" s="28" t="e">
        <f ca="1">INDEX(INDIRECT(G$3&amp;"!$A$1:$LB$100"),MATCH($A60,'R1'!$A$1:$A$102),ＴＯＰ!$D$2+2)</f>
        <v>#N/A</v>
      </c>
      <c r="H60" s="29" t="e">
        <f ca="1">RANK(G60,$G$4:$G$65,0)+COUNTIF($G$4:$G60,G60)-1</f>
        <v>#N/A</v>
      </c>
    </row>
    <row r="61" spans="1:8" ht="17.25" customHeight="1">
      <c r="A61" s="24">
        <v>422029</v>
      </c>
      <c r="B61" s="27" t="str">
        <f ca="1">INDEX(INDIRECT(G$3&amp;"!$A$1:$KF$100"),MATCH($A61,'R1'!$A$1:$A$102),2)</f>
        <v>佐世保市</v>
      </c>
      <c r="C61" s="28" t="e">
        <f ca="1">INDEX(INDIRECT(C$3&amp;"!$A$1:$LB$100"),MATCH($A61,'R1'!$A$1:$A$102),ＴＯＰ!$D$2+2)</f>
        <v>#N/A</v>
      </c>
      <c r="D61" s="28" t="e">
        <f ca="1">INDEX(INDIRECT(D$3&amp;"!$A$1:$LB$100"),MATCH($A61,'R1'!$A$1:$A$102),ＴＯＰ!$D$2+2)</f>
        <v>#N/A</v>
      </c>
      <c r="E61" s="28" t="e">
        <f ca="1">INDEX(INDIRECT(E$3&amp;"!$A$1:$LB$100"),MATCH($A61,'R1'!$A$1:$A$102),ＴＯＰ!$D$2+2)</f>
        <v>#N/A</v>
      </c>
      <c r="F61" s="28" t="e">
        <f ca="1">INDEX(INDIRECT(F$3&amp;"!$A$1:$LB$100"),MATCH($A61,'R1'!$A$1:$A$102),ＴＯＰ!$D$2+2)</f>
        <v>#N/A</v>
      </c>
      <c r="G61" s="28" t="e">
        <f ca="1">INDEX(INDIRECT(G$3&amp;"!$A$1:$LB$100"),MATCH($A61,'R1'!$A$1:$A$102),ＴＯＰ!$D$2+2)</f>
        <v>#N/A</v>
      </c>
      <c r="H61" s="29" t="e">
        <f ca="1">RANK(G61,$G$4:$G$65,0)+COUNTIF($G$4:$G61,G61)-1</f>
        <v>#N/A</v>
      </c>
    </row>
    <row r="62" spans="1:8" ht="17.25" customHeight="1">
      <c r="A62" s="24">
        <v>442011</v>
      </c>
      <c r="B62" s="27" t="str">
        <f ca="1">INDEX(INDIRECT(G$3&amp;"!$A$1:$KF$100"),MATCH($A62,'R1'!$A$1:$A$102),2)</f>
        <v>大分市</v>
      </c>
      <c r="C62" s="28" t="e">
        <f ca="1">INDEX(INDIRECT(C$3&amp;"!$A$1:$LB$100"),MATCH($A62,'R1'!$A$1:$A$102),ＴＯＰ!$D$2+2)</f>
        <v>#N/A</v>
      </c>
      <c r="D62" s="28" t="e">
        <f ca="1">INDEX(INDIRECT(D$3&amp;"!$A$1:$LB$100"),MATCH($A62,'R1'!$A$1:$A$102),ＴＯＰ!$D$2+2)</f>
        <v>#N/A</v>
      </c>
      <c r="E62" s="28" t="e">
        <f ca="1">INDEX(INDIRECT(E$3&amp;"!$A$1:$LB$100"),MATCH($A62,'R1'!$A$1:$A$102),ＴＯＰ!$D$2+2)</f>
        <v>#N/A</v>
      </c>
      <c r="F62" s="28" t="e">
        <f ca="1">INDEX(INDIRECT(F$3&amp;"!$A$1:$LB$100"),MATCH($A62,'R1'!$A$1:$A$102),ＴＯＰ!$D$2+2)</f>
        <v>#N/A</v>
      </c>
      <c r="G62" s="28" t="e">
        <f ca="1">INDEX(INDIRECT(G$3&amp;"!$A$1:$LB$100"),MATCH($A62,'R1'!$A$1:$A$102),ＴＯＰ!$D$2+2)</f>
        <v>#N/A</v>
      </c>
      <c r="H62" s="29" t="e">
        <f ca="1">RANK(G62,$G$4:$G$65,0)+COUNTIF($G$4:$G62,G62)-1</f>
        <v>#N/A</v>
      </c>
    </row>
    <row r="63" spans="1:8" ht="17.25" customHeight="1">
      <c r="A63" s="24">
        <v>452017</v>
      </c>
      <c r="B63" s="27" t="str">
        <f ca="1">INDEX(INDIRECT(G$3&amp;"!$A$1:$KF$100"),MATCH($A63,'R1'!$A$1:$A$102),2)</f>
        <v>宮崎市</v>
      </c>
      <c r="C63" s="28" t="e">
        <f ca="1">INDEX(INDIRECT(C$3&amp;"!$A$1:$LB$100"),MATCH($A63,'R1'!$A$1:$A$102),ＴＯＰ!$D$2+2)</f>
        <v>#N/A</v>
      </c>
      <c r="D63" s="28" t="e">
        <f ca="1">INDEX(INDIRECT(D$3&amp;"!$A$1:$LB$100"),MATCH($A63,'R1'!$A$1:$A$102),ＴＯＰ!$D$2+2)</f>
        <v>#N/A</v>
      </c>
      <c r="E63" s="28" t="e">
        <f ca="1">INDEX(INDIRECT(E$3&amp;"!$A$1:$LB$100"),MATCH($A63,'R1'!$A$1:$A$102),ＴＯＰ!$D$2+2)</f>
        <v>#N/A</v>
      </c>
      <c r="F63" s="28" t="e">
        <f ca="1">INDEX(INDIRECT(F$3&amp;"!$A$1:$LB$100"),MATCH($A63,'R1'!$A$1:$A$102),ＴＯＰ!$D$2+2)</f>
        <v>#N/A</v>
      </c>
      <c r="G63" s="28" t="e">
        <f ca="1">INDEX(INDIRECT(G$3&amp;"!$A$1:$LB$100"),MATCH($A63,'R1'!$A$1:$A$102),ＴＯＰ!$D$2+2)</f>
        <v>#N/A</v>
      </c>
      <c r="H63" s="29" t="e">
        <f ca="1">RANK(G63,$G$4:$G$65,0)+COUNTIF($G$4:$G63,G63)-1</f>
        <v>#N/A</v>
      </c>
    </row>
    <row r="64" spans="1:8" ht="17.25" customHeight="1">
      <c r="A64" s="24">
        <v>462012</v>
      </c>
      <c r="B64" s="27" t="str">
        <f ca="1">INDEX(INDIRECT(G$3&amp;"!$A$1:$KF$100"),MATCH($A64,'R1'!$A$1:$A$102),2)</f>
        <v>鹿児島市</v>
      </c>
      <c r="C64" s="28" t="e">
        <f ca="1">INDEX(INDIRECT(C$3&amp;"!$A$1:$LB$100"),MATCH($A64,'R1'!$A$1:$A$102),ＴＯＰ!$D$2+2)</f>
        <v>#N/A</v>
      </c>
      <c r="D64" s="28" t="e">
        <f ca="1">INDEX(INDIRECT(D$3&amp;"!$A$1:$LB$100"),MATCH($A64,'R1'!$A$1:$A$102),ＴＯＰ!$D$2+2)</f>
        <v>#N/A</v>
      </c>
      <c r="E64" s="28" t="e">
        <f ca="1">INDEX(INDIRECT(E$3&amp;"!$A$1:$LB$100"),MATCH($A64,'R1'!$A$1:$A$102),ＴＯＰ!$D$2+2)</f>
        <v>#N/A</v>
      </c>
      <c r="F64" s="28" t="e">
        <f ca="1">INDEX(INDIRECT(F$3&amp;"!$A$1:$LB$100"),MATCH($A64,'R1'!$A$1:$A$102),ＴＯＰ!$D$2+2)</f>
        <v>#N/A</v>
      </c>
      <c r="G64" s="28" t="e">
        <f ca="1">INDEX(INDIRECT(G$3&amp;"!$A$1:$LB$100"),MATCH($A64,'R1'!$A$1:$A$102),ＴＯＰ!$D$2+2)</f>
        <v>#N/A</v>
      </c>
      <c r="H64" s="29" t="e">
        <f ca="1">RANK(G64,$G$4:$G$65,0)+COUNTIF($G$4:$G64,G64)-1</f>
        <v>#N/A</v>
      </c>
    </row>
    <row r="65" spans="1:8" ht="17.25" customHeight="1">
      <c r="A65" s="24">
        <v>472018</v>
      </c>
      <c r="B65" s="33" t="str">
        <f ca="1">INDEX(INDIRECT(G$3&amp;"!$A$1:$KF$100"),MATCH($A65,'R1'!$A$1:$A$102),2)</f>
        <v>那覇市</v>
      </c>
      <c r="C65" s="34" t="e">
        <f ca="1">INDEX(INDIRECT(C$3&amp;"!$A$1:$LB$100"),MATCH($A65,'R1'!$A$1:$A$102),ＴＯＰ!$D$2+2)</f>
        <v>#N/A</v>
      </c>
      <c r="D65" s="34" t="e">
        <f ca="1">INDEX(INDIRECT(D$3&amp;"!$A$1:$LB$100"),MATCH($A65,'R1'!$A$1:$A$102),ＴＯＰ!$D$2+2)</f>
        <v>#N/A</v>
      </c>
      <c r="E65" s="34" t="e">
        <f ca="1">INDEX(INDIRECT(E$3&amp;"!$A$1:$LB$100"),MATCH($A65,'R1'!$A$1:$A$102),ＴＯＰ!$D$2+2)</f>
        <v>#N/A</v>
      </c>
      <c r="F65" s="34" t="e">
        <f ca="1">INDEX(INDIRECT(F$3&amp;"!$A$1:$LB$100"),MATCH($A65,'R1'!$A$1:$A$102),ＴＯＰ!$D$2+2)</f>
        <v>#N/A</v>
      </c>
      <c r="G65" s="34" t="e">
        <f ca="1">INDEX(INDIRECT(G$3&amp;"!$A$1:$LB$100"),MATCH($A65,'R1'!$A$1:$A$102),ＴＯＰ!$D$2+2)</f>
        <v>#N/A</v>
      </c>
      <c r="H65" s="35" t="e">
        <f ca="1">RANK(G65,$G$4:$G$65,0)+COUNTIF($G$4:$G65,G65)-1</f>
        <v>#N/A</v>
      </c>
    </row>
  </sheetData>
  <sheetProtection sheet="1" selectLockedCells="1" selectUnlockedCells="1"/>
  <mergeCells count="1">
    <mergeCell ref="B2:G2"/>
  </mergeCells>
  <phoneticPr fontId="7"/>
  <conditionalFormatting sqref="C4:G65">
    <cfRule type="expression" dxfId="7" priority="7">
      <formula>SUM($C$4:$C$65)-INT(SUM($C$4:$C$65))&gt;0</formula>
    </cfRule>
  </conditionalFormatting>
  <conditionalFormatting sqref="H4:H65">
    <cfRule type="top10" dxfId="6" priority="9" bottom="1" rank="5"/>
  </conditionalFormatting>
  <hyperlinks>
    <hyperlink ref="F1" location="グラフ!A1" display="グラフ表示" xr:uid="{00000000-0004-0000-0100-000000000000}"/>
    <hyperlink ref="G1" location="ＴＯＰ!A1" display="TOPへ戻る" xr:uid="{00000000-0004-0000-0100-000001000000}"/>
  </hyperlinks>
  <pageMargins left="0.7" right="0.7" top="0.75" bottom="0.75" header="0.3" footer="0.3"/>
  <pageSetup paperSize="9" scale="71" orientation="portrait" r:id="rId1"/>
  <headerFooter>
    <oddHeader>&amp;L&amp;"HG丸ｺﾞｼｯｸM-PRO,標準"&amp;16盛岡市議会情報データベース&amp;R&amp;14令和４年３月31日基準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E41"/>
  <sheetViews>
    <sheetView view="pageLayout" topLeftCell="C1" zoomScaleNormal="110" zoomScaleSheetLayoutView="100" workbookViewId="0">
      <selection activeCell="C13" sqref="C13"/>
    </sheetView>
  </sheetViews>
  <sheetFormatPr defaultColWidth="3.109375" defaultRowHeight="22.5" customHeight="1"/>
  <cols>
    <col min="1" max="2" width="4.21875" style="1" hidden="1" customWidth="1"/>
    <col min="3" max="3" width="8.109375" style="1" customWidth="1"/>
    <col min="4" max="9" width="12.21875" style="1" customWidth="1"/>
    <col min="10" max="16384" width="3.109375" style="1"/>
  </cols>
  <sheetData>
    <row r="1" spans="1:291" ht="22.5" customHeight="1">
      <c r="C1" s="43" t="s">
        <v>466</v>
      </c>
      <c r="I1" s="42" t="s">
        <v>754</v>
      </c>
    </row>
    <row r="2" spans="1:291" ht="22.5" customHeight="1">
      <c r="C2" s="43" t="str">
        <f>CONCATENATE("　中核市 ",集計表!G3," 順位上位５位と盛岡市の比較")</f>
        <v>　中核市 R4 順位上位５位と盛岡市の比較</v>
      </c>
      <c r="I2" s="42"/>
    </row>
    <row r="3" spans="1:291" ht="22.5" customHeight="1">
      <c r="C3" s="916" t="str">
        <f>集計表!B2</f>
        <v>○</v>
      </c>
      <c r="D3" s="916"/>
      <c r="E3" s="916"/>
      <c r="F3" s="916"/>
      <c r="G3" s="916"/>
      <c r="H3" s="916"/>
      <c r="I3" s="20" t="e">
        <f ca="1">集計表!H2</f>
        <v>#N/A</v>
      </c>
    </row>
    <row r="4" spans="1:291" ht="22.5" customHeight="1">
      <c r="C4" s="38" t="s">
        <v>448</v>
      </c>
      <c r="D4" s="39" t="s">
        <v>449</v>
      </c>
      <c r="E4" s="38" t="str">
        <f>集計表!C3</f>
        <v>H30</v>
      </c>
      <c r="F4" s="38" t="str">
        <f>集計表!D3</f>
        <v>R1</v>
      </c>
      <c r="G4" s="38" t="str">
        <f>集計表!E3</f>
        <v>R2</v>
      </c>
      <c r="H4" s="38" t="str">
        <f>集計表!F3</f>
        <v>R3</v>
      </c>
      <c r="I4" s="38" t="str">
        <f>集計表!G3</f>
        <v>R4</v>
      </c>
    </row>
    <row r="5" spans="1:291" ht="22.5" customHeight="1">
      <c r="A5" s="24" t="e">
        <f ca="1">MATCH(C5,集計表!$H$4:$H$65,0)</f>
        <v>#N/A</v>
      </c>
      <c r="B5" s="24" t="e">
        <f ca="1">INDEX(集計表!$A$4:$B$65,A5,1)</f>
        <v>#N/A</v>
      </c>
      <c r="C5" s="36">
        <v>1</v>
      </c>
      <c r="D5" s="37" t="e">
        <f ca="1">VLOOKUP($B5,集計表!$A$4:$G$65,2)</f>
        <v>#N/A</v>
      </c>
      <c r="E5" s="59" t="e">
        <f ca="1">VLOOKUP($B5,集計表!$A$4:$G$65,3)</f>
        <v>#N/A</v>
      </c>
      <c r="F5" s="59" t="e">
        <f ca="1">VLOOKUP($B5,集計表!$A$4:$G$65,4)</f>
        <v>#N/A</v>
      </c>
      <c r="G5" s="59" t="e">
        <f ca="1">VLOOKUP($B5,集計表!$A$4:$G$65,5)</f>
        <v>#N/A</v>
      </c>
      <c r="H5" s="59" t="e">
        <f ca="1">VLOOKUP($B5,集計表!$A$4:$G$65,6)</f>
        <v>#N/A</v>
      </c>
      <c r="I5" s="59" t="e">
        <f ca="1">VLOOKUP($B5,集計表!$A$4:$G$65,7)</f>
        <v>#N/A</v>
      </c>
    </row>
    <row r="6" spans="1:291" ht="22.5" customHeight="1">
      <c r="A6" s="24" t="e">
        <f ca="1">MATCH(C6,集計表!$H$4:$H$65,0)</f>
        <v>#N/A</v>
      </c>
      <c r="B6" s="24" t="e">
        <f ca="1">INDEX(集計表!$A$4:$B$65,A6,1)</f>
        <v>#N/A</v>
      </c>
      <c r="C6" s="36">
        <v>2</v>
      </c>
      <c r="D6" s="37" t="e">
        <f ca="1">VLOOKUP($B6,集計表!$A$4:$G$65,2)</f>
        <v>#N/A</v>
      </c>
      <c r="E6" s="59" t="e">
        <f ca="1">VLOOKUP($B6,集計表!$A$4:$G$65,3)</f>
        <v>#N/A</v>
      </c>
      <c r="F6" s="59" t="e">
        <f ca="1">VLOOKUP($B6,集計表!$A$4:$G$65,4)</f>
        <v>#N/A</v>
      </c>
      <c r="G6" s="59" t="e">
        <f ca="1">VLOOKUP($B6,集計表!$A$4:$G$65,5)</f>
        <v>#N/A</v>
      </c>
      <c r="H6" s="59" t="e">
        <f ca="1">VLOOKUP($B6,集計表!$A$4:$G$65,6)</f>
        <v>#N/A</v>
      </c>
      <c r="I6" s="59" t="e">
        <f ca="1">VLOOKUP($B6,集計表!$A$4:$G$65,7)</f>
        <v>#N/A</v>
      </c>
    </row>
    <row r="7" spans="1:291" ht="22.5" customHeight="1">
      <c r="A7" s="24" t="e">
        <f ca="1">MATCH(C7,集計表!$H$4:$H$65,0)</f>
        <v>#N/A</v>
      </c>
      <c r="B7" s="24" t="e">
        <f ca="1">INDEX(集計表!$A$4:$B$65,A7,1)</f>
        <v>#N/A</v>
      </c>
      <c r="C7" s="36">
        <v>3</v>
      </c>
      <c r="D7" s="37" t="e">
        <f ca="1">VLOOKUP($B7,集計表!$A$4:$G$65,2)</f>
        <v>#N/A</v>
      </c>
      <c r="E7" s="59" t="e">
        <f ca="1">VLOOKUP($B7,集計表!$A$4:$G$65,3)</f>
        <v>#N/A</v>
      </c>
      <c r="F7" s="59" t="e">
        <f ca="1">VLOOKUP($B7,集計表!$A$4:$G$65,4)</f>
        <v>#N/A</v>
      </c>
      <c r="G7" s="59" t="e">
        <f ca="1">VLOOKUP($B7,集計表!$A$4:$G$65,5)</f>
        <v>#N/A</v>
      </c>
      <c r="H7" s="59" t="e">
        <f ca="1">VLOOKUP($B7,集計表!$A$4:$G$65,6)</f>
        <v>#N/A</v>
      </c>
      <c r="I7" s="59" t="e">
        <f ca="1">VLOOKUP($B7,集計表!$A$4:$G$65,7)</f>
        <v>#N/A</v>
      </c>
    </row>
    <row r="8" spans="1:291" ht="22.5" customHeight="1">
      <c r="A8" s="24" t="e">
        <f ca="1">MATCH(C8,集計表!$H$4:$H$65,0)</f>
        <v>#N/A</v>
      </c>
      <c r="B8" s="24" t="e">
        <f ca="1">INDEX(集計表!$A$4:$B$65,A8,1)</f>
        <v>#N/A</v>
      </c>
      <c r="C8" s="36">
        <v>4</v>
      </c>
      <c r="D8" s="37" t="e">
        <f ca="1">VLOOKUP($B8,集計表!$A$4:$G$65,2)</f>
        <v>#N/A</v>
      </c>
      <c r="E8" s="59" t="e">
        <f ca="1">VLOOKUP($B8,集計表!$A$4:$G$65,3)</f>
        <v>#N/A</v>
      </c>
      <c r="F8" s="59" t="e">
        <f ca="1">VLOOKUP($B8,集計表!$A$4:$G$65,4)</f>
        <v>#N/A</v>
      </c>
      <c r="G8" s="59" t="e">
        <f ca="1">VLOOKUP($B8,集計表!$A$4:$G$65,5)</f>
        <v>#N/A</v>
      </c>
      <c r="H8" s="59" t="e">
        <f ca="1">VLOOKUP($B8,集計表!$A$4:$G$65,6)</f>
        <v>#N/A</v>
      </c>
      <c r="I8" s="59" t="e">
        <f ca="1">VLOOKUP($B8,集計表!$A$4:$G$65,7)</f>
        <v>#N/A</v>
      </c>
    </row>
    <row r="9" spans="1:291" ht="22.5" customHeight="1">
      <c r="A9" s="24" t="e">
        <f ca="1">MATCH(C9,集計表!$H$4:$H$65,0)</f>
        <v>#N/A</v>
      </c>
      <c r="B9" s="24" t="e">
        <f ca="1">INDEX(集計表!$A$4:$B$65,A9,1)</f>
        <v>#N/A</v>
      </c>
      <c r="C9" s="36">
        <v>5</v>
      </c>
      <c r="D9" s="37" t="e">
        <f ca="1">VLOOKUP($B9,集計表!$A$4:$G$65,2)</f>
        <v>#N/A</v>
      </c>
      <c r="E9" s="59" t="e">
        <f ca="1">VLOOKUP($B9,集計表!$A$4:$G$65,3)</f>
        <v>#N/A</v>
      </c>
      <c r="F9" s="59" t="e">
        <f ca="1">VLOOKUP($B9,集計表!$A$4:$G$65,4)</f>
        <v>#N/A</v>
      </c>
      <c r="G9" s="59" t="e">
        <f ca="1">VLOOKUP($B9,集計表!$A$4:$G$65,5)</f>
        <v>#N/A</v>
      </c>
      <c r="H9" s="59" t="e">
        <f ca="1">VLOOKUP($B9,集計表!$A$4:$G$65,6)</f>
        <v>#N/A</v>
      </c>
      <c r="I9" s="59" t="e">
        <f ca="1">VLOOKUP($B9,集計表!$A$4:$G$65,7)</f>
        <v>#N/A</v>
      </c>
    </row>
    <row r="10" spans="1:291" ht="22.5" customHeight="1">
      <c r="B10" s="1">
        <v>32018</v>
      </c>
      <c r="C10" s="36" t="e">
        <f ca="1">集計表!H8</f>
        <v>#N/A</v>
      </c>
      <c r="D10" s="37" t="s">
        <v>450</v>
      </c>
      <c r="E10" s="59" t="e">
        <f ca="1">VLOOKUP($B10,集計表!$A$4:$G$65,3)</f>
        <v>#N/A</v>
      </c>
      <c r="F10" s="59" t="e">
        <f ca="1">VLOOKUP($B10,集計表!$A$4:$G$65,4)</f>
        <v>#N/A</v>
      </c>
      <c r="G10" s="59" t="e">
        <f ca="1">VLOOKUP($B10,集計表!$A$4:$G$65,5)</f>
        <v>#N/A</v>
      </c>
      <c r="H10" s="59" t="e">
        <f ca="1">VLOOKUP($B10,集計表!$A$4:$G$65,6)</f>
        <v>#N/A</v>
      </c>
      <c r="I10" s="59" t="e">
        <f ca="1">VLOOKUP($B10,集計表!$A$4:$G$65,7)</f>
        <v>#N/A</v>
      </c>
    </row>
    <row r="13" spans="1:291" ht="22.5" customHeight="1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</row>
    <row r="29" spans="3:291" ht="22.5" customHeight="1"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</row>
    <row r="30" spans="3:291" ht="22.5" customHeight="1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</row>
    <row r="41" spans="3:291" ht="22.5" customHeight="1"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</row>
  </sheetData>
  <sheetProtection sheet="1" selectLockedCells="1"/>
  <mergeCells count="1">
    <mergeCell ref="C3:H3"/>
  </mergeCells>
  <phoneticPr fontId="7"/>
  <conditionalFormatting sqref="E5:I10">
    <cfRule type="expression" dxfId="5" priority="2">
      <formula>SUM($E$5,$E$10)-INT(SUM($E$5,$E$10))&gt;0</formula>
    </cfRule>
  </conditionalFormatting>
  <hyperlinks>
    <hyperlink ref="I1" location="集計表!A1" display="集計表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B68"/>
  <sheetViews>
    <sheetView view="pageBreakPreview" zoomScaleNormal="100" zoomScaleSheetLayoutView="100" workbookViewId="0">
      <pane xSplit="2" topLeftCell="GC1" activePane="topRight" state="frozen"/>
      <selection activeCell="GE10" sqref="GE10"/>
      <selection pane="topRight" activeCell="GE10" sqref="GE10"/>
    </sheetView>
  </sheetViews>
  <sheetFormatPr defaultColWidth="9" defaultRowHeight="10.8"/>
  <cols>
    <col min="1" max="1" width="7" style="3" bestFit="1" customWidth="1"/>
    <col min="2" max="2" width="8.21875" style="3" bestFit="1" customWidth="1"/>
    <col min="3" max="3" width="8.44140625" style="3" bestFit="1" customWidth="1"/>
    <col min="4" max="4" width="12.44140625" style="3" bestFit="1" customWidth="1"/>
    <col min="5" max="5" width="12.44140625" style="70" bestFit="1" customWidth="1"/>
    <col min="6" max="6" width="14.109375" style="70" bestFit="1" customWidth="1"/>
    <col min="7" max="7" width="10.77734375" style="4" bestFit="1" customWidth="1"/>
    <col min="8" max="8" width="9.109375" style="3" bestFit="1" customWidth="1"/>
    <col min="9" max="11" width="10.77734375" style="62" bestFit="1" customWidth="1"/>
    <col min="12" max="12" width="8.77734375" style="62" bestFit="1" customWidth="1"/>
    <col min="13" max="13" width="11.44140625" style="62" bestFit="1" customWidth="1"/>
    <col min="14" max="14" width="7.77734375" style="67" bestFit="1" customWidth="1"/>
    <col min="15" max="15" width="7.6640625" style="67" bestFit="1" customWidth="1"/>
    <col min="16" max="17" width="7.6640625" style="67" customWidth="1"/>
    <col min="18" max="18" width="15.33203125" style="67" bestFit="1" customWidth="1"/>
    <col min="19" max="19" width="13.21875" style="255" bestFit="1" customWidth="1"/>
    <col min="20" max="20" width="13.21875" style="69" bestFit="1" customWidth="1"/>
    <col min="21" max="21" width="17.6640625" style="67" bestFit="1" customWidth="1"/>
    <col min="22" max="22" width="12.44140625" style="255" bestFit="1" customWidth="1"/>
    <col min="23" max="23" width="12.33203125" style="62" bestFit="1" customWidth="1"/>
    <col min="24" max="24" width="14.109375" style="62" bestFit="1" customWidth="1"/>
    <col min="25" max="25" width="14.6640625" style="62" bestFit="1" customWidth="1"/>
    <col min="26" max="26" width="10.21875" style="62" bestFit="1" customWidth="1"/>
    <col min="27" max="27" width="13.44140625" style="62" bestFit="1" customWidth="1"/>
    <col min="28" max="29" width="13.44140625" style="62" customWidth="1"/>
    <col min="30" max="30" width="12.44140625" style="62" bestFit="1" customWidth="1"/>
    <col min="31" max="31" width="17.44140625" style="62" bestFit="1" customWidth="1"/>
    <col min="32" max="32" width="15.88671875" style="62" bestFit="1" customWidth="1"/>
    <col min="33" max="33" width="16.44140625" style="62" bestFit="1" customWidth="1"/>
    <col min="34" max="34" width="17" style="62" bestFit="1" customWidth="1"/>
    <col min="35" max="35" width="14.88671875" style="62" bestFit="1" customWidth="1"/>
    <col min="36" max="36" width="14.88671875" style="62" customWidth="1"/>
    <col min="37" max="37" width="16.109375" style="62" bestFit="1" customWidth="1"/>
    <col min="38" max="38" width="17.77734375" style="62" bestFit="1" customWidth="1"/>
    <col min="39" max="39" width="10.77734375" style="62" bestFit="1" customWidth="1"/>
    <col min="40" max="41" width="14.109375" style="62" bestFit="1" customWidth="1"/>
    <col min="42" max="42" width="12.44140625" style="62" bestFit="1" customWidth="1"/>
    <col min="43" max="43" width="10.77734375" style="62" bestFit="1" customWidth="1"/>
    <col min="44" max="44" width="12.44140625" style="62" bestFit="1" customWidth="1"/>
    <col min="45" max="47" width="14.109375" style="62" bestFit="1" customWidth="1"/>
    <col min="48" max="48" width="12.44140625" style="62" bestFit="1" customWidth="1"/>
    <col min="49" max="49" width="15.33203125" style="62" bestFit="1" customWidth="1"/>
    <col min="50" max="53" width="15.33203125" style="62" customWidth="1"/>
    <col min="54" max="54" width="21.6640625" style="62" bestFit="1" customWidth="1"/>
    <col min="55" max="55" width="14.109375" style="62" bestFit="1" customWidth="1"/>
    <col min="56" max="56" width="10.77734375" style="62" bestFit="1" customWidth="1"/>
    <col min="57" max="57" width="10.77734375" style="62" customWidth="1"/>
    <col min="58" max="58" width="12.44140625" style="62" bestFit="1" customWidth="1"/>
    <col min="59" max="60" width="15" style="62" bestFit="1" customWidth="1"/>
    <col min="61" max="62" width="15" style="62" customWidth="1"/>
    <col min="63" max="63" width="13.44140625" style="62" bestFit="1" customWidth="1"/>
    <col min="64" max="64" width="13.6640625" style="62" bestFit="1" customWidth="1"/>
    <col min="65" max="65" width="18.33203125" style="62" bestFit="1" customWidth="1"/>
    <col min="66" max="66" width="15" style="62" bestFit="1" customWidth="1"/>
    <col min="67" max="67" width="10.77734375" style="62" bestFit="1" customWidth="1"/>
    <col min="68" max="68" width="12.44140625" style="62" bestFit="1" customWidth="1"/>
    <col min="69" max="69" width="9.109375" style="62" bestFit="1" customWidth="1"/>
    <col min="70" max="70" width="12.44140625" style="62" bestFit="1" customWidth="1"/>
    <col min="71" max="71" width="10.77734375" style="62" bestFit="1" customWidth="1"/>
    <col min="72" max="72" width="12.44140625" style="62" bestFit="1" customWidth="1"/>
    <col min="73" max="73" width="10.6640625" style="62" bestFit="1" customWidth="1"/>
    <col min="74" max="74" width="12.33203125" style="62" bestFit="1" customWidth="1"/>
    <col min="75" max="75" width="11.6640625" style="62" bestFit="1" customWidth="1"/>
    <col min="76" max="76" width="9.109375" style="3" customWidth="1"/>
    <col min="77" max="77" width="6.109375" style="3" bestFit="1" customWidth="1"/>
    <col min="78" max="78" width="12.44140625" style="62" bestFit="1" customWidth="1"/>
    <col min="79" max="79" width="9.109375" style="3" bestFit="1" customWidth="1"/>
    <col min="80" max="80" width="14.21875" style="3" bestFit="1" customWidth="1"/>
    <col min="81" max="81" width="10.77734375" style="62" bestFit="1" customWidth="1"/>
    <col min="82" max="82" width="6.109375" style="3" bestFit="1" customWidth="1"/>
    <col min="83" max="83" width="9.109375" style="62" bestFit="1" customWidth="1"/>
    <col min="84" max="84" width="7.6640625" style="62" bestFit="1" customWidth="1"/>
    <col min="85" max="85" width="6.109375" style="62" bestFit="1" customWidth="1"/>
    <col min="86" max="86" width="9.109375" style="62" bestFit="1" customWidth="1"/>
    <col min="87" max="87" width="10.77734375" style="3" bestFit="1" customWidth="1"/>
    <col min="88" max="88" width="6.109375" style="3" bestFit="1" customWidth="1"/>
    <col min="89" max="89" width="10.77734375" style="3" bestFit="1" customWidth="1"/>
    <col min="90" max="90" width="9.109375" style="3" bestFit="1" customWidth="1"/>
    <col min="91" max="91" width="9.109375" style="62" bestFit="1" customWidth="1"/>
    <col min="92" max="92" width="11.6640625" style="62" bestFit="1" customWidth="1"/>
    <col min="93" max="93" width="12.44140625" style="3" bestFit="1" customWidth="1"/>
    <col min="94" max="94" width="14.21875" style="3" bestFit="1" customWidth="1"/>
    <col min="95" max="95" width="12.44140625" style="3" bestFit="1" customWidth="1"/>
    <col min="96" max="96" width="10.77734375" style="62" bestFit="1" customWidth="1"/>
    <col min="97" max="97" width="13.44140625" style="3" bestFit="1" customWidth="1"/>
    <col min="98" max="98" width="12" style="3" bestFit="1" customWidth="1"/>
    <col min="99" max="99" width="12" style="62" bestFit="1" customWidth="1"/>
    <col min="100" max="100" width="14" style="62" bestFit="1" customWidth="1"/>
    <col min="101" max="101" width="10.77734375" style="62" bestFit="1" customWidth="1"/>
    <col min="102" max="102" width="14.109375" style="62" bestFit="1" customWidth="1"/>
    <col min="103" max="103" width="15.88671875" style="62" bestFit="1" customWidth="1"/>
    <col min="104" max="109" width="10.77734375" style="62" bestFit="1" customWidth="1"/>
    <col min="110" max="110" width="12.44140625" style="62" bestFit="1" customWidth="1"/>
    <col min="111" max="111" width="11.6640625" style="62" bestFit="1" customWidth="1"/>
    <col min="112" max="112" width="11.88671875" style="62" bestFit="1" customWidth="1"/>
    <col min="113" max="113" width="13.6640625" style="62" bestFit="1" customWidth="1"/>
    <col min="114" max="114" width="12.77734375" style="62" bestFit="1" customWidth="1"/>
    <col min="115" max="115" width="15.21875" style="62" bestFit="1" customWidth="1"/>
    <col min="116" max="116" width="13.21875" style="62" bestFit="1" customWidth="1"/>
    <col min="117" max="117" width="12.33203125" style="62" bestFit="1" customWidth="1"/>
    <col min="118" max="118" width="14.109375" style="62" bestFit="1" customWidth="1"/>
    <col min="119" max="120" width="7" style="62" bestFit="1" customWidth="1"/>
    <col min="121" max="121" width="14.109375" style="62" bestFit="1" customWidth="1"/>
    <col min="122" max="122" width="16.6640625" style="62" bestFit="1" customWidth="1"/>
    <col min="123" max="123" width="13.109375" style="62" bestFit="1" customWidth="1"/>
    <col min="124" max="124" width="12.33203125" style="62" bestFit="1" customWidth="1"/>
    <col min="125" max="125" width="14.109375" style="62" bestFit="1" customWidth="1"/>
    <col min="126" max="126" width="12.44140625" style="62" bestFit="1" customWidth="1"/>
    <col min="127" max="127" width="10.21875" style="62" bestFit="1" customWidth="1"/>
    <col min="128" max="128" width="10.77734375" style="62" bestFit="1" customWidth="1"/>
    <col min="129" max="129" width="14" style="62" bestFit="1" customWidth="1"/>
    <col min="130" max="130" width="16.6640625" style="62" bestFit="1" customWidth="1"/>
    <col min="131" max="131" width="17" style="62" bestFit="1" customWidth="1"/>
    <col min="132" max="132" width="15.109375" style="62" bestFit="1" customWidth="1"/>
    <col min="133" max="133" width="15.109375" style="62" customWidth="1"/>
    <col min="134" max="135" width="10.77734375" style="62" bestFit="1" customWidth="1"/>
    <col min="136" max="136" width="12.44140625" style="62" bestFit="1" customWidth="1"/>
    <col min="137" max="137" width="10.77734375" style="62" bestFit="1" customWidth="1"/>
    <col min="138" max="138" width="7.6640625" style="62" bestFit="1" customWidth="1"/>
    <col min="139" max="139" width="10.77734375" style="62" bestFit="1" customWidth="1"/>
    <col min="140" max="140" width="12.44140625" style="62" bestFit="1" customWidth="1"/>
    <col min="141" max="141" width="10.77734375" style="62" bestFit="1" customWidth="1"/>
    <col min="142" max="142" width="10.6640625" style="62" bestFit="1" customWidth="1"/>
    <col min="143" max="143" width="10.33203125" style="62" bestFit="1" customWidth="1"/>
    <col min="144" max="146" width="10.88671875" style="62" bestFit="1" customWidth="1"/>
    <col min="147" max="147" width="10.77734375" style="62" bestFit="1" customWidth="1"/>
    <col min="148" max="148" width="6.44140625" style="62" bestFit="1" customWidth="1"/>
    <col min="149" max="149" width="10.77734375" style="62" bestFit="1" customWidth="1"/>
    <col min="150" max="150" width="10" style="62" bestFit="1" customWidth="1"/>
    <col min="151" max="151" width="10.77734375" style="62" bestFit="1" customWidth="1"/>
    <col min="152" max="152" width="9.109375" style="62" bestFit="1" customWidth="1"/>
    <col min="153" max="154" width="10.77734375" style="62" bestFit="1" customWidth="1"/>
    <col min="155" max="155" width="14" style="62" bestFit="1" customWidth="1"/>
    <col min="156" max="156" width="11.44140625" style="62" bestFit="1" customWidth="1"/>
    <col min="157" max="157" width="10.77734375" style="62" bestFit="1" customWidth="1"/>
    <col min="158" max="159" width="11.6640625" style="62" bestFit="1" customWidth="1"/>
    <col min="160" max="160" width="10.77734375" style="62" bestFit="1" customWidth="1"/>
    <col min="161" max="161" width="11.6640625" style="62" bestFit="1" customWidth="1"/>
    <col min="162" max="162" width="10.88671875" style="62" bestFit="1" customWidth="1"/>
    <col min="163" max="163" width="10.88671875" style="62" customWidth="1"/>
    <col min="164" max="164" width="10.6640625" style="62" bestFit="1" customWidth="1"/>
    <col min="165" max="165" width="9.109375" style="62" bestFit="1" customWidth="1"/>
    <col min="166" max="166" width="9.6640625" style="62" bestFit="1" customWidth="1"/>
    <col min="167" max="167" width="9" style="62" bestFit="1" customWidth="1"/>
    <col min="168" max="168" width="11.6640625" style="255" bestFit="1" customWidth="1"/>
    <col min="169" max="169" width="11.6640625" style="62" bestFit="1" customWidth="1"/>
    <col min="170" max="170" width="10.77734375" style="62" bestFit="1" customWidth="1"/>
    <col min="171" max="171" width="9.109375" style="62" bestFit="1" customWidth="1"/>
    <col min="172" max="172" width="9.21875" style="62" bestFit="1" customWidth="1"/>
    <col min="173" max="173" width="9.109375" style="62" bestFit="1" customWidth="1"/>
    <col min="174" max="174" width="10.77734375" style="62" bestFit="1" customWidth="1"/>
    <col min="175" max="175" width="12.44140625" style="62" bestFit="1" customWidth="1"/>
    <col min="176" max="177" width="10.77734375" style="62" bestFit="1" customWidth="1"/>
    <col min="178" max="178" width="10.77734375" style="68" bestFit="1" customWidth="1"/>
    <col min="179" max="180" width="12.33203125" style="68" bestFit="1" customWidth="1"/>
    <col min="181" max="181" width="14" style="68" bestFit="1" customWidth="1"/>
    <col min="182" max="182" width="14" style="68" customWidth="1"/>
    <col min="183" max="187" width="10.77734375" style="62" bestFit="1" customWidth="1"/>
    <col min="188" max="188" width="11.44140625" style="62" bestFit="1" customWidth="1"/>
    <col min="189" max="193" width="10.77734375" style="62" bestFit="1" customWidth="1"/>
    <col min="194" max="194" width="12.44140625" style="62" bestFit="1" customWidth="1"/>
    <col min="195" max="195" width="14.109375" style="62" bestFit="1" customWidth="1"/>
    <col min="196" max="196" width="11.6640625" style="62" bestFit="1" customWidth="1"/>
    <col min="197" max="198" width="14.109375" style="62" bestFit="1" customWidth="1"/>
    <col min="199" max="199" width="12.44140625" style="62" bestFit="1" customWidth="1"/>
    <col min="200" max="201" width="9.33203125" style="67" bestFit="1" customWidth="1"/>
    <col min="202" max="202" width="9.33203125" style="62" bestFit="1" customWidth="1"/>
    <col min="203" max="203" width="9.44140625" style="66" bestFit="1" customWidth="1"/>
    <col min="204" max="204" width="9.33203125" style="66" bestFit="1" customWidth="1"/>
    <col min="205" max="206" width="9.33203125" style="62" bestFit="1" customWidth="1"/>
    <col min="207" max="207" width="10.77734375" style="62" bestFit="1" customWidth="1"/>
    <col min="208" max="208" width="10.77734375" style="65" bestFit="1" customWidth="1"/>
    <col min="209" max="210" width="12.44140625" style="255" bestFit="1" customWidth="1"/>
    <col min="211" max="211" width="10.77734375" style="255" bestFit="1" customWidth="1"/>
    <col min="212" max="212" width="9.109375" style="65" bestFit="1" customWidth="1"/>
    <col min="213" max="213" width="12.44140625" style="62" bestFit="1" customWidth="1"/>
    <col min="214" max="214" width="8.44140625" style="62" bestFit="1" customWidth="1"/>
    <col min="215" max="215" width="13.6640625" style="62" customWidth="1"/>
    <col min="216" max="216" width="12.44140625" style="62" bestFit="1" customWidth="1"/>
    <col min="217" max="217" width="14.109375" style="62" bestFit="1" customWidth="1"/>
    <col min="218" max="218" width="11.6640625" style="62" bestFit="1" customWidth="1"/>
    <col min="219" max="219" width="8.6640625" style="62" bestFit="1" customWidth="1"/>
    <col min="220" max="220" width="10.6640625" style="62" bestFit="1" customWidth="1"/>
    <col min="221" max="221" width="9.109375" style="62" bestFit="1" customWidth="1"/>
    <col min="222" max="222" width="10.77734375" style="62" bestFit="1" customWidth="1"/>
    <col min="223" max="223" width="9.109375" style="62" bestFit="1" customWidth="1"/>
    <col min="224" max="226" width="9.109375" style="62" customWidth="1"/>
    <col min="227" max="227" width="11.109375" style="62" bestFit="1" customWidth="1"/>
    <col min="228" max="228" width="9.88671875" style="62" bestFit="1" customWidth="1"/>
    <col min="229" max="229" width="11" style="62" bestFit="1" customWidth="1"/>
    <col min="230" max="230" width="10.77734375" style="62" bestFit="1" customWidth="1"/>
    <col min="231" max="231" width="10.77734375" style="3" bestFit="1" customWidth="1"/>
    <col min="232" max="232" width="9.21875" style="3" bestFit="1" customWidth="1"/>
    <col min="233" max="237" width="10.77734375" style="3" bestFit="1" customWidth="1"/>
    <col min="238" max="239" width="11.88671875" style="3" bestFit="1" customWidth="1"/>
    <col min="240" max="241" width="10.33203125" style="3" bestFit="1" customWidth="1"/>
    <col min="242" max="243" width="10.6640625" style="3" bestFit="1" customWidth="1"/>
    <col min="244" max="246" width="10.77734375" style="3" bestFit="1" customWidth="1"/>
    <col min="247" max="247" width="10.6640625" style="3" bestFit="1" customWidth="1"/>
    <col min="248" max="248" width="7.77734375" style="3" bestFit="1" customWidth="1"/>
    <col min="249" max="249" width="8.44140625" style="3" bestFit="1" customWidth="1"/>
    <col min="250" max="251" width="10.77734375" style="3" bestFit="1" customWidth="1"/>
    <col min="252" max="253" width="14.109375" style="3" bestFit="1" customWidth="1"/>
    <col min="254" max="254" width="12.44140625" style="3" bestFit="1" customWidth="1"/>
    <col min="255" max="255" width="10.21875" style="3" bestFit="1" customWidth="1"/>
    <col min="256" max="256" width="11.6640625" style="3" bestFit="1" customWidth="1"/>
    <col min="257" max="257" width="10.33203125" style="3" bestFit="1" customWidth="1"/>
    <col min="258" max="258" width="10" style="3" bestFit="1" customWidth="1"/>
    <col min="259" max="259" width="11.109375" style="3" bestFit="1" customWidth="1"/>
    <col min="260" max="260" width="10.33203125" style="3" bestFit="1" customWidth="1"/>
    <col min="261" max="261" width="10.21875" style="3" bestFit="1" customWidth="1"/>
    <col min="262" max="262" width="12.44140625" style="3" bestFit="1" customWidth="1"/>
    <col min="263" max="263" width="10.77734375" style="3" bestFit="1" customWidth="1"/>
    <col min="264" max="264" width="9.109375" style="3" bestFit="1" customWidth="1"/>
    <col min="265" max="267" width="10.77734375" style="3" bestFit="1" customWidth="1"/>
    <col min="268" max="268" width="11.88671875" style="3" bestFit="1" customWidth="1"/>
    <col min="269" max="274" width="10.77734375" style="3" bestFit="1" customWidth="1"/>
    <col min="275" max="275" width="9.109375" style="3" bestFit="1" customWidth="1"/>
    <col min="276" max="278" width="9.109375" style="3" customWidth="1"/>
    <col min="279" max="279" width="10.6640625" style="3" bestFit="1" customWidth="1"/>
    <col min="280" max="281" width="10.77734375" style="3" bestFit="1" customWidth="1"/>
    <col min="282" max="282" width="11.77734375" style="3" bestFit="1" customWidth="1"/>
    <col min="283" max="293" width="10.77734375" style="3" bestFit="1" customWidth="1"/>
    <col min="294" max="294" width="10.77734375" style="3" customWidth="1"/>
    <col min="295" max="309" width="10.77734375" style="3" bestFit="1" customWidth="1"/>
    <col min="310" max="310" width="10.77734375" style="3" customWidth="1"/>
    <col min="311" max="314" width="10.77734375" style="3" bestFit="1" customWidth="1"/>
    <col min="315" max="16384" width="9" style="3"/>
  </cols>
  <sheetData>
    <row r="1" spans="1:314">
      <c r="B1" s="2" t="s">
        <v>352</v>
      </c>
      <c r="C1" s="3">
        <v>1</v>
      </c>
      <c r="D1" s="4">
        <v>2</v>
      </c>
      <c r="E1" s="3">
        <v>3</v>
      </c>
      <c r="F1" s="4">
        <v>4</v>
      </c>
      <c r="G1" s="3">
        <v>5</v>
      </c>
      <c r="H1" s="4">
        <v>6</v>
      </c>
      <c r="I1" s="3">
        <v>7</v>
      </c>
      <c r="J1" s="4">
        <v>8</v>
      </c>
      <c r="K1" s="3">
        <v>9</v>
      </c>
      <c r="L1" s="4">
        <v>10</v>
      </c>
      <c r="M1" s="3">
        <v>11</v>
      </c>
      <c r="N1" s="4">
        <v>12</v>
      </c>
      <c r="O1" s="3">
        <v>13</v>
      </c>
      <c r="P1" s="4">
        <v>14</v>
      </c>
      <c r="Q1" s="3">
        <v>15</v>
      </c>
      <c r="R1" s="4">
        <v>16</v>
      </c>
      <c r="S1" s="3">
        <v>17</v>
      </c>
      <c r="T1" s="4">
        <v>18</v>
      </c>
      <c r="U1" s="3">
        <v>19</v>
      </c>
      <c r="V1" s="4">
        <v>20</v>
      </c>
      <c r="W1" s="3">
        <v>21</v>
      </c>
      <c r="X1" s="4">
        <v>22</v>
      </c>
      <c r="Y1" s="3">
        <v>23</v>
      </c>
      <c r="Z1" s="4">
        <v>24</v>
      </c>
      <c r="AA1" s="3">
        <v>25</v>
      </c>
      <c r="AB1" s="4">
        <v>26</v>
      </c>
      <c r="AC1" s="3">
        <v>27</v>
      </c>
      <c r="AD1" s="4">
        <v>28</v>
      </c>
      <c r="AE1" s="3">
        <v>29</v>
      </c>
      <c r="AF1" s="4">
        <v>30</v>
      </c>
      <c r="AG1" s="3">
        <v>31</v>
      </c>
      <c r="AH1" s="4">
        <v>32</v>
      </c>
      <c r="AI1" s="3">
        <v>33</v>
      </c>
      <c r="AJ1" s="4">
        <v>34</v>
      </c>
      <c r="AK1" s="3">
        <v>35</v>
      </c>
      <c r="AL1" s="4">
        <v>36</v>
      </c>
      <c r="AM1" s="3">
        <v>37</v>
      </c>
      <c r="AN1" s="4">
        <v>38</v>
      </c>
      <c r="AO1" s="3">
        <v>39</v>
      </c>
      <c r="AP1" s="4">
        <v>40</v>
      </c>
      <c r="AQ1" s="3">
        <v>41</v>
      </c>
      <c r="AR1" s="4">
        <v>42</v>
      </c>
      <c r="AS1" s="3">
        <v>43</v>
      </c>
      <c r="AT1" s="4">
        <v>44</v>
      </c>
      <c r="AU1" s="3">
        <v>45</v>
      </c>
      <c r="AV1" s="4">
        <v>46</v>
      </c>
      <c r="AW1" s="3">
        <v>47</v>
      </c>
      <c r="AX1" s="4">
        <v>48</v>
      </c>
      <c r="AY1" s="3">
        <v>49</v>
      </c>
      <c r="AZ1" s="4">
        <v>50</v>
      </c>
      <c r="BA1" s="3">
        <v>51</v>
      </c>
      <c r="BB1" s="4">
        <v>52</v>
      </c>
      <c r="BC1" s="3">
        <v>53</v>
      </c>
      <c r="BD1" s="4">
        <v>54</v>
      </c>
      <c r="BE1" s="3">
        <v>55</v>
      </c>
      <c r="BF1" s="4">
        <v>56</v>
      </c>
      <c r="BG1" s="3">
        <v>57</v>
      </c>
      <c r="BH1" s="4">
        <v>58</v>
      </c>
      <c r="BI1" s="3">
        <v>59</v>
      </c>
      <c r="BJ1" s="4">
        <v>60</v>
      </c>
      <c r="BK1" s="3">
        <v>61</v>
      </c>
      <c r="BL1" s="4">
        <v>62</v>
      </c>
      <c r="BM1" s="3">
        <v>63</v>
      </c>
      <c r="BN1" s="4">
        <v>64</v>
      </c>
      <c r="BO1" s="3">
        <v>65</v>
      </c>
      <c r="BP1" s="4">
        <v>66</v>
      </c>
      <c r="BQ1" s="3">
        <v>67</v>
      </c>
      <c r="BR1" s="4">
        <v>68</v>
      </c>
      <c r="BS1" s="3">
        <v>69</v>
      </c>
      <c r="BT1" s="4">
        <v>70</v>
      </c>
      <c r="BU1" s="3">
        <v>71</v>
      </c>
      <c r="BV1" s="4">
        <v>72</v>
      </c>
      <c r="BW1" s="3">
        <v>73</v>
      </c>
      <c r="BX1" s="4">
        <v>74</v>
      </c>
      <c r="BY1" s="3">
        <v>75</v>
      </c>
      <c r="BZ1" s="4">
        <v>76</v>
      </c>
      <c r="CA1" s="3">
        <v>77</v>
      </c>
      <c r="CB1" s="4">
        <v>78</v>
      </c>
      <c r="CC1" s="3">
        <v>79</v>
      </c>
      <c r="CD1" s="4">
        <v>80</v>
      </c>
      <c r="CE1" s="3">
        <v>81</v>
      </c>
      <c r="CF1" s="4">
        <v>82</v>
      </c>
      <c r="CG1" s="3">
        <v>83</v>
      </c>
      <c r="CH1" s="4">
        <v>84</v>
      </c>
      <c r="CI1" s="3">
        <v>85</v>
      </c>
      <c r="CJ1" s="4">
        <v>86</v>
      </c>
      <c r="CK1" s="3">
        <v>87</v>
      </c>
      <c r="CL1" s="4">
        <v>88</v>
      </c>
      <c r="CM1" s="3">
        <v>89</v>
      </c>
      <c r="CN1" s="4">
        <v>90</v>
      </c>
      <c r="CO1" s="3">
        <v>91</v>
      </c>
      <c r="CP1" s="4">
        <v>92</v>
      </c>
      <c r="CQ1" s="3">
        <v>93</v>
      </c>
      <c r="CR1" s="4">
        <v>94</v>
      </c>
      <c r="CS1" s="3">
        <v>95</v>
      </c>
      <c r="CT1" s="4">
        <v>96</v>
      </c>
      <c r="CU1" s="3">
        <v>97</v>
      </c>
      <c r="CV1" s="4">
        <v>98</v>
      </c>
      <c r="CW1" s="3">
        <v>99</v>
      </c>
      <c r="CX1" s="4">
        <v>100</v>
      </c>
      <c r="CY1" s="3">
        <v>101</v>
      </c>
      <c r="CZ1" s="4">
        <v>102</v>
      </c>
      <c r="DA1" s="3">
        <v>103</v>
      </c>
      <c r="DB1" s="4">
        <v>104</v>
      </c>
      <c r="DC1" s="3">
        <v>105</v>
      </c>
      <c r="DD1" s="4">
        <v>106</v>
      </c>
      <c r="DE1" s="3">
        <v>107</v>
      </c>
      <c r="DF1" s="4">
        <v>108</v>
      </c>
      <c r="DG1" s="3">
        <v>109</v>
      </c>
      <c r="DH1" s="4">
        <v>110</v>
      </c>
      <c r="DI1" s="3">
        <v>111</v>
      </c>
      <c r="DJ1" s="4">
        <v>112</v>
      </c>
      <c r="DK1" s="3">
        <v>113</v>
      </c>
      <c r="DL1" s="4">
        <v>114</v>
      </c>
      <c r="DM1" s="3">
        <v>115</v>
      </c>
      <c r="DN1" s="4">
        <v>116</v>
      </c>
      <c r="DO1" s="3">
        <v>117</v>
      </c>
      <c r="DP1" s="4">
        <v>118</v>
      </c>
      <c r="DQ1" s="3">
        <v>119</v>
      </c>
      <c r="DR1" s="4">
        <v>120</v>
      </c>
      <c r="DS1" s="3">
        <v>121</v>
      </c>
      <c r="DT1" s="4">
        <v>122</v>
      </c>
      <c r="DU1" s="3">
        <v>123</v>
      </c>
      <c r="DV1" s="4">
        <v>124</v>
      </c>
      <c r="DW1" s="3">
        <v>125</v>
      </c>
      <c r="DX1" s="4">
        <v>126</v>
      </c>
      <c r="DY1" s="3">
        <v>127</v>
      </c>
      <c r="DZ1" s="4">
        <v>128</v>
      </c>
      <c r="EA1" s="3">
        <v>129</v>
      </c>
      <c r="EB1" s="4">
        <v>130</v>
      </c>
      <c r="EC1" s="3">
        <v>131</v>
      </c>
      <c r="ED1" s="4">
        <v>132</v>
      </c>
      <c r="EE1" s="3">
        <v>133</v>
      </c>
      <c r="EF1" s="4">
        <v>134</v>
      </c>
      <c r="EG1" s="3">
        <v>135</v>
      </c>
      <c r="EH1" s="4">
        <v>136</v>
      </c>
      <c r="EI1" s="3">
        <v>137</v>
      </c>
      <c r="EJ1" s="4">
        <v>138</v>
      </c>
      <c r="EK1" s="3">
        <v>139</v>
      </c>
      <c r="EL1" s="4">
        <v>140</v>
      </c>
      <c r="EM1" s="3">
        <v>141</v>
      </c>
      <c r="EN1" s="4">
        <v>142</v>
      </c>
      <c r="EO1" s="3">
        <v>143</v>
      </c>
      <c r="EP1" s="4">
        <v>144</v>
      </c>
      <c r="EQ1" s="3">
        <v>145</v>
      </c>
      <c r="ER1" s="4">
        <v>146</v>
      </c>
      <c r="ES1" s="3">
        <v>147</v>
      </c>
      <c r="ET1" s="4">
        <v>148</v>
      </c>
      <c r="EU1" s="3">
        <v>149</v>
      </c>
      <c r="EV1" s="4">
        <v>150</v>
      </c>
      <c r="EW1" s="3">
        <v>151</v>
      </c>
      <c r="EX1" s="4">
        <v>152</v>
      </c>
      <c r="EY1" s="3">
        <v>153</v>
      </c>
      <c r="EZ1" s="4">
        <v>154</v>
      </c>
      <c r="FA1" s="3">
        <v>155</v>
      </c>
      <c r="FB1" s="4">
        <v>156</v>
      </c>
      <c r="FC1" s="3">
        <v>157</v>
      </c>
      <c r="FD1" s="4">
        <v>158</v>
      </c>
      <c r="FE1" s="3">
        <v>159</v>
      </c>
      <c r="FF1" s="4">
        <v>160</v>
      </c>
      <c r="FG1" s="3">
        <v>161</v>
      </c>
      <c r="FH1" s="4">
        <v>162</v>
      </c>
      <c r="FI1" s="3">
        <v>163</v>
      </c>
      <c r="FJ1" s="4">
        <v>164</v>
      </c>
      <c r="FK1" s="3">
        <v>165</v>
      </c>
      <c r="FL1" s="4">
        <v>166</v>
      </c>
      <c r="FM1" s="3">
        <v>167</v>
      </c>
      <c r="FN1" s="4">
        <v>168</v>
      </c>
      <c r="FO1" s="3">
        <v>169</v>
      </c>
      <c r="FP1" s="4">
        <v>170</v>
      </c>
      <c r="FQ1" s="3">
        <v>171</v>
      </c>
      <c r="FR1" s="4">
        <v>172</v>
      </c>
      <c r="FS1" s="3">
        <v>173</v>
      </c>
      <c r="FT1" s="4">
        <v>174</v>
      </c>
      <c r="FU1" s="3">
        <v>175</v>
      </c>
      <c r="FV1" s="4">
        <v>176</v>
      </c>
      <c r="FW1" s="3">
        <v>177</v>
      </c>
      <c r="FX1" s="4">
        <v>178</v>
      </c>
      <c r="FY1" s="3">
        <v>179</v>
      </c>
      <c r="FZ1" s="4">
        <v>180</v>
      </c>
      <c r="GA1" s="3">
        <v>181</v>
      </c>
      <c r="GB1" s="4">
        <v>182</v>
      </c>
      <c r="GC1" s="3">
        <v>183</v>
      </c>
      <c r="GD1" s="4">
        <v>184</v>
      </c>
      <c r="GE1" s="3">
        <v>185</v>
      </c>
      <c r="GF1" s="4">
        <v>186</v>
      </c>
      <c r="GG1" s="3">
        <v>187</v>
      </c>
      <c r="GH1" s="4">
        <v>188</v>
      </c>
      <c r="GI1" s="3">
        <v>189</v>
      </c>
      <c r="GJ1" s="4">
        <v>190</v>
      </c>
      <c r="GK1" s="3">
        <v>191</v>
      </c>
      <c r="GL1" s="4">
        <v>192</v>
      </c>
      <c r="GM1" s="3">
        <v>193</v>
      </c>
      <c r="GN1" s="4">
        <v>194</v>
      </c>
      <c r="GO1" s="3">
        <v>195</v>
      </c>
      <c r="GP1" s="4">
        <v>196</v>
      </c>
      <c r="GQ1" s="3">
        <v>197</v>
      </c>
      <c r="GR1" s="4">
        <v>198</v>
      </c>
      <c r="GS1" s="3">
        <v>199</v>
      </c>
      <c r="GT1" s="4">
        <v>200</v>
      </c>
      <c r="GU1" s="3">
        <v>201</v>
      </c>
      <c r="GV1" s="4">
        <v>202</v>
      </c>
      <c r="GW1" s="3">
        <v>203</v>
      </c>
      <c r="GX1" s="4">
        <v>204</v>
      </c>
      <c r="GY1" s="3">
        <v>205</v>
      </c>
      <c r="GZ1" s="4">
        <v>206</v>
      </c>
      <c r="HA1" s="3">
        <v>207</v>
      </c>
      <c r="HB1" s="4">
        <v>208</v>
      </c>
      <c r="HC1" s="3">
        <v>209</v>
      </c>
      <c r="HD1" s="4">
        <v>210</v>
      </c>
      <c r="HE1" s="3">
        <v>211</v>
      </c>
      <c r="HF1" s="4">
        <v>212</v>
      </c>
      <c r="HG1" s="3">
        <v>213</v>
      </c>
      <c r="HH1" s="4">
        <v>214</v>
      </c>
      <c r="HI1" s="3">
        <v>215</v>
      </c>
      <c r="HJ1" s="4">
        <v>216</v>
      </c>
      <c r="HK1" s="3">
        <v>217</v>
      </c>
      <c r="HL1" s="4">
        <v>218</v>
      </c>
      <c r="HM1" s="3">
        <v>219</v>
      </c>
      <c r="HN1" s="4">
        <v>220</v>
      </c>
      <c r="HO1" s="3">
        <v>221</v>
      </c>
      <c r="HP1" s="4">
        <v>222</v>
      </c>
      <c r="HQ1" s="3">
        <v>223</v>
      </c>
      <c r="HR1" s="4">
        <v>224</v>
      </c>
      <c r="HS1" s="3">
        <v>225</v>
      </c>
      <c r="HT1" s="4">
        <v>226</v>
      </c>
      <c r="HU1" s="3">
        <v>227</v>
      </c>
      <c r="HV1" s="4">
        <v>228</v>
      </c>
      <c r="HW1" s="3">
        <v>229</v>
      </c>
      <c r="HX1" s="4">
        <v>230</v>
      </c>
      <c r="HY1" s="3">
        <v>231</v>
      </c>
      <c r="HZ1" s="4">
        <v>232</v>
      </c>
      <c r="IA1" s="3">
        <v>233</v>
      </c>
      <c r="IB1" s="4">
        <v>234</v>
      </c>
      <c r="IC1" s="3">
        <v>235</v>
      </c>
      <c r="ID1" s="4">
        <v>236</v>
      </c>
      <c r="IE1" s="3">
        <v>237</v>
      </c>
      <c r="IF1" s="4">
        <v>238</v>
      </c>
      <c r="IG1" s="3">
        <v>239</v>
      </c>
      <c r="IH1" s="4">
        <v>240</v>
      </c>
      <c r="II1" s="3">
        <v>241</v>
      </c>
      <c r="IJ1" s="4">
        <v>242</v>
      </c>
      <c r="IK1" s="3">
        <v>243</v>
      </c>
      <c r="IL1" s="4">
        <v>244</v>
      </c>
      <c r="IM1" s="3">
        <v>245</v>
      </c>
      <c r="IN1" s="4">
        <v>246</v>
      </c>
      <c r="IO1" s="3">
        <v>247</v>
      </c>
      <c r="IP1" s="4">
        <v>248</v>
      </c>
      <c r="IQ1" s="3">
        <v>249</v>
      </c>
      <c r="IR1" s="4">
        <v>250</v>
      </c>
      <c r="IS1" s="3">
        <v>251</v>
      </c>
      <c r="IT1" s="4">
        <v>252</v>
      </c>
      <c r="IU1" s="3">
        <v>253</v>
      </c>
      <c r="IV1" s="4">
        <v>254</v>
      </c>
      <c r="IW1" s="3">
        <v>255</v>
      </c>
      <c r="IX1" s="4">
        <v>256</v>
      </c>
      <c r="IY1" s="3">
        <v>257</v>
      </c>
      <c r="IZ1" s="4">
        <v>258</v>
      </c>
      <c r="JA1" s="3">
        <v>259</v>
      </c>
      <c r="JB1" s="4">
        <v>260</v>
      </c>
      <c r="JC1" s="3">
        <v>261</v>
      </c>
      <c r="JD1" s="4">
        <v>262</v>
      </c>
      <c r="JE1" s="3">
        <v>263</v>
      </c>
      <c r="JF1" s="4">
        <v>264</v>
      </c>
      <c r="JG1" s="3">
        <v>265</v>
      </c>
      <c r="JH1" s="4">
        <v>266</v>
      </c>
      <c r="JI1" s="3">
        <v>267</v>
      </c>
      <c r="JJ1" s="4">
        <v>268</v>
      </c>
      <c r="JK1" s="3">
        <v>269</v>
      </c>
      <c r="JL1" s="4">
        <v>270</v>
      </c>
      <c r="JM1" s="3">
        <v>271</v>
      </c>
      <c r="JN1" s="4">
        <v>272</v>
      </c>
      <c r="JO1" s="3">
        <v>273</v>
      </c>
      <c r="JP1" s="4">
        <v>274</v>
      </c>
      <c r="JQ1" s="3">
        <v>275</v>
      </c>
      <c r="JR1" s="4">
        <v>276</v>
      </c>
      <c r="JS1" s="3">
        <v>277</v>
      </c>
      <c r="JT1" s="4">
        <v>278</v>
      </c>
      <c r="JU1" s="3">
        <v>279</v>
      </c>
      <c r="JV1" s="4">
        <v>280</v>
      </c>
      <c r="JW1" s="3">
        <v>281</v>
      </c>
      <c r="JX1" s="4">
        <v>282</v>
      </c>
      <c r="JY1" s="3">
        <v>283</v>
      </c>
      <c r="JZ1" s="4">
        <v>284</v>
      </c>
      <c r="KA1" s="3">
        <v>285</v>
      </c>
      <c r="KB1" s="4">
        <v>286</v>
      </c>
      <c r="KC1" s="3">
        <v>287</v>
      </c>
      <c r="KD1" s="4">
        <v>288</v>
      </c>
      <c r="KE1" s="3">
        <v>289</v>
      </c>
      <c r="KF1" s="4">
        <v>290</v>
      </c>
      <c r="KG1" s="3">
        <v>291</v>
      </c>
      <c r="KH1" s="4">
        <v>292</v>
      </c>
      <c r="KI1" s="3">
        <v>293</v>
      </c>
      <c r="KJ1" s="4">
        <v>294</v>
      </c>
      <c r="KK1" s="3">
        <v>295</v>
      </c>
      <c r="KL1" s="4">
        <v>296</v>
      </c>
      <c r="KM1" s="3">
        <v>297</v>
      </c>
      <c r="KN1" s="4">
        <v>298</v>
      </c>
      <c r="KO1" s="3">
        <v>299</v>
      </c>
      <c r="KP1" s="4">
        <v>300</v>
      </c>
      <c r="KQ1" s="3">
        <v>301</v>
      </c>
      <c r="KR1" s="4">
        <v>302</v>
      </c>
      <c r="KS1" s="3">
        <v>303</v>
      </c>
      <c r="KT1" s="4">
        <v>304</v>
      </c>
      <c r="KU1" s="3">
        <v>305</v>
      </c>
      <c r="KV1" s="4">
        <v>306</v>
      </c>
      <c r="KW1" s="3">
        <v>307</v>
      </c>
      <c r="KX1" s="4">
        <v>308</v>
      </c>
      <c r="KY1" s="3">
        <v>309</v>
      </c>
      <c r="KZ1" s="4">
        <v>310</v>
      </c>
      <c r="LA1" s="3">
        <v>311</v>
      </c>
      <c r="LB1" s="4">
        <v>312</v>
      </c>
    </row>
    <row r="2" spans="1:314" s="62" customFormat="1" ht="13.5" customHeight="1">
      <c r="B2" s="6"/>
      <c r="D2" s="918" t="s">
        <v>5</v>
      </c>
      <c r="E2" s="918"/>
      <c r="F2" s="918"/>
      <c r="G2" s="918"/>
      <c r="H2" s="918"/>
      <c r="I2" s="918"/>
      <c r="J2" s="918"/>
      <c r="K2" s="918"/>
      <c r="L2" s="918"/>
      <c r="M2" s="918"/>
      <c r="N2" s="918" t="s">
        <v>353</v>
      </c>
      <c r="O2" s="918"/>
      <c r="P2" s="67"/>
      <c r="Q2" s="67"/>
      <c r="R2" s="67" t="s">
        <v>354</v>
      </c>
      <c r="S2" s="252" t="s">
        <v>355</v>
      </c>
      <c r="T2" s="252" t="s">
        <v>355</v>
      </c>
      <c r="U2" s="917" t="s">
        <v>356</v>
      </c>
      <c r="V2" s="917"/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 t="s">
        <v>356</v>
      </c>
      <c r="AI2" s="917"/>
      <c r="AJ2" s="917"/>
      <c r="AK2" s="917"/>
      <c r="AL2" s="917"/>
      <c r="AM2" s="917"/>
      <c r="AN2" s="917"/>
      <c r="AO2" s="917"/>
      <c r="AP2" s="917"/>
      <c r="AQ2" s="917"/>
      <c r="AR2" s="917"/>
      <c r="AS2" s="917"/>
      <c r="AT2" s="917"/>
      <c r="AU2" s="917"/>
      <c r="AV2" s="917" t="s">
        <v>356</v>
      </c>
      <c r="AW2" s="917"/>
      <c r="AX2" s="917"/>
      <c r="AY2" s="917"/>
      <c r="AZ2" s="917"/>
      <c r="BA2" s="917"/>
      <c r="BB2" s="917"/>
      <c r="BC2" s="917"/>
      <c r="BD2" s="917"/>
      <c r="BE2" s="917"/>
      <c r="BF2" s="917"/>
      <c r="BG2" s="917"/>
      <c r="BH2" s="917"/>
      <c r="BI2" s="917"/>
      <c r="BJ2" s="917"/>
      <c r="BK2" s="917"/>
      <c r="BL2" s="917"/>
      <c r="BM2" s="917"/>
      <c r="BN2" s="917"/>
      <c r="BO2" s="917"/>
      <c r="BP2" s="917" t="s">
        <v>356</v>
      </c>
      <c r="BQ2" s="917"/>
      <c r="BR2" s="917"/>
      <c r="BS2" s="917"/>
      <c r="BT2" s="917"/>
      <c r="BU2" s="917"/>
      <c r="BV2" s="917"/>
      <c r="BW2" s="917"/>
      <c r="BX2" s="917"/>
      <c r="BY2" s="917"/>
      <c r="BZ2" s="917"/>
      <c r="CA2" s="917"/>
      <c r="CB2" s="917" t="s">
        <v>357</v>
      </c>
      <c r="CC2" s="917"/>
      <c r="CD2" s="917"/>
      <c r="CE2" s="62" t="s">
        <v>358</v>
      </c>
      <c r="CF2" s="917" t="s">
        <v>359</v>
      </c>
      <c r="CG2" s="917"/>
      <c r="CH2" s="917"/>
      <c r="CI2" s="917"/>
      <c r="CJ2" s="917" t="s">
        <v>360</v>
      </c>
      <c r="CK2" s="917"/>
      <c r="CL2" s="917"/>
      <c r="CM2" s="917"/>
      <c r="CO2" s="917" t="s">
        <v>361</v>
      </c>
      <c r="CP2" s="917"/>
      <c r="CQ2" s="917"/>
      <c r="CR2" s="62" t="s">
        <v>362</v>
      </c>
      <c r="CS2" s="917" t="s">
        <v>363</v>
      </c>
      <c r="CT2" s="917"/>
      <c r="CU2" s="917"/>
      <c r="CV2" s="917"/>
      <c r="CW2" s="917"/>
      <c r="CX2" s="917"/>
      <c r="CY2" s="917"/>
      <c r="CZ2" s="917"/>
      <c r="DA2" s="917"/>
      <c r="DB2" s="917"/>
      <c r="DC2" s="917"/>
      <c r="DD2" s="917"/>
      <c r="DE2" s="917"/>
      <c r="DF2" s="917"/>
      <c r="DG2" s="917"/>
      <c r="DH2" s="917" t="s">
        <v>364</v>
      </c>
      <c r="DI2" s="917"/>
      <c r="DJ2" s="917"/>
      <c r="DK2" s="917"/>
      <c r="DL2" s="917"/>
      <c r="DM2" s="917"/>
      <c r="DN2" s="917"/>
      <c r="DO2" s="917"/>
      <c r="DP2" s="917" t="s">
        <v>365</v>
      </c>
      <c r="DQ2" s="917"/>
      <c r="DR2" s="917"/>
      <c r="DS2" s="917" t="s">
        <v>366</v>
      </c>
      <c r="DT2" s="917"/>
      <c r="DU2" s="917"/>
      <c r="DV2" s="917" t="s">
        <v>366</v>
      </c>
      <c r="DW2" s="917"/>
      <c r="DX2" s="917"/>
      <c r="DY2" s="917"/>
      <c r="DZ2" s="917"/>
      <c r="EA2" s="917"/>
      <c r="EB2" s="917" t="s">
        <v>367</v>
      </c>
      <c r="EC2" s="917"/>
      <c r="ED2" s="917"/>
      <c r="EE2" s="917"/>
      <c r="EF2" s="917"/>
      <c r="EG2" s="917"/>
      <c r="EH2" s="917"/>
      <c r="EI2" s="917"/>
      <c r="EJ2" s="917"/>
      <c r="EK2" s="917" t="s">
        <v>367</v>
      </c>
      <c r="EL2" s="917"/>
      <c r="EM2" s="917"/>
      <c r="EN2" s="917"/>
      <c r="EO2" s="917"/>
      <c r="EP2" s="917"/>
      <c r="EQ2" s="917"/>
      <c r="ER2" s="917"/>
      <c r="ES2" s="917"/>
      <c r="ET2" s="917"/>
      <c r="EU2" s="918" t="s">
        <v>368</v>
      </c>
      <c r="EV2" s="918"/>
      <c r="EW2" s="918"/>
      <c r="EX2" s="918"/>
      <c r="EY2" s="918"/>
      <c r="EZ2" s="919" t="s">
        <v>369</v>
      </c>
      <c r="FA2" s="919"/>
      <c r="FB2" s="919" t="s">
        <v>370</v>
      </c>
      <c r="FC2" s="919"/>
      <c r="FD2" s="919"/>
      <c r="FE2" s="919"/>
      <c r="FF2" s="919"/>
      <c r="FG2" s="919"/>
      <c r="FH2" s="919"/>
      <c r="FI2" s="919"/>
      <c r="FJ2" s="919"/>
      <c r="FK2" s="919"/>
      <c r="FL2" s="919"/>
      <c r="FM2" s="919"/>
      <c r="FN2" s="919"/>
      <c r="FO2" s="919"/>
      <c r="FP2" s="919" t="s">
        <v>371</v>
      </c>
      <c r="FQ2" s="919"/>
      <c r="FR2" s="63" t="s">
        <v>372</v>
      </c>
      <c r="FS2" s="919" t="s">
        <v>373</v>
      </c>
      <c r="FT2" s="919"/>
      <c r="FU2" s="919"/>
      <c r="FV2" s="919"/>
      <c r="FW2" s="919"/>
      <c r="FX2" s="919"/>
      <c r="FY2" s="920" t="s">
        <v>374</v>
      </c>
      <c r="FZ2" s="920"/>
      <c r="GA2" s="920"/>
      <c r="GB2" s="920"/>
      <c r="GC2" s="920"/>
      <c r="GD2" s="917" t="s">
        <v>375</v>
      </c>
      <c r="GE2" s="917"/>
      <c r="GF2" s="917"/>
      <c r="GG2" s="917" t="s">
        <v>376</v>
      </c>
      <c r="GH2" s="917"/>
      <c r="GI2" s="62" t="s">
        <v>377</v>
      </c>
      <c r="GJ2" s="917" t="s">
        <v>378</v>
      </c>
      <c r="GK2" s="917"/>
      <c r="GL2" s="917" t="s">
        <v>379</v>
      </c>
      <c r="GM2" s="917"/>
      <c r="GN2" s="917" t="s">
        <v>380</v>
      </c>
      <c r="GO2" s="917"/>
      <c r="GP2" s="917" t="s">
        <v>381</v>
      </c>
      <c r="GQ2" s="917"/>
      <c r="GR2" s="917"/>
      <c r="GS2" s="917"/>
      <c r="GT2" s="917"/>
      <c r="GU2" s="917"/>
      <c r="GV2" s="917"/>
      <c r="GW2" s="917"/>
      <c r="GX2" s="917" t="s">
        <v>382</v>
      </c>
      <c r="GY2" s="917"/>
      <c r="GZ2" s="917" t="s">
        <v>383</v>
      </c>
      <c r="HA2" s="917"/>
      <c r="HB2" s="917"/>
      <c r="HC2" s="917"/>
      <c r="HD2" s="917" t="s">
        <v>384</v>
      </c>
      <c r="HE2" s="917"/>
      <c r="HF2" s="917"/>
      <c r="HG2" s="917"/>
      <c r="HH2" s="917"/>
      <c r="HI2" s="917"/>
      <c r="HJ2" s="917" t="s">
        <v>385</v>
      </c>
      <c r="HK2" s="917"/>
      <c r="HL2" s="917"/>
      <c r="HM2" s="917"/>
      <c r="HN2" s="921"/>
      <c r="HO2" s="62" t="s">
        <v>819</v>
      </c>
      <c r="HS2" s="917" t="s">
        <v>408</v>
      </c>
      <c r="HT2" s="917"/>
      <c r="HU2" s="917"/>
      <c r="HV2" s="917"/>
      <c r="HW2" s="917"/>
      <c r="HX2" s="917"/>
      <c r="HY2" s="917"/>
      <c r="HZ2" s="917"/>
      <c r="IA2" s="917"/>
      <c r="IB2" s="917" t="s">
        <v>409</v>
      </c>
      <c r="IC2" s="917"/>
      <c r="ID2" s="917"/>
      <c r="IE2" s="917"/>
      <c r="IF2" s="917" t="s">
        <v>410</v>
      </c>
      <c r="IG2" s="917"/>
      <c r="IH2" s="917"/>
      <c r="II2" s="917"/>
      <c r="IJ2" s="917"/>
      <c r="IK2" s="917"/>
      <c r="IL2" s="917"/>
      <c r="IM2" s="917" t="s">
        <v>268</v>
      </c>
      <c r="IN2" s="917"/>
      <c r="IO2" s="917"/>
      <c r="IP2" s="917"/>
      <c r="IQ2" s="917"/>
      <c r="IR2" s="62" t="s">
        <v>411</v>
      </c>
      <c r="IS2" s="62" t="s">
        <v>411</v>
      </c>
      <c r="IT2" s="917" t="s">
        <v>279</v>
      </c>
      <c r="IU2" s="917"/>
      <c r="IV2" s="917"/>
      <c r="IW2" s="917"/>
      <c r="IX2" s="917"/>
      <c r="IY2" s="917"/>
      <c r="IZ2" s="62" t="s">
        <v>412</v>
      </c>
      <c r="JA2" s="917" t="s">
        <v>284</v>
      </c>
      <c r="JB2" s="917"/>
      <c r="JC2" s="917"/>
      <c r="JD2" s="917"/>
      <c r="JE2" s="917"/>
      <c r="JF2" s="917"/>
      <c r="JG2" s="917"/>
      <c r="JH2" s="917"/>
      <c r="JI2" s="917" t="s">
        <v>413</v>
      </c>
      <c r="JJ2" s="917"/>
      <c r="JK2" s="62" t="s">
        <v>296</v>
      </c>
      <c r="JT2" s="62" t="s">
        <v>818</v>
      </c>
      <c r="JY2" s="917" t="s">
        <v>414</v>
      </c>
      <c r="JZ2" s="917"/>
      <c r="KA2" s="917"/>
      <c r="KB2" s="917"/>
      <c r="KC2" s="917"/>
      <c r="KD2" s="917"/>
      <c r="KE2" s="917"/>
      <c r="KF2" s="917"/>
      <c r="KG2" s="917"/>
      <c r="KH2" s="917"/>
      <c r="KI2" s="917"/>
      <c r="KJ2" s="917"/>
      <c r="KK2" s="917"/>
      <c r="KL2" s="917"/>
      <c r="KM2" s="917"/>
      <c r="KN2" s="917"/>
      <c r="KO2" s="917" t="s">
        <v>414</v>
      </c>
      <c r="KP2" s="917"/>
      <c r="KQ2" s="917"/>
      <c r="KR2" s="917"/>
      <c r="KS2" s="917"/>
      <c r="KT2" s="917"/>
      <c r="KU2" s="917"/>
      <c r="KV2" s="917"/>
      <c r="KZ2" s="3"/>
      <c r="LA2" s="3"/>
      <c r="LB2" s="3"/>
    </row>
    <row r="3" spans="1:314" s="62" customFormat="1" ht="48">
      <c r="B3" s="6" t="s">
        <v>2</v>
      </c>
      <c r="C3" s="62" t="s">
        <v>467</v>
      </c>
      <c r="D3" s="67" t="s">
        <v>468</v>
      </c>
      <c r="E3" s="250" t="s">
        <v>469</v>
      </c>
      <c r="F3" s="250" t="s">
        <v>470</v>
      </c>
      <c r="G3" s="67" t="s">
        <v>471</v>
      </c>
      <c r="H3" s="67" t="s">
        <v>817</v>
      </c>
      <c r="I3" s="67" t="s">
        <v>472</v>
      </c>
      <c r="J3" s="67" t="s">
        <v>473</v>
      </c>
      <c r="K3" s="67" t="s">
        <v>474</v>
      </c>
      <c r="L3" s="62" t="s">
        <v>475</v>
      </c>
      <c r="M3" s="62" t="s">
        <v>476</v>
      </c>
      <c r="N3" s="67" t="s">
        <v>19</v>
      </c>
      <c r="O3" s="67" t="s">
        <v>20</v>
      </c>
      <c r="P3" s="67"/>
      <c r="Q3" s="67"/>
      <c r="R3" s="67" t="s">
        <v>477</v>
      </c>
      <c r="S3" s="255" t="s">
        <v>478</v>
      </c>
      <c r="T3" s="69" t="s">
        <v>479</v>
      </c>
      <c r="U3" s="67" t="s">
        <v>820</v>
      </c>
      <c r="V3" s="255" t="s">
        <v>480</v>
      </c>
      <c r="W3" s="62" t="s">
        <v>481</v>
      </c>
      <c r="X3" s="62" t="s">
        <v>482</v>
      </c>
      <c r="Y3" s="251" t="s">
        <v>483</v>
      </c>
      <c r="Z3" s="62" t="s">
        <v>484</v>
      </c>
      <c r="AA3" s="62" t="s">
        <v>386</v>
      </c>
      <c r="AD3" s="62" t="s">
        <v>387</v>
      </c>
      <c r="AE3" s="62" t="s">
        <v>485</v>
      </c>
      <c r="AF3" s="62" t="s">
        <v>486</v>
      </c>
      <c r="AG3" s="62" t="s">
        <v>821</v>
      </c>
      <c r="AH3" s="62" t="s">
        <v>487</v>
      </c>
      <c r="AI3" s="62" t="s">
        <v>822</v>
      </c>
      <c r="AK3" s="62" t="s">
        <v>388</v>
      </c>
      <c r="AL3" s="62" t="s">
        <v>488</v>
      </c>
      <c r="AM3" s="62" t="s">
        <v>489</v>
      </c>
      <c r="AN3" s="62" t="s">
        <v>389</v>
      </c>
      <c r="AO3" s="62" t="s">
        <v>490</v>
      </c>
      <c r="AP3" s="62" t="s">
        <v>814</v>
      </c>
      <c r="AQ3" s="62" t="s">
        <v>491</v>
      </c>
      <c r="AR3" s="62" t="s">
        <v>391</v>
      </c>
      <c r="AS3" s="62" t="s">
        <v>492</v>
      </c>
      <c r="AT3" s="62" t="s">
        <v>493</v>
      </c>
      <c r="AU3" s="62" t="s">
        <v>392</v>
      </c>
      <c r="AV3" s="62" t="s">
        <v>494</v>
      </c>
      <c r="AW3" s="62" t="s">
        <v>813</v>
      </c>
      <c r="BB3" s="62" t="s">
        <v>495</v>
      </c>
      <c r="BC3" s="62" t="s">
        <v>496</v>
      </c>
      <c r="BD3" s="62" t="s">
        <v>497</v>
      </c>
      <c r="BF3" s="62" t="s">
        <v>498</v>
      </c>
      <c r="BG3" s="62" t="s">
        <v>499</v>
      </c>
      <c r="BH3" s="62" t="s">
        <v>500</v>
      </c>
      <c r="BK3" s="62" t="s">
        <v>501</v>
      </c>
      <c r="BL3" s="62" t="s">
        <v>502</v>
      </c>
      <c r="BM3" s="62" t="s">
        <v>503</v>
      </c>
      <c r="BN3" s="62" t="s">
        <v>504</v>
      </c>
      <c r="BO3" s="62" t="s">
        <v>812</v>
      </c>
      <c r="BP3" s="62" t="s">
        <v>811</v>
      </c>
      <c r="BQ3" s="62" t="s">
        <v>505</v>
      </c>
      <c r="BR3" s="62" t="s">
        <v>506</v>
      </c>
      <c r="BS3" s="62" t="s">
        <v>507</v>
      </c>
      <c r="BT3" s="62" t="s">
        <v>508</v>
      </c>
      <c r="BU3" s="62" t="s">
        <v>509</v>
      </c>
      <c r="BV3" s="62" t="s">
        <v>510</v>
      </c>
      <c r="BW3" s="62" t="s">
        <v>511</v>
      </c>
      <c r="BX3" s="62" t="s">
        <v>73</v>
      </c>
      <c r="BY3" s="62" t="s">
        <v>74</v>
      </c>
      <c r="BZ3" s="62" t="s">
        <v>75</v>
      </c>
      <c r="CA3" s="62" t="s">
        <v>76</v>
      </c>
      <c r="CB3" s="62" t="s">
        <v>810</v>
      </c>
      <c r="CC3" s="62" t="s">
        <v>512</v>
      </c>
      <c r="CD3" s="62" t="s">
        <v>513</v>
      </c>
      <c r="CE3" s="62" t="s">
        <v>514</v>
      </c>
      <c r="CF3" s="62" t="s">
        <v>515</v>
      </c>
      <c r="CG3" s="62" t="s">
        <v>516</v>
      </c>
      <c r="CH3" s="62" t="s">
        <v>517</v>
      </c>
      <c r="CI3" s="62" t="s">
        <v>518</v>
      </c>
      <c r="CJ3" s="62" t="s">
        <v>519</v>
      </c>
      <c r="CK3" s="62" t="s">
        <v>808</v>
      </c>
      <c r="CL3" s="62" t="s">
        <v>90</v>
      </c>
      <c r="CM3" s="62" t="s">
        <v>91</v>
      </c>
      <c r="CN3" s="62" t="s">
        <v>807</v>
      </c>
      <c r="CO3" s="62" t="s">
        <v>520</v>
      </c>
      <c r="CP3" s="62" t="s">
        <v>521</v>
      </c>
      <c r="CQ3" s="62" t="s">
        <v>522</v>
      </c>
      <c r="CR3" s="62" t="s">
        <v>523</v>
      </c>
      <c r="CS3" s="62" t="s">
        <v>823</v>
      </c>
      <c r="CT3" s="62" t="s">
        <v>524</v>
      </c>
      <c r="CU3" s="62" t="s">
        <v>525</v>
      </c>
      <c r="CV3" s="62" t="s">
        <v>526</v>
      </c>
      <c r="CW3" s="62" t="s">
        <v>824</v>
      </c>
      <c r="CX3" s="62" t="s">
        <v>527</v>
      </c>
      <c r="CY3" s="62" t="s">
        <v>528</v>
      </c>
      <c r="CZ3" s="62" t="s">
        <v>529</v>
      </c>
      <c r="DA3" s="62" t="s">
        <v>530</v>
      </c>
      <c r="DB3" s="62" t="s">
        <v>531</v>
      </c>
      <c r="DC3" s="62" t="s">
        <v>532</v>
      </c>
      <c r="DD3" s="62" t="s">
        <v>533</v>
      </c>
      <c r="DE3" s="62" t="s">
        <v>534</v>
      </c>
      <c r="DF3" s="62" t="s">
        <v>535</v>
      </c>
      <c r="DG3" s="62" t="s">
        <v>536</v>
      </c>
      <c r="DH3" s="62" t="s">
        <v>537</v>
      </c>
      <c r="DI3" s="62" t="s">
        <v>538</v>
      </c>
      <c r="DJ3" s="62" t="s">
        <v>539</v>
      </c>
      <c r="DK3" s="62" t="s">
        <v>540</v>
      </c>
      <c r="DL3" s="62" t="s">
        <v>393</v>
      </c>
      <c r="DM3" s="62" t="s">
        <v>541</v>
      </c>
      <c r="DN3" s="62" t="s">
        <v>825</v>
      </c>
      <c r="DO3" s="62" t="s">
        <v>542</v>
      </c>
      <c r="DP3" s="62" t="s">
        <v>543</v>
      </c>
      <c r="DQ3" s="67" t="s">
        <v>826</v>
      </c>
      <c r="DR3" s="67" t="s">
        <v>544</v>
      </c>
      <c r="DS3" s="67" t="s">
        <v>545</v>
      </c>
      <c r="DT3" s="62" t="s">
        <v>546</v>
      </c>
      <c r="DU3" s="62" t="s">
        <v>547</v>
      </c>
      <c r="DV3" s="62" t="s">
        <v>548</v>
      </c>
      <c r="DW3" s="64" t="s">
        <v>549</v>
      </c>
      <c r="DX3" s="64" t="s">
        <v>550</v>
      </c>
      <c r="DY3" s="64" t="s">
        <v>551</v>
      </c>
      <c r="DZ3" s="64" t="s">
        <v>552</v>
      </c>
      <c r="EA3" s="62" t="s">
        <v>553</v>
      </c>
      <c r="EB3" s="62" t="s">
        <v>554</v>
      </c>
      <c r="ED3" s="62" t="s">
        <v>555</v>
      </c>
      <c r="EE3" s="62" t="s">
        <v>556</v>
      </c>
      <c r="EF3" s="62" t="s">
        <v>557</v>
      </c>
      <c r="EG3" s="62" t="s">
        <v>703</v>
      </c>
      <c r="EH3" s="62" t="s">
        <v>558</v>
      </c>
      <c r="EI3" s="62" t="s">
        <v>806</v>
      </c>
      <c r="EJ3" s="62" t="s">
        <v>145</v>
      </c>
      <c r="EK3" s="253" t="s">
        <v>805</v>
      </c>
      <c r="EL3" s="68" t="s">
        <v>394</v>
      </c>
      <c r="EM3" s="68" t="s">
        <v>395</v>
      </c>
      <c r="EN3" s="62" t="s">
        <v>559</v>
      </c>
      <c r="EO3" s="62" t="s">
        <v>560</v>
      </c>
      <c r="EP3" s="62" t="s">
        <v>561</v>
      </c>
      <c r="EQ3" s="62" t="s">
        <v>562</v>
      </c>
      <c r="ER3" s="62" t="s">
        <v>563</v>
      </c>
      <c r="ES3" s="62" t="s">
        <v>564</v>
      </c>
      <c r="ET3" s="62" t="s">
        <v>565</v>
      </c>
      <c r="EU3" s="62" t="s">
        <v>566</v>
      </c>
      <c r="EV3" s="62" t="s">
        <v>567</v>
      </c>
      <c r="EW3" s="62" t="s">
        <v>568</v>
      </c>
      <c r="EX3" s="62" t="s">
        <v>569</v>
      </c>
      <c r="EY3" s="62" t="s">
        <v>570</v>
      </c>
      <c r="EZ3" s="62" t="s">
        <v>396</v>
      </c>
      <c r="FA3" s="62" t="s">
        <v>804</v>
      </c>
      <c r="FB3" s="62" t="s">
        <v>803</v>
      </c>
      <c r="FC3" s="62" t="s">
        <v>571</v>
      </c>
      <c r="FD3" s="63" t="s">
        <v>572</v>
      </c>
      <c r="FE3" s="62" t="s">
        <v>397</v>
      </c>
      <c r="FF3" s="62" t="s">
        <v>573</v>
      </c>
      <c r="FH3" s="62" t="s">
        <v>574</v>
      </c>
      <c r="FI3" s="62" t="s">
        <v>575</v>
      </c>
      <c r="FJ3" s="62" t="s">
        <v>576</v>
      </c>
      <c r="FK3" s="62" t="s">
        <v>577</v>
      </c>
      <c r="FL3" s="255" t="s">
        <v>578</v>
      </c>
      <c r="FM3" s="65" t="s">
        <v>579</v>
      </c>
      <c r="FN3" s="69" t="s">
        <v>580</v>
      </c>
      <c r="FO3" s="69" t="s">
        <v>581</v>
      </c>
      <c r="FP3" s="69" t="s">
        <v>582</v>
      </c>
      <c r="FQ3" s="250" t="s">
        <v>583</v>
      </c>
      <c r="FR3" s="67" t="s">
        <v>584</v>
      </c>
      <c r="FS3" s="67" t="s">
        <v>585</v>
      </c>
      <c r="FT3" s="67" t="s">
        <v>586</v>
      </c>
      <c r="FU3" s="67" t="s">
        <v>587</v>
      </c>
      <c r="FV3" s="67" t="s">
        <v>588</v>
      </c>
      <c r="FW3" s="67" t="s">
        <v>589</v>
      </c>
      <c r="FX3" s="67" t="s">
        <v>590</v>
      </c>
      <c r="FY3" s="67" t="s">
        <v>591</v>
      </c>
      <c r="FZ3" s="67"/>
      <c r="GA3" s="67" t="s">
        <v>592</v>
      </c>
      <c r="GB3" s="67" t="s">
        <v>593</v>
      </c>
      <c r="GC3" s="67" t="s">
        <v>594</v>
      </c>
      <c r="GD3" s="67" t="s">
        <v>595</v>
      </c>
      <c r="GE3" s="67" t="s">
        <v>201</v>
      </c>
      <c r="GF3" s="67" t="s">
        <v>596</v>
      </c>
      <c r="GG3" s="67" t="s">
        <v>597</v>
      </c>
      <c r="GH3" s="67" t="s">
        <v>204</v>
      </c>
      <c r="GI3" s="67" t="s">
        <v>205</v>
      </c>
      <c r="GJ3" s="67" t="s">
        <v>598</v>
      </c>
      <c r="GK3" s="67" t="s">
        <v>207</v>
      </c>
      <c r="GL3" s="67" t="s">
        <v>802</v>
      </c>
      <c r="GM3" s="67" t="s">
        <v>599</v>
      </c>
      <c r="GN3" s="67" t="s">
        <v>600</v>
      </c>
      <c r="GO3" s="67" t="s">
        <v>601</v>
      </c>
      <c r="GP3" s="67" t="s">
        <v>602</v>
      </c>
      <c r="GQ3" s="67" t="s">
        <v>603</v>
      </c>
      <c r="GR3" s="62" t="s">
        <v>604</v>
      </c>
      <c r="GS3" s="62" t="s">
        <v>605</v>
      </c>
      <c r="GT3" s="62" t="s">
        <v>606</v>
      </c>
      <c r="GU3" s="62" t="s">
        <v>607</v>
      </c>
      <c r="GV3" s="62" t="s">
        <v>604</v>
      </c>
      <c r="GW3" s="62" t="s">
        <v>605</v>
      </c>
      <c r="GX3" s="62" t="s">
        <v>606</v>
      </c>
      <c r="GY3" s="62" t="s">
        <v>608</v>
      </c>
      <c r="GZ3" s="62" t="s">
        <v>609</v>
      </c>
      <c r="HA3" s="62" t="s">
        <v>610</v>
      </c>
      <c r="HB3" s="62" t="s">
        <v>611</v>
      </c>
      <c r="HC3" s="62" t="s">
        <v>612</v>
      </c>
      <c r="HD3" s="62" t="s">
        <v>613</v>
      </c>
      <c r="HE3" s="62" t="s">
        <v>614</v>
      </c>
      <c r="HF3" s="62" t="s">
        <v>615</v>
      </c>
      <c r="HG3" s="62" t="s">
        <v>616</v>
      </c>
      <c r="HH3" s="62" t="s">
        <v>617</v>
      </c>
      <c r="HI3" s="62" t="s">
        <v>442</v>
      </c>
      <c r="HJ3" s="62" t="s">
        <v>618</v>
      </c>
      <c r="HK3" s="62" t="s">
        <v>398</v>
      </c>
      <c r="HL3" s="249" t="s">
        <v>399</v>
      </c>
      <c r="HM3" s="62" t="s">
        <v>619</v>
      </c>
      <c r="HN3" s="62" t="s">
        <v>620</v>
      </c>
      <c r="HO3" s="256" t="s">
        <v>621</v>
      </c>
      <c r="HS3" s="62" t="s">
        <v>827</v>
      </c>
      <c r="HT3" s="65" t="s">
        <v>644</v>
      </c>
      <c r="HU3" s="65" t="s">
        <v>645</v>
      </c>
      <c r="HV3" s="62" t="s">
        <v>415</v>
      </c>
      <c r="HW3" s="62" t="s">
        <v>416</v>
      </c>
      <c r="HX3" s="62" t="s">
        <v>646</v>
      </c>
      <c r="HY3" s="62" t="s">
        <v>647</v>
      </c>
      <c r="HZ3" s="62" t="s">
        <v>648</v>
      </c>
      <c r="IA3" s="62" t="s">
        <v>649</v>
      </c>
      <c r="IB3" s="66" t="s">
        <v>650</v>
      </c>
      <c r="IC3" s="66" t="s">
        <v>651</v>
      </c>
      <c r="ID3" s="66" t="s">
        <v>652</v>
      </c>
      <c r="IE3" s="67" t="s">
        <v>653</v>
      </c>
      <c r="IF3" s="255" t="s">
        <v>654</v>
      </c>
      <c r="IG3" s="255" t="s">
        <v>655</v>
      </c>
      <c r="IH3" s="62" t="s">
        <v>656</v>
      </c>
      <c r="II3" s="255" t="s">
        <v>657</v>
      </c>
      <c r="IJ3" s="62" t="s">
        <v>658</v>
      </c>
      <c r="IK3" s="62" t="s">
        <v>659</v>
      </c>
      <c r="IL3" s="62" t="s">
        <v>660</v>
      </c>
      <c r="IM3" s="67" t="s">
        <v>661</v>
      </c>
      <c r="IN3" s="62" t="s">
        <v>662</v>
      </c>
      <c r="IO3" s="62" t="s">
        <v>663</v>
      </c>
      <c r="IP3" s="62" t="s">
        <v>664</v>
      </c>
      <c r="IQ3" s="62" t="s">
        <v>417</v>
      </c>
      <c r="IR3" s="62" t="s">
        <v>351</v>
      </c>
      <c r="IS3" s="62" t="s">
        <v>418</v>
      </c>
      <c r="IT3" s="62" t="s">
        <v>419</v>
      </c>
      <c r="IU3" s="62" t="s">
        <v>665</v>
      </c>
      <c r="IV3" s="62" t="s">
        <v>666</v>
      </c>
      <c r="IW3" s="62" t="s">
        <v>667</v>
      </c>
      <c r="IX3" s="62" t="s">
        <v>668</v>
      </c>
      <c r="IY3" s="62" t="s">
        <v>669</v>
      </c>
      <c r="IZ3" s="62" t="s">
        <v>670</v>
      </c>
      <c r="JA3" s="62" t="s">
        <v>828</v>
      </c>
      <c r="JB3" s="62" t="s">
        <v>801</v>
      </c>
      <c r="JC3" s="62" t="s">
        <v>671</v>
      </c>
      <c r="JD3" s="62" t="s">
        <v>672</v>
      </c>
      <c r="JE3" s="62" t="s">
        <v>673</v>
      </c>
      <c r="JF3" s="62" t="s">
        <v>674</v>
      </c>
      <c r="JG3" s="62" t="s">
        <v>675</v>
      </c>
      <c r="JH3" s="62" t="s">
        <v>676</v>
      </c>
      <c r="JI3" s="62" t="s">
        <v>677</v>
      </c>
      <c r="JJ3" s="62" t="s">
        <v>678</v>
      </c>
      <c r="JK3" s="62" t="s">
        <v>679</v>
      </c>
      <c r="JL3" s="62" t="s">
        <v>680</v>
      </c>
      <c r="JM3" s="62" t="s">
        <v>681</v>
      </c>
      <c r="JN3" s="62" t="s">
        <v>800</v>
      </c>
      <c r="JO3" s="62" t="s">
        <v>682</v>
      </c>
      <c r="JS3" s="62" t="s">
        <v>799</v>
      </c>
      <c r="JT3" s="62" t="s">
        <v>798</v>
      </c>
      <c r="JU3" s="62" t="s">
        <v>683</v>
      </c>
      <c r="JV3" s="62" t="s">
        <v>684</v>
      </c>
      <c r="JW3" s="62" t="s">
        <v>420</v>
      </c>
      <c r="JX3" s="62" t="s">
        <v>421</v>
      </c>
      <c r="JY3" s="62" t="s">
        <v>685</v>
      </c>
      <c r="JZ3" s="62" t="s">
        <v>686</v>
      </c>
      <c r="KA3" s="62" t="s">
        <v>687</v>
      </c>
      <c r="KB3" s="62" t="s">
        <v>688</v>
      </c>
      <c r="KC3" s="62" t="s">
        <v>422</v>
      </c>
      <c r="KD3" s="62" t="s">
        <v>441</v>
      </c>
      <c r="KE3" s="62" t="s">
        <v>423</v>
      </c>
      <c r="KF3" s="62" t="s">
        <v>424</v>
      </c>
      <c r="KG3" s="62" t="s">
        <v>425</v>
      </c>
      <c r="KI3" s="62" t="s">
        <v>426</v>
      </c>
      <c r="KJ3" s="62" t="s">
        <v>427</v>
      </c>
      <c r="KK3" s="62" t="s">
        <v>428</v>
      </c>
      <c r="KL3" s="62" t="s">
        <v>689</v>
      </c>
      <c r="KM3" s="62" t="s">
        <v>690</v>
      </c>
      <c r="KN3" s="62" t="s">
        <v>429</v>
      </c>
      <c r="KO3" s="62" t="s">
        <v>691</v>
      </c>
      <c r="KP3" s="62" t="s">
        <v>692</v>
      </c>
      <c r="KQ3" s="62" t="s">
        <v>693</v>
      </c>
      <c r="KR3" s="62" t="s">
        <v>694</v>
      </c>
      <c r="KS3" s="62" t="s">
        <v>430</v>
      </c>
      <c r="KT3" s="62" t="s">
        <v>431</v>
      </c>
      <c r="KU3" s="62" t="s">
        <v>432</v>
      </c>
      <c r="KV3" s="62" t="s">
        <v>433</v>
      </c>
      <c r="KW3" s="62" t="s">
        <v>434</v>
      </c>
      <c r="KY3" s="62" t="s">
        <v>435</v>
      </c>
      <c r="KZ3" s="62" t="s">
        <v>436</v>
      </c>
      <c r="LA3" s="62" t="s">
        <v>437</v>
      </c>
      <c r="LB3" s="62" t="s">
        <v>695</v>
      </c>
    </row>
    <row r="4" spans="1:314" s="62" customFormat="1" ht="64.8">
      <c r="B4" s="726" t="s">
        <v>2</v>
      </c>
      <c r="C4" s="726" t="s">
        <v>1105</v>
      </c>
      <c r="D4" s="727" t="s">
        <v>1104</v>
      </c>
      <c r="E4" s="731" t="s">
        <v>1103</v>
      </c>
      <c r="F4" s="731" t="s">
        <v>1102</v>
      </c>
      <c r="G4" s="727" t="s">
        <v>1101</v>
      </c>
      <c r="H4" s="727" t="s">
        <v>1100</v>
      </c>
      <c r="I4" s="727" t="s">
        <v>1099</v>
      </c>
      <c r="J4" s="727" t="s">
        <v>1098</v>
      </c>
      <c r="K4" s="727" t="s">
        <v>1097</v>
      </c>
      <c r="L4" s="726" t="s">
        <v>1096</v>
      </c>
      <c r="M4" s="726" t="s">
        <v>1095</v>
      </c>
      <c r="N4" s="727" t="s">
        <v>19</v>
      </c>
      <c r="O4" s="727" t="s">
        <v>20</v>
      </c>
      <c r="P4" s="727" t="s">
        <v>1156</v>
      </c>
      <c r="Q4" s="727" t="s">
        <v>1157</v>
      </c>
      <c r="R4" s="727" t="s">
        <v>1094</v>
      </c>
      <c r="S4" s="730" t="s">
        <v>1093</v>
      </c>
      <c r="T4" s="732" t="s">
        <v>1092</v>
      </c>
      <c r="U4" s="727" t="s">
        <v>1091</v>
      </c>
      <c r="V4" s="730" t="s">
        <v>1090</v>
      </c>
      <c r="W4" s="726" t="s">
        <v>1089</v>
      </c>
      <c r="X4" s="726" t="s">
        <v>1088</v>
      </c>
      <c r="Y4" s="733" t="s">
        <v>1087</v>
      </c>
      <c r="Z4" s="726" t="s">
        <v>484</v>
      </c>
      <c r="AA4" s="726" t="s">
        <v>386</v>
      </c>
      <c r="AB4" s="726" t="s">
        <v>1158</v>
      </c>
      <c r="AC4" s="726" t="s">
        <v>1159</v>
      </c>
      <c r="AD4" s="726" t="s">
        <v>387</v>
      </c>
      <c r="AE4" s="726" t="s">
        <v>1086</v>
      </c>
      <c r="AF4" s="726" t="s">
        <v>1085</v>
      </c>
      <c r="AG4" s="726" t="s">
        <v>1084</v>
      </c>
      <c r="AH4" s="726" t="s">
        <v>1083</v>
      </c>
      <c r="AI4" s="726" t="s">
        <v>1082</v>
      </c>
      <c r="AJ4" s="726" t="s">
        <v>1160</v>
      </c>
      <c r="AK4" s="726" t="s">
        <v>388</v>
      </c>
      <c r="AL4" s="726" t="s">
        <v>1081</v>
      </c>
      <c r="AM4" s="726" t="s">
        <v>1080</v>
      </c>
      <c r="AN4" s="726" t="s">
        <v>389</v>
      </c>
      <c r="AO4" s="726" t="s">
        <v>1079</v>
      </c>
      <c r="AP4" s="726" t="s">
        <v>390</v>
      </c>
      <c r="AQ4" s="726" t="s">
        <v>1078</v>
      </c>
      <c r="AR4" s="726" t="s">
        <v>391</v>
      </c>
      <c r="AS4" s="726" t="s">
        <v>1077</v>
      </c>
      <c r="AT4" s="726" t="s">
        <v>1076</v>
      </c>
      <c r="AU4" s="726" t="s">
        <v>392</v>
      </c>
      <c r="AV4" s="726" t="s">
        <v>1075</v>
      </c>
      <c r="AW4" s="726" t="s">
        <v>1161</v>
      </c>
      <c r="AX4" s="726" t="s">
        <v>1162</v>
      </c>
      <c r="AY4" s="726" t="s">
        <v>1163</v>
      </c>
      <c r="AZ4" s="726" t="s">
        <v>1164</v>
      </c>
      <c r="BA4" s="726" t="s">
        <v>1165</v>
      </c>
      <c r="BB4" s="726" t="s">
        <v>1073</v>
      </c>
      <c r="BC4" s="726" t="s">
        <v>1072</v>
      </c>
      <c r="BD4" s="726" t="s">
        <v>1071</v>
      </c>
      <c r="BE4" s="726" t="s">
        <v>1166</v>
      </c>
      <c r="BF4" s="726" t="s">
        <v>1070</v>
      </c>
      <c r="BG4" s="726" t="s">
        <v>1069</v>
      </c>
      <c r="BH4" s="726" t="s">
        <v>1068</v>
      </c>
      <c r="BI4" s="726" t="s">
        <v>1167</v>
      </c>
      <c r="BJ4" s="726" t="s">
        <v>1168</v>
      </c>
      <c r="BK4" s="726" t="s">
        <v>1067</v>
      </c>
      <c r="BL4" s="726" t="s">
        <v>1066</v>
      </c>
      <c r="BM4" s="726" t="s">
        <v>1065</v>
      </c>
      <c r="BN4" s="726" t="s">
        <v>1064</v>
      </c>
      <c r="BO4" s="726" t="s">
        <v>1063</v>
      </c>
      <c r="BP4" s="726" t="s">
        <v>1062</v>
      </c>
      <c r="BQ4" s="726" t="s">
        <v>1061</v>
      </c>
      <c r="BR4" s="726" t="s">
        <v>1060</v>
      </c>
      <c r="BS4" s="726" t="s">
        <v>1059</v>
      </c>
      <c r="BT4" s="726" t="s">
        <v>1058</v>
      </c>
      <c r="BU4" s="726" t="s">
        <v>1057</v>
      </c>
      <c r="BV4" s="726" t="s">
        <v>1056</v>
      </c>
      <c r="BW4" s="726" t="s">
        <v>1055</v>
      </c>
      <c r="BX4" s="726" t="s">
        <v>73</v>
      </c>
      <c r="BY4" s="726" t="s">
        <v>74</v>
      </c>
      <c r="BZ4" s="726" t="s">
        <v>75</v>
      </c>
      <c r="CA4" s="726" t="s">
        <v>76</v>
      </c>
      <c r="CB4" s="726" t="s">
        <v>1169</v>
      </c>
      <c r="CC4" s="726" t="s">
        <v>1053</v>
      </c>
      <c r="CD4" s="726" t="s">
        <v>1052</v>
      </c>
      <c r="CE4" s="726" t="s">
        <v>1051</v>
      </c>
      <c r="CF4" s="726" t="s">
        <v>1050</v>
      </c>
      <c r="CG4" s="726" t="s">
        <v>516</v>
      </c>
      <c r="CH4" s="726" t="s">
        <v>517</v>
      </c>
      <c r="CI4" s="726" t="s">
        <v>518</v>
      </c>
      <c r="CJ4" s="726" t="s">
        <v>1049</v>
      </c>
      <c r="CK4" s="726" t="s">
        <v>1048</v>
      </c>
      <c r="CL4" s="726" t="s">
        <v>90</v>
      </c>
      <c r="CM4" s="726" t="s">
        <v>91</v>
      </c>
      <c r="CN4" s="726" t="s">
        <v>1047</v>
      </c>
      <c r="CO4" s="726" t="s">
        <v>1046</v>
      </c>
      <c r="CP4" s="726" t="s">
        <v>1170</v>
      </c>
      <c r="CQ4" s="726" t="s">
        <v>1045</v>
      </c>
      <c r="CR4" s="726" t="s">
        <v>1044</v>
      </c>
      <c r="CS4" s="726" t="s">
        <v>1043</v>
      </c>
      <c r="CT4" s="726" t="s">
        <v>1042</v>
      </c>
      <c r="CU4" s="726" t="s">
        <v>1041</v>
      </c>
      <c r="CV4" s="726" t="s">
        <v>1040</v>
      </c>
      <c r="CW4" s="726" t="s">
        <v>1039</v>
      </c>
      <c r="CX4" s="726" t="s">
        <v>1038</v>
      </c>
      <c r="CY4" s="726" t="s">
        <v>1037</v>
      </c>
      <c r="CZ4" s="726" t="s">
        <v>1036</v>
      </c>
      <c r="DA4" s="726" t="s">
        <v>1035</v>
      </c>
      <c r="DB4" s="726" t="s">
        <v>1034</v>
      </c>
      <c r="DC4" s="726" t="s">
        <v>1033</v>
      </c>
      <c r="DD4" s="726" t="s">
        <v>1032</v>
      </c>
      <c r="DE4" s="726" t="s">
        <v>1031</v>
      </c>
      <c r="DF4" s="726" t="s">
        <v>1030</v>
      </c>
      <c r="DG4" s="726" t="s">
        <v>1029</v>
      </c>
      <c r="DH4" s="726" t="s">
        <v>1028</v>
      </c>
      <c r="DI4" s="726" t="s">
        <v>1027</v>
      </c>
      <c r="DJ4" s="726" t="s">
        <v>1026</v>
      </c>
      <c r="DK4" s="726" t="s">
        <v>1025</v>
      </c>
      <c r="DL4" s="726" t="s">
        <v>393</v>
      </c>
      <c r="DM4" s="726" t="s">
        <v>1024</v>
      </c>
      <c r="DN4" s="726" t="s">
        <v>1023</v>
      </c>
      <c r="DO4" s="726" t="s">
        <v>1022</v>
      </c>
      <c r="DP4" s="726" t="s">
        <v>1021</v>
      </c>
      <c r="DQ4" s="727" t="s">
        <v>1171</v>
      </c>
      <c r="DR4" s="727" t="s">
        <v>1020</v>
      </c>
      <c r="DS4" s="727" t="s">
        <v>1019</v>
      </c>
      <c r="DT4" s="726" t="s">
        <v>546</v>
      </c>
      <c r="DU4" s="726" t="s">
        <v>547</v>
      </c>
      <c r="DV4" s="726" t="s">
        <v>1018</v>
      </c>
      <c r="DW4" s="726" t="s">
        <v>1017</v>
      </c>
      <c r="DX4" s="726" t="s">
        <v>1016</v>
      </c>
      <c r="DY4" s="726" t="s">
        <v>1015</v>
      </c>
      <c r="DZ4" s="726" t="s">
        <v>1014</v>
      </c>
      <c r="EA4" s="726" t="s">
        <v>1013</v>
      </c>
      <c r="EB4" s="726" t="s">
        <v>1012</v>
      </c>
      <c r="EC4" s="726" t="s">
        <v>1172</v>
      </c>
      <c r="ED4" s="726" t="s">
        <v>1011</v>
      </c>
      <c r="EE4" s="726" t="s">
        <v>1010</v>
      </c>
      <c r="EF4" s="726" t="s">
        <v>1009</v>
      </c>
      <c r="EG4" s="726" t="s">
        <v>1008</v>
      </c>
      <c r="EH4" s="726" t="s">
        <v>1007</v>
      </c>
      <c r="EI4" s="726" t="s">
        <v>144</v>
      </c>
      <c r="EJ4" s="726" t="s">
        <v>145</v>
      </c>
      <c r="EK4" s="726" t="s">
        <v>1006</v>
      </c>
      <c r="EL4" s="734" t="s">
        <v>394</v>
      </c>
      <c r="EM4" s="734" t="s">
        <v>395</v>
      </c>
      <c r="EN4" s="726" t="s">
        <v>1005</v>
      </c>
      <c r="EO4" s="726" t="s">
        <v>1004</v>
      </c>
      <c r="EP4" s="726" t="s">
        <v>1003</v>
      </c>
      <c r="EQ4" s="726" t="s">
        <v>1002</v>
      </c>
      <c r="ER4" s="726" t="s">
        <v>1001</v>
      </c>
      <c r="ES4" s="726" t="s">
        <v>1000</v>
      </c>
      <c r="ET4" s="726" t="s">
        <v>999</v>
      </c>
      <c r="EU4" s="726" t="s">
        <v>998</v>
      </c>
      <c r="EV4" s="726" t="s">
        <v>997</v>
      </c>
      <c r="EW4" s="726" t="s">
        <v>996</v>
      </c>
      <c r="EX4" s="726" t="s">
        <v>995</v>
      </c>
      <c r="EY4" s="726" t="s">
        <v>994</v>
      </c>
      <c r="EZ4" s="726" t="s">
        <v>396</v>
      </c>
      <c r="FA4" s="726" t="s">
        <v>166</v>
      </c>
      <c r="FB4" s="726" t="s">
        <v>1173</v>
      </c>
      <c r="FC4" s="726" t="s">
        <v>993</v>
      </c>
      <c r="FD4" s="729" t="s">
        <v>992</v>
      </c>
      <c r="FE4" s="729"/>
      <c r="FF4" s="726" t="s">
        <v>991</v>
      </c>
      <c r="FG4" s="726" t="s">
        <v>990</v>
      </c>
      <c r="FH4" s="726" t="s">
        <v>989</v>
      </c>
      <c r="FI4" s="726" t="s">
        <v>988</v>
      </c>
      <c r="FJ4" s="726" t="s">
        <v>987</v>
      </c>
      <c r="FK4" s="726" t="s">
        <v>986</v>
      </c>
      <c r="FL4" s="730" t="s">
        <v>985</v>
      </c>
      <c r="FM4" s="735" t="s">
        <v>984</v>
      </c>
      <c r="FN4" s="732" t="s">
        <v>983</v>
      </c>
      <c r="FO4" s="732" t="s">
        <v>982</v>
      </c>
      <c r="FP4" s="732" t="s">
        <v>981</v>
      </c>
      <c r="FQ4" s="731" t="s">
        <v>980</v>
      </c>
      <c r="FR4" s="727" t="s">
        <v>979</v>
      </c>
      <c r="FS4" s="727" t="s">
        <v>978</v>
      </c>
      <c r="FT4" s="727" t="s">
        <v>977</v>
      </c>
      <c r="FU4" s="727" t="s">
        <v>976</v>
      </c>
      <c r="FV4" s="727" t="s">
        <v>975</v>
      </c>
      <c r="FW4" s="727" t="s">
        <v>974</v>
      </c>
      <c r="FX4" s="727" t="s">
        <v>973</v>
      </c>
      <c r="FY4" s="727" t="s">
        <v>1174</v>
      </c>
      <c r="FZ4" s="727" t="s">
        <v>1175</v>
      </c>
      <c r="GA4" s="727" t="s">
        <v>971</v>
      </c>
      <c r="GB4" s="727" t="s">
        <v>970</v>
      </c>
      <c r="GC4" s="727" t="s">
        <v>969</v>
      </c>
      <c r="GD4" s="727" t="s">
        <v>968</v>
      </c>
      <c r="GE4" s="727" t="s">
        <v>201</v>
      </c>
      <c r="GF4" s="727" t="s">
        <v>967</v>
      </c>
      <c r="GG4" s="727" t="s">
        <v>966</v>
      </c>
      <c r="GH4" s="727" t="s">
        <v>1176</v>
      </c>
      <c r="GI4" s="727" t="s">
        <v>205</v>
      </c>
      <c r="GJ4" s="727" t="s">
        <v>964</v>
      </c>
      <c r="GK4" s="727" t="s">
        <v>207</v>
      </c>
      <c r="GL4" s="727" t="s">
        <v>208</v>
      </c>
      <c r="GM4" s="727" t="s">
        <v>963</v>
      </c>
      <c r="GN4" s="727" t="s">
        <v>962</v>
      </c>
      <c r="GO4" s="727" t="s">
        <v>961</v>
      </c>
      <c r="GP4" s="727" t="s">
        <v>960</v>
      </c>
      <c r="GQ4" s="727" t="s">
        <v>959</v>
      </c>
      <c r="GR4" s="726" t="s">
        <v>957</v>
      </c>
      <c r="GS4" s="726" t="s">
        <v>956</v>
      </c>
      <c r="GT4" s="726" t="s">
        <v>955</v>
      </c>
      <c r="GU4" s="726" t="s">
        <v>958</v>
      </c>
      <c r="GV4" s="726" t="s">
        <v>957</v>
      </c>
      <c r="GW4" s="726" t="s">
        <v>956</v>
      </c>
      <c r="GX4" s="726" t="s">
        <v>955</v>
      </c>
      <c r="GY4" s="726" t="s">
        <v>954</v>
      </c>
      <c r="GZ4" s="726" t="s">
        <v>953</v>
      </c>
      <c r="HA4" s="726" t="s">
        <v>952</v>
      </c>
      <c r="HB4" s="726" t="s">
        <v>951</v>
      </c>
      <c r="HC4" s="726" t="s">
        <v>950</v>
      </c>
      <c r="HD4" s="726" t="s">
        <v>949</v>
      </c>
      <c r="HE4" s="726" t="s">
        <v>948</v>
      </c>
      <c r="HF4" s="726" t="s">
        <v>947</v>
      </c>
      <c r="HG4" s="726" t="s">
        <v>946</v>
      </c>
      <c r="HH4" s="726" t="s">
        <v>1177</v>
      </c>
      <c r="HI4" s="726" t="s">
        <v>442</v>
      </c>
      <c r="HJ4" s="726" t="s">
        <v>944</v>
      </c>
      <c r="HK4" s="726" t="s">
        <v>398</v>
      </c>
      <c r="HL4" s="736" t="s">
        <v>399</v>
      </c>
      <c r="HM4" s="726" t="s">
        <v>943</v>
      </c>
      <c r="HN4" s="726" t="s">
        <v>942</v>
      </c>
      <c r="HO4" s="726" t="s">
        <v>934</v>
      </c>
      <c r="HP4" s="726" t="s">
        <v>1178</v>
      </c>
      <c r="HQ4" s="726" t="s">
        <v>1179</v>
      </c>
      <c r="HR4" s="726" t="s">
        <v>1180</v>
      </c>
      <c r="HS4" s="726" t="s">
        <v>443</v>
      </c>
      <c r="HT4" s="735" t="s">
        <v>933</v>
      </c>
      <c r="HU4" s="735" t="s">
        <v>932</v>
      </c>
      <c r="HV4" s="726" t="s">
        <v>415</v>
      </c>
      <c r="HW4" s="726" t="s">
        <v>416</v>
      </c>
      <c r="HX4" s="726" t="s">
        <v>931</v>
      </c>
      <c r="HY4" s="726" t="s">
        <v>930</v>
      </c>
      <c r="HZ4" s="726" t="s">
        <v>929</v>
      </c>
      <c r="IA4" s="726" t="s">
        <v>928</v>
      </c>
      <c r="IB4" s="737" t="s">
        <v>927</v>
      </c>
      <c r="IC4" s="737" t="s">
        <v>926</v>
      </c>
      <c r="ID4" s="737" t="s">
        <v>925</v>
      </c>
      <c r="IE4" s="727" t="s">
        <v>924</v>
      </c>
      <c r="IF4" s="730" t="s">
        <v>923</v>
      </c>
      <c r="IG4" s="730" t="s">
        <v>922</v>
      </c>
      <c r="IH4" s="726" t="s">
        <v>921</v>
      </c>
      <c r="II4" s="730" t="s">
        <v>920</v>
      </c>
      <c r="IJ4" s="726" t="s">
        <v>919</v>
      </c>
      <c r="IK4" s="726" t="s">
        <v>918</v>
      </c>
      <c r="IL4" s="726" t="s">
        <v>917</v>
      </c>
      <c r="IM4" s="727" t="s">
        <v>916</v>
      </c>
      <c r="IN4" s="726" t="s">
        <v>915</v>
      </c>
      <c r="IO4" s="726" t="s">
        <v>914</v>
      </c>
      <c r="IP4" s="726" t="s">
        <v>913</v>
      </c>
      <c r="IQ4" s="726" t="s">
        <v>417</v>
      </c>
      <c r="IR4" s="726" t="s">
        <v>351</v>
      </c>
      <c r="IS4" s="726" t="s">
        <v>418</v>
      </c>
      <c r="IT4" s="726" t="s">
        <v>419</v>
      </c>
      <c r="IU4" s="726"/>
      <c r="IV4" s="726"/>
      <c r="IW4" s="726"/>
      <c r="IX4" s="726"/>
      <c r="IY4" s="726"/>
      <c r="IZ4" s="726"/>
      <c r="JA4" s="726" t="s">
        <v>906</v>
      </c>
      <c r="JB4" s="726" t="s">
        <v>905</v>
      </c>
      <c r="JC4" s="726" t="s">
        <v>904</v>
      </c>
      <c r="JD4" s="726" t="s">
        <v>903</v>
      </c>
      <c r="JE4" s="726" t="s">
        <v>902</v>
      </c>
      <c r="JF4" s="726" t="s">
        <v>901</v>
      </c>
      <c r="JG4" s="726" t="s">
        <v>900</v>
      </c>
      <c r="JH4" s="726" t="s">
        <v>899</v>
      </c>
      <c r="JI4" s="726" t="s">
        <v>898</v>
      </c>
      <c r="JJ4" s="726" t="s">
        <v>897</v>
      </c>
      <c r="JK4" s="726" t="s">
        <v>896</v>
      </c>
      <c r="JL4" s="726" t="s">
        <v>895</v>
      </c>
      <c r="JM4" s="726" t="s">
        <v>894</v>
      </c>
      <c r="JN4" s="726" t="s">
        <v>893</v>
      </c>
      <c r="JO4" s="726" t="s">
        <v>892</v>
      </c>
      <c r="JP4" s="726" t="s">
        <v>1181</v>
      </c>
      <c r="JQ4" s="726" t="s">
        <v>1182</v>
      </c>
      <c r="JR4" s="726" t="s">
        <v>1183</v>
      </c>
      <c r="JS4" s="726" t="s">
        <v>1184</v>
      </c>
      <c r="JT4" s="726" t="s">
        <v>890</v>
      </c>
      <c r="JU4" s="726" t="s">
        <v>889</v>
      </c>
      <c r="JV4" s="726" t="s">
        <v>888</v>
      </c>
      <c r="JW4" s="726" t="s">
        <v>420</v>
      </c>
      <c r="JX4" s="726" t="s">
        <v>421</v>
      </c>
      <c r="JY4" s="726" t="s">
        <v>887</v>
      </c>
      <c r="JZ4" s="726" t="s">
        <v>886</v>
      </c>
      <c r="KA4" s="726" t="s">
        <v>885</v>
      </c>
      <c r="KB4" s="726" t="s">
        <v>884</v>
      </c>
      <c r="KC4" s="726" t="s">
        <v>422</v>
      </c>
      <c r="KD4" s="726" t="s">
        <v>441</v>
      </c>
      <c r="KE4" s="726" t="s">
        <v>423</v>
      </c>
      <c r="KF4" s="726" t="s">
        <v>424</v>
      </c>
      <c r="KG4" s="726" t="s">
        <v>425</v>
      </c>
      <c r="KH4" s="726" t="s">
        <v>1185</v>
      </c>
      <c r="KI4" s="726"/>
      <c r="KJ4" s="726"/>
      <c r="KK4" s="726"/>
      <c r="KL4" s="726"/>
      <c r="KM4" s="726" t="s">
        <v>1186</v>
      </c>
      <c r="KN4" s="726" t="s">
        <v>1187</v>
      </c>
      <c r="KO4" s="726" t="s">
        <v>1188</v>
      </c>
      <c r="KP4" s="726" t="s">
        <v>1189</v>
      </c>
      <c r="KQ4" s="726" t="s">
        <v>1190</v>
      </c>
      <c r="KR4" s="726" t="s">
        <v>1191</v>
      </c>
      <c r="KS4" s="726" t="s">
        <v>1192</v>
      </c>
      <c r="KT4" s="726" t="s">
        <v>1193</v>
      </c>
      <c r="KU4" s="726" t="s">
        <v>1194</v>
      </c>
      <c r="KV4" s="726" t="s">
        <v>1195</v>
      </c>
      <c r="KW4" s="726" t="s">
        <v>1196</v>
      </c>
      <c r="KX4" s="726" t="s">
        <v>1197</v>
      </c>
      <c r="KY4" s="62" t="s">
        <v>435</v>
      </c>
      <c r="KZ4" s="62" t="s">
        <v>436</v>
      </c>
      <c r="LA4" s="62" t="s">
        <v>437</v>
      </c>
      <c r="LB4" s="292" t="s">
        <v>878</v>
      </c>
    </row>
    <row r="5" spans="1:314" s="5" customFormat="1" ht="13.2">
      <c r="A5"/>
      <c r="B5" s="6"/>
      <c r="C5" s="5" t="b">
        <f>AND(C3=C4)</f>
        <v>1</v>
      </c>
      <c r="D5" s="5" t="b">
        <f t="shared" ref="D5:CB5" si="0">AND(D3=D4)</f>
        <v>1</v>
      </c>
      <c r="E5" s="5" t="b">
        <f t="shared" si="0"/>
        <v>1</v>
      </c>
      <c r="F5" s="5" t="b">
        <f t="shared" si="0"/>
        <v>1</v>
      </c>
      <c r="G5" s="5" t="b">
        <f t="shared" si="0"/>
        <v>1</v>
      </c>
      <c r="H5" s="5" t="b">
        <f t="shared" si="0"/>
        <v>1</v>
      </c>
      <c r="I5" s="5" t="b">
        <f t="shared" si="0"/>
        <v>1</v>
      </c>
      <c r="J5" s="5" t="b">
        <f t="shared" si="0"/>
        <v>1</v>
      </c>
      <c r="K5" s="5" t="b">
        <f t="shared" si="0"/>
        <v>1</v>
      </c>
      <c r="L5" s="5" t="b">
        <f t="shared" si="0"/>
        <v>1</v>
      </c>
      <c r="M5" s="5" t="b">
        <f t="shared" si="0"/>
        <v>1</v>
      </c>
      <c r="N5" s="5" t="b">
        <f t="shared" si="0"/>
        <v>1</v>
      </c>
      <c r="O5" s="5" t="b">
        <f t="shared" si="0"/>
        <v>1</v>
      </c>
      <c r="R5" s="5" t="b">
        <f t="shared" si="0"/>
        <v>1</v>
      </c>
      <c r="S5" s="5" t="b">
        <f t="shared" si="0"/>
        <v>1</v>
      </c>
      <c r="T5" s="5" t="b">
        <f t="shared" si="0"/>
        <v>1</v>
      </c>
      <c r="U5" s="5" t="b">
        <f t="shared" si="0"/>
        <v>1</v>
      </c>
      <c r="V5" s="5" t="b">
        <f t="shared" si="0"/>
        <v>1</v>
      </c>
      <c r="W5" s="5" t="b">
        <f t="shared" si="0"/>
        <v>1</v>
      </c>
      <c r="X5" s="5" t="b">
        <f t="shared" si="0"/>
        <v>1</v>
      </c>
      <c r="Y5" s="5" t="b">
        <f t="shared" si="0"/>
        <v>1</v>
      </c>
      <c r="Z5" s="5" t="b">
        <f t="shared" si="0"/>
        <v>1</v>
      </c>
      <c r="AA5" s="5" t="b">
        <f t="shared" si="0"/>
        <v>1</v>
      </c>
      <c r="AD5" s="5" t="b">
        <f t="shared" si="0"/>
        <v>1</v>
      </c>
      <c r="AE5" s="5" t="b">
        <f t="shared" si="0"/>
        <v>1</v>
      </c>
      <c r="AF5" s="5" t="b">
        <f t="shared" si="0"/>
        <v>1</v>
      </c>
      <c r="AG5" s="5" t="b">
        <f t="shared" si="0"/>
        <v>1</v>
      </c>
      <c r="AH5" s="5" t="b">
        <f t="shared" si="0"/>
        <v>1</v>
      </c>
      <c r="AI5" s="5" t="b">
        <f t="shared" si="0"/>
        <v>1</v>
      </c>
      <c r="AK5" s="5" t="b">
        <f t="shared" si="0"/>
        <v>1</v>
      </c>
      <c r="AL5" s="5" t="b">
        <f t="shared" si="0"/>
        <v>1</v>
      </c>
      <c r="AM5" s="5" t="b">
        <f t="shared" si="0"/>
        <v>1</v>
      </c>
      <c r="AN5" s="5" t="b">
        <f t="shared" si="0"/>
        <v>1</v>
      </c>
      <c r="AO5" s="5" t="b">
        <f t="shared" si="0"/>
        <v>1</v>
      </c>
      <c r="AP5" s="5" t="b">
        <f t="shared" si="0"/>
        <v>1</v>
      </c>
      <c r="AQ5" s="5" t="b">
        <f t="shared" si="0"/>
        <v>1</v>
      </c>
      <c r="AR5" s="5" t="b">
        <f t="shared" si="0"/>
        <v>1</v>
      </c>
      <c r="AS5" s="5" t="b">
        <f t="shared" si="0"/>
        <v>1</v>
      </c>
      <c r="AT5" s="5" t="b">
        <f t="shared" si="0"/>
        <v>1</v>
      </c>
      <c r="AU5" s="5" t="b">
        <f t="shared" si="0"/>
        <v>1</v>
      </c>
      <c r="AV5" s="5" t="b">
        <f t="shared" si="0"/>
        <v>1</v>
      </c>
      <c r="AW5" s="5" t="b">
        <f t="shared" si="0"/>
        <v>0</v>
      </c>
      <c r="BB5" s="5" t="b">
        <f t="shared" si="0"/>
        <v>1</v>
      </c>
      <c r="BC5" s="5" t="b">
        <f t="shared" si="0"/>
        <v>1</v>
      </c>
      <c r="BD5" s="5" t="b">
        <f t="shared" si="0"/>
        <v>1</v>
      </c>
      <c r="BF5" s="5" t="b">
        <f t="shared" si="0"/>
        <v>1</v>
      </c>
      <c r="BG5" s="5" t="b">
        <f t="shared" si="0"/>
        <v>1</v>
      </c>
      <c r="BH5" s="5" t="b">
        <f t="shared" si="0"/>
        <v>1</v>
      </c>
      <c r="BK5" s="5" t="b">
        <f t="shared" si="0"/>
        <v>1</v>
      </c>
      <c r="BL5" s="5" t="b">
        <f t="shared" si="0"/>
        <v>1</v>
      </c>
      <c r="BM5" s="5" t="b">
        <f t="shared" si="0"/>
        <v>1</v>
      </c>
      <c r="BN5" s="5" t="b">
        <f t="shared" si="0"/>
        <v>1</v>
      </c>
      <c r="BO5" s="5" t="b">
        <f t="shared" si="0"/>
        <v>1</v>
      </c>
      <c r="BP5" s="5" t="b">
        <f t="shared" si="0"/>
        <v>1</v>
      </c>
      <c r="BQ5" s="5" t="b">
        <f t="shared" si="0"/>
        <v>1</v>
      </c>
      <c r="BR5" s="5" t="b">
        <f t="shared" si="0"/>
        <v>1</v>
      </c>
      <c r="BS5" s="5" t="b">
        <f t="shared" si="0"/>
        <v>1</v>
      </c>
      <c r="BT5" s="5" t="b">
        <f t="shared" si="0"/>
        <v>1</v>
      </c>
      <c r="BU5" s="5" t="b">
        <f t="shared" si="0"/>
        <v>1</v>
      </c>
      <c r="BV5" s="5" t="b">
        <f t="shared" si="0"/>
        <v>1</v>
      </c>
      <c r="BW5" s="5" t="b">
        <f t="shared" si="0"/>
        <v>1</v>
      </c>
      <c r="BX5" s="5" t="b">
        <f t="shared" si="0"/>
        <v>1</v>
      </c>
      <c r="BY5" s="5" t="b">
        <f t="shared" si="0"/>
        <v>1</v>
      </c>
      <c r="BZ5" s="5" t="b">
        <f t="shared" si="0"/>
        <v>1</v>
      </c>
      <c r="CA5" s="5" t="b">
        <f t="shared" si="0"/>
        <v>1</v>
      </c>
      <c r="CB5" s="5" t="b">
        <f t="shared" si="0"/>
        <v>1</v>
      </c>
      <c r="CC5" s="5" t="b">
        <f t="shared" ref="CC5:EO5" si="1">AND(CC3=CC4)</f>
        <v>1</v>
      </c>
      <c r="CD5" s="5" t="b">
        <f t="shared" si="1"/>
        <v>1</v>
      </c>
      <c r="CE5" s="5" t="b">
        <f t="shared" si="1"/>
        <v>1</v>
      </c>
      <c r="CF5" s="5" t="b">
        <f t="shared" si="1"/>
        <v>1</v>
      </c>
      <c r="CG5" s="5" t="b">
        <f t="shared" si="1"/>
        <v>1</v>
      </c>
      <c r="CH5" s="5" t="b">
        <f t="shared" si="1"/>
        <v>1</v>
      </c>
      <c r="CI5" s="5" t="b">
        <f t="shared" si="1"/>
        <v>1</v>
      </c>
      <c r="CJ5" s="5" t="b">
        <f t="shared" si="1"/>
        <v>1</v>
      </c>
      <c r="CK5" s="5" t="b">
        <f t="shared" si="1"/>
        <v>1</v>
      </c>
      <c r="CL5" s="5" t="b">
        <f t="shared" si="1"/>
        <v>1</v>
      </c>
      <c r="CM5" s="5" t="b">
        <f t="shared" si="1"/>
        <v>1</v>
      </c>
      <c r="CN5" s="5" t="b">
        <f t="shared" si="1"/>
        <v>1</v>
      </c>
      <c r="CO5" s="5" t="b">
        <f t="shared" si="1"/>
        <v>1</v>
      </c>
      <c r="CP5" s="5" t="b">
        <f t="shared" si="1"/>
        <v>0</v>
      </c>
      <c r="CQ5" s="5" t="b">
        <f t="shared" si="1"/>
        <v>1</v>
      </c>
      <c r="CR5" s="5" t="b">
        <f t="shared" si="1"/>
        <v>1</v>
      </c>
      <c r="CS5" s="5" t="b">
        <f t="shared" si="1"/>
        <v>1</v>
      </c>
      <c r="CT5" s="5" t="b">
        <f t="shared" si="1"/>
        <v>1</v>
      </c>
      <c r="CU5" s="5" t="b">
        <f t="shared" si="1"/>
        <v>1</v>
      </c>
      <c r="CV5" s="5" t="b">
        <f t="shared" si="1"/>
        <v>1</v>
      </c>
      <c r="CW5" s="5" t="b">
        <f t="shared" si="1"/>
        <v>1</v>
      </c>
      <c r="CX5" s="5" t="b">
        <f t="shared" si="1"/>
        <v>1</v>
      </c>
      <c r="CY5" s="5" t="b">
        <f t="shared" si="1"/>
        <v>1</v>
      </c>
      <c r="CZ5" s="5" t="b">
        <f t="shared" si="1"/>
        <v>1</v>
      </c>
      <c r="DA5" s="5" t="b">
        <f t="shared" si="1"/>
        <v>1</v>
      </c>
      <c r="DB5" s="5" t="b">
        <f t="shared" si="1"/>
        <v>1</v>
      </c>
      <c r="DC5" s="5" t="b">
        <f t="shared" si="1"/>
        <v>1</v>
      </c>
      <c r="DD5" s="5" t="b">
        <f t="shared" si="1"/>
        <v>1</v>
      </c>
      <c r="DE5" s="5" t="b">
        <f t="shared" si="1"/>
        <v>1</v>
      </c>
      <c r="DF5" s="5" t="b">
        <f t="shared" si="1"/>
        <v>1</v>
      </c>
      <c r="DG5" s="5" t="b">
        <f t="shared" si="1"/>
        <v>1</v>
      </c>
      <c r="DH5" s="5" t="b">
        <f t="shared" si="1"/>
        <v>1</v>
      </c>
      <c r="DI5" s="5" t="b">
        <f t="shared" si="1"/>
        <v>1</v>
      </c>
      <c r="DJ5" s="5" t="b">
        <f t="shared" si="1"/>
        <v>1</v>
      </c>
      <c r="DK5" s="5" t="b">
        <f t="shared" si="1"/>
        <v>1</v>
      </c>
      <c r="DL5" s="5" t="b">
        <f t="shared" si="1"/>
        <v>1</v>
      </c>
      <c r="DM5" s="5" t="b">
        <f t="shared" si="1"/>
        <v>1</v>
      </c>
      <c r="DN5" s="5" t="b">
        <f t="shared" si="1"/>
        <v>0</v>
      </c>
      <c r="DO5" s="5" t="b">
        <f t="shared" si="1"/>
        <v>1</v>
      </c>
      <c r="DP5" s="5" t="b">
        <f t="shared" si="1"/>
        <v>1</v>
      </c>
      <c r="DQ5" s="5" t="b">
        <f t="shared" si="1"/>
        <v>0</v>
      </c>
      <c r="DR5" s="5" t="b">
        <f t="shared" si="1"/>
        <v>1</v>
      </c>
      <c r="DS5" s="5" t="b">
        <f t="shared" si="1"/>
        <v>1</v>
      </c>
      <c r="DT5" s="5" t="b">
        <f t="shared" si="1"/>
        <v>1</v>
      </c>
      <c r="DU5" s="5" t="b">
        <f t="shared" si="1"/>
        <v>1</v>
      </c>
      <c r="DV5" s="5" t="b">
        <f t="shared" si="1"/>
        <v>1</v>
      </c>
      <c r="DW5" s="5" t="b">
        <f t="shared" si="1"/>
        <v>1</v>
      </c>
      <c r="DX5" s="5" t="b">
        <f t="shared" si="1"/>
        <v>1</v>
      </c>
      <c r="DY5" s="5" t="b">
        <f t="shared" si="1"/>
        <v>1</v>
      </c>
      <c r="DZ5" s="5" t="b">
        <f t="shared" si="1"/>
        <v>1</v>
      </c>
      <c r="EA5" s="5" t="b">
        <f t="shared" si="1"/>
        <v>1</v>
      </c>
      <c r="EB5" s="5" t="b">
        <f t="shared" si="1"/>
        <v>1</v>
      </c>
      <c r="ED5" s="5" t="b">
        <f t="shared" si="1"/>
        <v>0</v>
      </c>
      <c r="EE5" s="5" t="b">
        <f t="shared" si="1"/>
        <v>0</v>
      </c>
      <c r="EF5" s="5" t="b">
        <f t="shared" si="1"/>
        <v>0</v>
      </c>
      <c r="EG5" s="5" t="b">
        <f t="shared" si="1"/>
        <v>0</v>
      </c>
      <c r="EH5" s="5" t="b">
        <f t="shared" si="1"/>
        <v>1</v>
      </c>
      <c r="EI5" s="5" t="b">
        <f t="shared" si="1"/>
        <v>1</v>
      </c>
      <c r="EJ5" s="5" t="b">
        <f t="shared" si="1"/>
        <v>1</v>
      </c>
      <c r="EK5" s="5" t="b">
        <f t="shared" si="1"/>
        <v>1</v>
      </c>
      <c r="EL5" s="5" t="b">
        <f t="shared" si="1"/>
        <v>1</v>
      </c>
      <c r="EM5" s="5" t="b">
        <f t="shared" si="1"/>
        <v>1</v>
      </c>
      <c r="EN5" s="5" t="b">
        <f t="shared" si="1"/>
        <v>1</v>
      </c>
      <c r="EO5" s="5" t="b">
        <f t="shared" si="1"/>
        <v>1</v>
      </c>
      <c r="EP5" s="5" t="b">
        <f t="shared" ref="EP5:HC5" si="2">AND(EP3=EP4)</f>
        <v>1</v>
      </c>
      <c r="EQ5" s="5" t="b">
        <f t="shared" si="2"/>
        <v>1</v>
      </c>
      <c r="ER5" s="5" t="b">
        <f t="shared" si="2"/>
        <v>1</v>
      </c>
      <c r="ES5" s="5" t="b">
        <f t="shared" si="2"/>
        <v>1</v>
      </c>
      <c r="ET5" s="5" t="b">
        <f t="shared" si="2"/>
        <v>1</v>
      </c>
      <c r="EU5" s="5" t="b">
        <f t="shared" si="2"/>
        <v>1</v>
      </c>
      <c r="EV5" s="5" t="b">
        <f t="shared" si="2"/>
        <v>1</v>
      </c>
      <c r="EW5" s="5" t="b">
        <f t="shared" si="2"/>
        <v>1</v>
      </c>
      <c r="EX5" s="5" t="b">
        <f t="shared" si="2"/>
        <v>1</v>
      </c>
      <c r="EY5" s="5" t="b">
        <f t="shared" si="2"/>
        <v>1</v>
      </c>
      <c r="EZ5" s="5" t="b">
        <f t="shared" si="2"/>
        <v>1</v>
      </c>
      <c r="FA5" s="5" t="b">
        <f t="shared" si="2"/>
        <v>1</v>
      </c>
      <c r="FB5" s="5" t="b">
        <f t="shared" si="2"/>
        <v>0</v>
      </c>
      <c r="FC5" s="5" t="b">
        <f t="shared" si="2"/>
        <v>1</v>
      </c>
      <c r="FD5" s="5" t="b">
        <f t="shared" si="2"/>
        <v>1</v>
      </c>
      <c r="FE5" s="5" t="b">
        <f t="shared" si="2"/>
        <v>0</v>
      </c>
      <c r="FF5" s="5" t="b">
        <f t="shared" si="2"/>
        <v>1</v>
      </c>
      <c r="FG5" s="5" t="b">
        <f t="shared" si="2"/>
        <v>0</v>
      </c>
      <c r="FH5" s="5" t="b">
        <f t="shared" si="2"/>
        <v>1</v>
      </c>
      <c r="FI5" s="5" t="b">
        <f t="shared" si="2"/>
        <v>1</v>
      </c>
      <c r="FJ5" s="5" t="b">
        <f t="shared" si="2"/>
        <v>1</v>
      </c>
      <c r="FK5" s="5" t="b">
        <f t="shared" si="2"/>
        <v>1</v>
      </c>
      <c r="FL5" s="5" t="b">
        <f t="shared" si="2"/>
        <v>1</v>
      </c>
      <c r="FM5" s="5" t="b">
        <f t="shared" si="2"/>
        <v>1</v>
      </c>
      <c r="FN5" s="5" t="b">
        <f t="shared" si="2"/>
        <v>1</v>
      </c>
      <c r="FO5" s="5" t="b">
        <f t="shared" si="2"/>
        <v>1</v>
      </c>
      <c r="FP5" s="5" t="b">
        <f t="shared" si="2"/>
        <v>1</v>
      </c>
      <c r="FQ5" s="5" t="b">
        <f t="shared" si="2"/>
        <v>1</v>
      </c>
      <c r="FR5" s="5" t="b">
        <f t="shared" si="2"/>
        <v>1</v>
      </c>
      <c r="FS5" s="5" t="b">
        <f t="shared" si="2"/>
        <v>1</v>
      </c>
      <c r="FT5" s="5" t="b">
        <f t="shared" si="2"/>
        <v>1</v>
      </c>
      <c r="FU5" s="5" t="b">
        <f t="shared" si="2"/>
        <v>1</v>
      </c>
      <c r="FV5" s="5" t="b">
        <f t="shared" si="2"/>
        <v>1</v>
      </c>
      <c r="FW5" s="5" t="b">
        <f t="shared" si="2"/>
        <v>1</v>
      </c>
      <c r="FX5" s="5" t="b">
        <f t="shared" si="2"/>
        <v>1</v>
      </c>
      <c r="FY5" s="5" t="b">
        <f t="shared" si="2"/>
        <v>0</v>
      </c>
      <c r="GA5" s="5" t="b">
        <f t="shared" si="2"/>
        <v>1</v>
      </c>
      <c r="GB5" s="5" t="b">
        <f t="shared" si="2"/>
        <v>1</v>
      </c>
      <c r="GC5" s="5" t="b">
        <f t="shared" si="2"/>
        <v>1</v>
      </c>
      <c r="GD5" s="5" t="b">
        <f t="shared" si="2"/>
        <v>1</v>
      </c>
      <c r="GE5" s="5" t="b">
        <f t="shared" si="2"/>
        <v>1</v>
      </c>
      <c r="GF5" s="5" t="b">
        <f t="shared" si="2"/>
        <v>1</v>
      </c>
      <c r="GG5" s="5" t="b">
        <f t="shared" si="2"/>
        <v>1</v>
      </c>
      <c r="GH5" s="5" t="b">
        <f t="shared" si="2"/>
        <v>0</v>
      </c>
      <c r="GI5" s="5" t="b">
        <f t="shared" si="2"/>
        <v>1</v>
      </c>
      <c r="GJ5" s="5" t="b">
        <f t="shared" si="2"/>
        <v>1</v>
      </c>
      <c r="GK5" s="5" t="b">
        <f t="shared" si="2"/>
        <v>1</v>
      </c>
      <c r="GL5" s="5" t="b">
        <f t="shared" si="2"/>
        <v>1</v>
      </c>
      <c r="GM5" s="5" t="b">
        <f t="shared" si="2"/>
        <v>1</v>
      </c>
      <c r="GN5" s="5" t="b">
        <f t="shared" si="2"/>
        <v>1</v>
      </c>
      <c r="GO5" s="5" t="b">
        <f t="shared" si="2"/>
        <v>1</v>
      </c>
      <c r="GP5" s="5" t="b">
        <f t="shared" si="2"/>
        <v>1</v>
      </c>
      <c r="GQ5" s="5" t="b">
        <f t="shared" si="2"/>
        <v>1</v>
      </c>
      <c r="GR5" s="5" t="b">
        <f t="shared" si="2"/>
        <v>1</v>
      </c>
      <c r="GS5" s="5" t="b">
        <f t="shared" si="2"/>
        <v>1</v>
      </c>
      <c r="GT5" s="5" t="b">
        <f t="shared" si="2"/>
        <v>1</v>
      </c>
      <c r="GU5" s="5" t="b">
        <f t="shared" si="2"/>
        <v>1</v>
      </c>
      <c r="GV5" s="5" t="b">
        <f t="shared" si="2"/>
        <v>1</v>
      </c>
      <c r="GW5" s="5" t="b">
        <f t="shared" si="2"/>
        <v>1</v>
      </c>
      <c r="GX5" s="5" t="b">
        <f t="shared" si="2"/>
        <v>1</v>
      </c>
      <c r="GY5" s="5" t="b">
        <f t="shared" si="2"/>
        <v>1</v>
      </c>
      <c r="GZ5" s="5" t="b">
        <f t="shared" si="2"/>
        <v>1</v>
      </c>
      <c r="HA5" s="5" t="b">
        <f t="shared" si="2"/>
        <v>1</v>
      </c>
      <c r="HB5" s="5" t="b">
        <f t="shared" si="2"/>
        <v>1</v>
      </c>
      <c r="HC5" s="5" t="b">
        <f t="shared" si="2"/>
        <v>1</v>
      </c>
      <c r="HD5" s="5" t="b">
        <f t="shared" ref="HD5:JU5" si="3">AND(HD3=HD4)</f>
        <v>1</v>
      </c>
      <c r="HE5" s="5" t="b">
        <f t="shared" si="3"/>
        <v>1</v>
      </c>
      <c r="HF5" s="5" t="b">
        <f t="shared" si="3"/>
        <v>1</v>
      </c>
      <c r="HG5" s="5" t="b">
        <f t="shared" si="3"/>
        <v>1</v>
      </c>
      <c r="HH5" s="5" t="b">
        <f t="shared" si="3"/>
        <v>0</v>
      </c>
      <c r="HI5" s="5" t="b">
        <f t="shared" si="3"/>
        <v>1</v>
      </c>
      <c r="HJ5" s="5" t="b">
        <f t="shared" si="3"/>
        <v>1</v>
      </c>
      <c r="HK5" s="5" t="b">
        <f t="shared" si="3"/>
        <v>1</v>
      </c>
      <c r="HL5" s="5" t="b">
        <f t="shared" si="3"/>
        <v>1</v>
      </c>
      <c r="HM5" s="5" t="b">
        <f t="shared" si="3"/>
        <v>1</v>
      </c>
      <c r="HN5" s="5" t="b">
        <f t="shared" si="3"/>
        <v>1</v>
      </c>
      <c r="HO5" s="5" t="b">
        <f t="shared" si="3"/>
        <v>1</v>
      </c>
      <c r="HS5" s="5" t="b">
        <f t="shared" si="3"/>
        <v>1</v>
      </c>
      <c r="HT5" s="5" t="b">
        <f t="shared" si="3"/>
        <v>1</v>
      </c>
      <c r="HU5" s="5" t="b">
        <f t="shared" si="3"/>
        <v>1</v>
      </c>
      <c r="HV5" s="5" t="b">
        <f t="shared" si="3"/>
        <v>1</v>
      </c>
      <c r="HW5" s="5" t="b">
        <f t="shared" si="3"/>
        <v>1</v>
      </c>
      <c r="HX5" s="5" t="b">
        <f t="shared" si="3"/>
        <v>1</v>
      </c>
      <c r="HY5" s="5" t="b">
        <f t="shared" si="3"/>
        <v>1</v>
      </c>
      <c r="HZ5" s="5" t="b">
        <f t="shared" si="3"/>
        <v>1</v>
      </c>
      <c r="IA5" s="5" t="b">
        <f t="shared" si="3"/>
        <v>1</v>
      </c>
      <c r="IB5" s="5" t="b">
        <f t="shared" si="3"/>
        <v>1</v>
      </c>
      <c r="IC5" s="5" t="b">
        <f t="shared" si="3"/>
        <v>1</v>
      </c>
      <c r="ID5" s="5" t="b">
        <f t="shared" si="3"/>
        <v>1</v>
      </c>
      <c r="IE5" s="5" t="b">
        <f t="shared" si="3"/>
        <v>1</v>
      </c>
      <c r="IF5" s="5" t="b">
        <f t="shared" si="3"/>
        <v>1</v>
      </c>
      <c r="IG5" s="5" t="b">
        <f t="shared" si="3"/>
        <v>1</v>
      </c>
      <c r="IH5" s="5" t="b">
        <f t="shared" si="3"/>
        <v>1</v>
      </c>
      <c r="II5" s="5" t="b">
        <f t="shared" si="3"/>
        <v>1</v>
      </c>
      <c r="IJ5" s="5" t="b">
        <f t="shared" si="3"/>
        <v>1</v>
      </c>
      <c r="IK5" s="5" t="b">
        <f t="shared" si="3"/>
        <v>1</v>
      </c>
      <c r="IL5" s="5" t="b">
        <f t="shared" si="3"/>
        <v>1</v>
      </c>
      <c r="IM5" s="5" t="b">
        <f t="shared" si="3"/>
        <v>1</v>
      </c>
      <c r="IN5" s="5" t="b">
        <f t="shared" si="3"/>
        <v>1</v>
      </c>
      <c r="IO5" s="5" t="b">
        <f t="shared" si="3"/>
        <v>1</v>
      </c>
      <c r="IP5" s="5" t="b">
        <f t="shared" si="3"/>
        <v>1</v>
      </c>
      <c r="IQ5" s="5" t="b">
        <f t="shared" si="3"/>
        <v>1</v>
      </c>
      <c r="IR5" s="5" t="b">
        <f t="shared" si="3"/>
        <v>1</v>
      </c>
      <c r="IS5" s="5" t="b">
        <f t="shared" si="3"/>
        <v>1</v>
      </c>
      <c r="IT5" s="5" t="b">
        <f t="shared" si="3"/>
        <v>1</v>
      </c>
      <c r="IU5" s="5" t="b">
        <f t="shared" si="3"/>
        <v>0</v>
      </c>
      <c r="IV5" s="5" t="b">
        <f t="shared" si="3"/>
        <v>0</v>
      </c>
      <c r="IW5" s="5" t="b">
        <f t="shared" si="3"/>
        <v>0</v>
      </c>
      <c r="IX5" s="5" t="b">
        <f t="shared" si="3"/>
        <v>0</v>
      </c>
      <c r="IY5" s="5" t="b">
        <f t="shared" si="3"/>
        <v>0</v>
      </c>
      <c r="IZ5" s="5" t="b">
        <f t="shared" si="3"/>
        <v>0</v>
      </c>
      <c r="JA5" s="5" t="b">
        <f t="shared" si="3"/>
        <v>1</v>
      </c>
      <c r="JB5" s="5" t="b">
        <f t="shared" si="3"/>
        <v>1</v>
      </c>
      <c r="JC5" s="5" t="b">
        <f t="shared" si="3"/>
        <v>1</v>
      </c>
      <c r="JD5" s="5" t="b">
        <f t="shared" si="3"/>
        <v>1</v>
      </c>
      <c r="JE5" s="5" t="b">
        <f t="shared" si="3"/>
        <v>1</v>
      </c>
      <c r="JF5" s="5" t="b">
        <f t="shared" si="3"/>
        <v>1</v>
      </c>
      <c r="JG5" s="5" t="b">
        <f t="shared" si="3"/>
        <v>1</v>
      </c>
      <c r="JH5" s="5" t="b">
        <f t="shared" si="3"/>
        <v>1</v>
      </c>
      <c r="JI5" s="5" t="b">
        <f t="shared" si="3"/>
        <v>1</v>
      </c>
      <c r="JJ5" s="5" t="b">
        <f t="shared" si="3"/>
        <v>1</v>
      </c>
      <c r="JK5" s="5" t="b">
        <f t="shared" si="3"/>
        <v>1</v>
      </c>
      <c r="JL5" s="5" t="b">
        <f t="shared" si="3"/>
        <v>1</v>
      </c>
      <c r="JM5" s="5" t="b">
        <f t="shared" si="3"/>
        <v>1</v>
      </c>
      <c r="JN5" s="5" t="b">
        <f t="shared" si="3"/>
        <v>1</v>
      </c>
      <c r="JO5" s="5" t="b">
        <f t="shared" si="3"/>
        <v>1</v>
      </c>
      <c r="JS5" s="5" t="b">
        <f t="shared" si="3"/>
        <v>1</v>
      </c>
      <c r="JT5" s="5" t="b">
        <f t="shared" si="3"/>
        <v>1</v>
      </c>
      <c r="JU5" s="5" t="b">
        <f t="shared" si="3"/>
        <v>1</v>
      </c>
      <c r="JV5" s="5" t="b">
        <f t="shared" ref="JV5:LB5" si="4">AND(JV3=JV4)</f>
        <v>1</v>
      </c>
      <c r="JW5" s="5" t="b">
        <f t="shared" si="4"/>
        <v>1</v>
      </c>
      <c r="JX5" s="5" t="b">
        <f t="shared" si="4"/>
        <v>1</v>
      </c>
      <c r="JY5" s="5" t="b">
        <f t="shared" si="4"/>
        <v>1</v>
      </c>
      <c r="JZ5" s="5" t="b">
        <f t="shared" si="4"/>
        <v>1</v>
      </c>
      <c r="KA5" s="5" t="b">
        <f t="shared" si="4"/>
        <v>1</v>
      </c>
      <c r="KB5" s="5" t="b">
        <f t="shared" si="4"/>
        <v>1</v>
      </c>
      <c r="KC5" s="5" t="b">
        <f t="shared" si="4"/>
        <v>1</v>
      </c>
      <c r="KD5" s="5" t="b">
        <f t="shared" si="4"/>
        <v>1</v>
      </c>
      <c r="KE5" s="5" t="b">
        <f t="shared" si="4"/>
        <v>1</v>
      </c>
      <c r="KF5" s="5" t="b">
        <f t="shared" si="4"/>
        <v>1</v>
      </c>
      <c r="KG5" s="5" t="b">
        <f t="shared" si="4"/>
        <v>1</v>
      </c>
      <c r="KI5" s="5" t="b">
        <f t="shared" si="4"/>
        <v>0</v>
      </c>
      <c r="KJ5" s="5" t="b">
        <f t="shared" si="4"/>
        <v>0</v>
      </c>
      <c r="KK5" s="5" t="b">
        <f t="shared" si="4"/>
        <v>0</v>
      </c>
      <c r="KL5" s="5" t="b">
        <f t="shared" si="4"/>
        <v>0</v>
      </c>
      <c r="KM5" s="5" t="b">
        <f t="shared" si="4"/>
        <v>0</v>
      </c>
      <c r="KN5" s="5" t="b">
        <f t="shared" si="4"/>
        <v>0</v>
      </c>
      <c r="KO5" s="5" t="b">
        <f t="shared" si="4"/>
        <v>0</v>
      </c>
      <c r="KP5" s="5" t="b">
        <f t="shared" si="4"/>
        <v>0</v>
      </c>
      <c r="KQ5" s="5" t="b">
        <f t="shared" si="4"/>
        <v>0</v>
      </c>
      <c r="KR5" s="5" t="b">
        <f t="shared" si="4"/>
        <v>0</v>
      </c>
      <c r="KS5" s="5" t="b">
        <f t="shared" si="4"/>
        <v>0</v>
      </c>
      <c r="KT5" s="5" t="b">
        <f t="shared" si="4"/>
        <v>0</v>
      </c>
      <c r="KU5" s="5" t="b">
        <f t="shared" si="4"/>
        <v>0</v>
      </c>
      <c r="KV5" s="5" t="b">
        <f t="shared" si="4"/>
        <v>0</v>
      </c>
      <c r="KW5" s="5" t="b">
        <f t="shared" si="4"/>
        <v>0</v>
      </c>
      <c r="KY5" s="5" t="b">
        <f t="shared" si="4"/>
        <v>1</v>
      </c>
      <c r="KZ5" s="5" t="b">
        <f t="shared" si="4"/>
        <v>1</v>
      </c>
      <c r="LA5" s="5" t="b">
        <f t="shared" si="4"/>
        <v>1</v>
      </c>
      <c r="LB5" s="5" t="b">
        <f t="shared" si="4"/>
        <v>1</v>
      </c>
    </row>
    <row r="6" spans="1:314" ht="12.9" customHeight="1" thickBot="1">
      <c r="B6" s="7" t="s">
        <v>3</v>
      </c>
      <c r="C6" s="8" t="s">
        <v>400</v>
      </c>
      <c r="D6" s="9" t="s">
        <v>622</v>
      </c>
      <c r="E6" s="11" t="s">
        <v>52</v>
      </c>
      <c r="F6" s="11" t="s">
        <v>52</v>
      </c>
      <c r="G6" s="9" t="s">
        <v>52</v>
      </c>
      <c r="H6" s="9" t="s">
        <v>796</v>
      </c>
      <c r="I6" s="9" t="s">
        <v>796</v>
      </c>
      <c r="J6" s="9" t="s">
        <v>796</v>
      </c>
      <c r="K6" s="9" t="s">
        <v>622</v>
      </c>
      <c r="L6" s="9" t="s">
        <v>623</v>
      </c>
      <c r="M6" s="9" t="s">
        <v>796</v>
      </c>
      <c r="N6" s="9" t="s">
        <v>622</v>
      </c>
      <c r="O6" s="9" t="s">
        <v>622</v>
      </c>
      <c r="P6" s="9"/>
      <c r="Q6" s="9"/>
      <c r="R6" s="9" t="s">
        <v>622</v>
      </c>
      <c r="S6" s="247" t="s">
        <v>622</v>
      </c>
      <c r="T6" s="12" t="s">
        <v>132</v>
      </c>
      <c r="U6" s="9" t="s">
        <v>622</v>
      </c>
      <c r="V6" s="247" t="s">
        <v>624</v>
      </c>
      <c r="W6" s="8" t="s">
        <v>625</v>
      </c>
      <c r="X6" s="8" t="s">
        <v>624</v>
      </c>
      <c r="Y6" s="8" t="s">
        <v>626</v>
      </c>
      <c r="Z6" s="8" t="s">
        <v>626</v>
      </c>
      <c r="AA6" s="8" t="s">
        <v>626</v>
      </c>
      <c r="AB6" s="8"/>
      <c r="AC6" s="8"/>
      <c r="AD6" s="8" t="s">
        <v>797</v>
      </c>
      <c r="AE6" s="8" t="s">
        <v>401</v>
      </c>
      <c r="AF6" s="8" t="s">
        <v>401</v>
      </c>
      <c r="AG6" s="8" t="s">
        <v>132</v>
      </c>
      <c r="AH6" s="8" t="s">
        <v>627</v>
      </c>
      <c r="AI6" s="8" t="s">
        <v>132</v>
      </c>
      <c r="AJ6" s="8"/>
      <c r="AK6" s="8" t="s">
        <v>626</v>
      </c>
      <c r="AL6" s="8" t="s">
        <v>622</v>
      </c>
      <c r="AM6" s="8" t="s">
        <v>626</v>
      </c>
      <c r="AN6" s="8" t="s">
        <v>622</v>
      </c>
      <c r="AO6" s="8" t="s">
        <v>622</v>
      </c>
      <c r="AP6" s="8" t="s">
        <v>622</v>
      </c>
      <c r="AQ6" s="8" t="s">
        <v>626</v>
      </c>
      <c r="AR6" s="8" t="s">
        <v>622</v>
      </c>
      <c r="AS6" s="8" t="s">
        <v>622</v>
      </c>
      <c r="AT6" s="8" t="s">
        <v>622</v>
      </c>
      <c r="AU6" s="8" t="s">
        <v>622</v>
      </c>
      <c r="AV6" s="8" t="s">
        <v>622</v>
      </c>
      <c r="AW6" s="8" t="s">
        <v>622</v>
      </c>
      <c r="AX6" s="8"/>
      <c r="AY6" s="8"/>
      <c r="AZ6" s="8"/>
      <c r="BA6" s="8"/>
      <c r="BB6" s="8" t="s">
        <v>52</v>
      </c>
      <c r="BC6" s="8" t="s">
        <v>52</v>
      </c>
      <c r="BD6" s="8" t="s">
        <v>52</v>
      </c>
      <c r="BE6" s="8"/>
      <c r="BF6" s="8" t="s">
        <v>626</v>
      </c>
      <c r="BG6" s="8" t="s">
        <v>622</v>
      </c>
      <c r="BH6" s="8" t="s">
        <v>628</v>
      </c>
      <c r="BI6" s="8"/>
      <c r="BJ6" s="8"/>
      <c r="BK6" s="8" t="s">
        <v>626</v>
      </c>
      <c r="BL6" s="8" t="s">
        <v>626</v>
      </c>
      <c r="BM6" s="8" t="s">
        <v>628</v>
      </c>
      <c r="BN6" s="8" t="s">
        <v>622</v>
      </c>
      <c r="BO6" s="8" t="s">
        <v>626</v>
      </c>
      <c r="BP6" s="8" t="s">
        <v>401</v>
      </c>
      <c r="BQ6" s="8" t="s">
        <v>626</v>
      </c>
      <c r="BR6" s="8" t="s">
        <v>401</v>
      </c>
      <c r="BS6" s="8" t="s">
        <v>626</v>
      </c>
      <c r="BT6" s="8" t="s">
        <v>401</v>
      </c>
      <c r="BU6" s="8" t="s">
        <v>626</v>
      </c>
      <c r="BV6" s="8" t="s">
        <v>401</v>
      </c>
      <c r="BW6" s="8" t="s">
        <v>52</v>
      </c>
      <c r="BX6" s="8" t="s">
        <v>626</v>
      </c>
      <c r="BY6" s="8" t="s">
        <v>626</v>
      </c>
      <c r="BZ6" s="8" t="s">
        <v>622</v>
      </c>
      <c r="CA6" s="62" t="s">
        <v>622</v>
      </c>
      <c r="CB6" s="3" t="s">
        <v>829</v>
      </c>
      <c r="CC6" s="8" t="s">
        <v>629</v>
      </c>
      <c r="CD6" s="8" t="s">
        <v>52</v>
      </c>
      <c r="CE6" s="8" t="s">
        <v>52</v>
      </c>
      <c r="CF6" s="8" t="s">
        <v>52</v>
      </c>
      <c r="CG6" s="8" t="s">
        <v>626</v>
      </c>
      <c r="CH6" s="8" t="s">
        <v>402</v>
      </c>
      <c r="CI6" s="8" t="s">
        <v>403</v>
      </c>
      <c r="CJ6" s="8" t="s">
        <v>622</v>
      </c>
      <c r="CK6" s="8" t="s">
        <v>622</v>
      </c>
      <c r="CL6" s="8" t="s">
        <v>622</v>
      </c>
      <c r="CM6" s="8" t="s">
        <v>622</v>
      </c>
      <c r="CN6" s="8" t="s">
        <v>622</v>
      </c>
      <c r="CO6" s="8"/>
      <c r="CP6" s="8" t="s">
        <v>630</v>
      </c>
      <c r="CQ6" s="8" t="s">
        <v>631</v>
      </c>
      <c r="CR6" s="8" t="s">
        <v>622</v>
      </c>
      <c r="CS6" s="8" t="s">
        <v>626</v>
      </c>
      <c r="CT6" s="8" t="s">
        <v>626</v>
      </c>
      <c r="CU6" s="8" t="s">
        <v>622</v>
      </c>
      <c r="CV6" s="8" t="s">
        <v>626</v>
      </c>
      <c r="CW6" s="8" t="s">
        <v>622</v>
      </c>
      <c r="CX6" s="8" t="s">
        <v>626</v>
      </c>
      <c r="CY6" s="8" t="s">
        <v>622</v>
      </c>
      <c r="CZ6" s="8" t="s">
        <v>626</v>
      </c>
      <c r="DA6" s="8" t="s">
        <v>622</v>
      </c>
      <c r="DB6" s="8" t="s">
        <v>626</v>
      </c>
      <c r="DC6" s="8" t="s">
        <v>622</v>
      </c>
      <c r="DD6" s="8" t="s">
        <v>626</v>
      </c>
      <c r="DE6" s="8" t="s">
        <v>622</v>
      </c>
      <c r="DF6" s="8" t="s">
        <v>622</v>
      </c>
      <c r="DG6" s="8" t="s">
        <v>132</v>
      </c>
      <c r="DH6" s="8" t="s">
        <v>622</v>
      </c>
      <c r="DI6" s="8" t="s">
        <v>632</v>
      </c>
      <c r="DJ6" s="8" t="s">
        <v>632</v>
      </c>
      <c r="DK6" s="8" t="s">
        <v>632</v>
      </c>
      <c r="DL6" s="8" t="s">
        <v>622</v>
      </c>
      <c r="DM6" s="8" t="s">
        <v>626</v>
      </c>
      <c r="DN6" s="8" t="s">
        <v>796</v>
      </c>
      <c r="DO6" s="8" t="s">
        <v>796</v>
      </c>
      <c r="DP6" s="8" t="s">
        <v>796</v>
      </c>
      <c r="DQ6" s="9" t="s">
        <v>633</v>
      </c>
      <c r="DR6" s="9" t="s">
        <v>622</v>
      </c>
      <c r="DS6" s="9" t="s">
        <v>622</v>
      </c>
      <c r="DT6" s="8" t="s">
        <v>622</v>
      </c>
      <c r="DU6" s="8" t="s">
        <v>622</v>
      </c>
      <c r="DV6" s="8" t="s">
        <v>622</v>
      </c>
      <c r="DW6" s="8" t="s">
        <v>628</v>
      </c>
      <c r="DX6" s="8" t="s">
        <v>132</v>
      </c>
      <c r="DY6" s="8" t="s">
        <v>132</v>
      </c>
      <c r="DZ6" s="8" t="s">
        <v>132</v>
      </c>
      <c r="EA6" s="8" t="s">
        <v>132</v>
      </c>
      <c r="EB6" s="8" t="s">
        <v>137</v>
      </c>
      <c r="EC6" s="8"/>
      <c r="ED6" s="8" t="s">
        <v>626</v>
      </c>
      <c r="EE6" s="8" t="s">
        <v>622</v>
      </c>
      <c r="EF6" s="8" t="s">
        <v>622</v>
      </c>
      <c r="EG6" s="8" t="s">
        <v>622</v>
      </c>
      <c r="EH6" s="8" t="s">
        <v>622</v>
      </c>
      <c r="EI6" s="8" t="s">
        <v>626</v>
      </c>
      <c r="EJ6" s="8" t="s">
        <v>626</v>
      </c>
      <c r="EK6" s="8" t="s">
        <v>52</v>
      </c>
      <c r="EL6" s="8" t="s">
        <v>626</v>
      </c>
      <c r="EM6" s="8" t="s">
        <v>622</v>
      </c>
      <c r="EN6" s="8" t="s">
        <v>622</v>
      </c>
      <c r="EO6" s="8" t="s">
        <v>622</v>
      </c>
      <c r="EP6" s="8" t="s">
        <v>622</v>
      </c>
      <c r="EQ6" s="8" t="s">
        <v>634</v>
      </c>
      <c r="ER6" s="8" t="s">
        <v>628</v>
      </c>
      <c r="ES6" s="8" t="s">
        <v>52</v>
      </c>
      <c r="ET6" s="8" t="s">
        <v>52</v>
      </c>
      <c r="EU6" s="8" t="s">
        <v>631</v>
      </c>
      <c r="EV6" s="8" t="s">
        <v>404</v>
      </c>
      <c r="EW6" s="8" t="s">
        <v>622</v>
      </c>
      <c r="EX6" s="8" t="s">
        <v>52</v>
      </c>
      <c r="EY6" s="8" t="s">
        <v>630</v>
      </c>
      <c r="EZ6" s="8" t="s">
        <v>52</v>
      </c>
      <c r="FA6" s="8" t="s">
        <v>635</v>
      </c>
      <c r="FB6" s="8" t="s">
        <v>635</v>
      </c>
      <c r="FC6" s="8" t="s">
        <v>636</v>
      </c>
      <c r="FD6" s="10" t="s">
        <v>631</v>
      </c>
      <c r="FE6" s="8" t="s">
        <v>403</v>
      </c>
      <c r="FF6" s="8" t="s">
        <v>52</v>
      </c>
      <c r="FG6" s="8" t="s">
        <v>52</v>
      </c>
      <c r="FH6" s="8" t="s">
        <v>405</v>
      </c>
      <c r="FI6" s="8" t="s">
        <v>405</v>
      </c>
      <c r="FJ6" s="8" t="s">
        <v>405</v>
      </c>
      <c r="FK6" s="8" t="s">
        <v>405</v>
      </c>
      <c r="FL6" s="247" t="s">
        <v>405</v>
      </c>
      <c r="FM6" s="11" t="s">
        <v>405</v>
      </c>
      <c r="FN6" s="12" t="s">
        <v>405</v>
      </c>
      <c r="FO6" s="12" t="s">
        <v>405</v>
      </c>
      <c r="FP6" s="12" t="s">
        <v>52</v>
      </c>
      <c r="FQ6" s="11" t="s">
        <v>626</v>
      </c>
      <c r="FR6" s="9" t="s">
        <v>401</v>
      </c>
      <c r="FS6" s="9" t="s">
        <v>637</v>
      </c>
      <c r="FT6" s="9" t="s">
        <v>637</v>
      </c>
      <c r="FU6" s="9" t="s">
        <v>794</v>
      </c>
      <c r="FV6" s="9" t="s">
        <v>795</v>
      </c>
      <c r="FW6" s="9" t="s">
        <v>795</v>
      </c>
      <c r="FX6" s="9" t="s">
        <v>794</v>
      </c>
      <c r="FY6" s="9" t="s">
        <v>52</v>
      </c>
      <c r="FZ6" s="9"/>
      <c r="GA6" s="9" t="s">
        <v>52</v>
      </c>
      <c r="GB6" s="9" t="s">
        <v>52</v>
      </c>
      <c r="GC6" s="9" t="s">
        <v>52</v>
      </c>
      <c r="GD6" s="9" t="s">
        <v>52</v>
      </c>
      <c r="GE6" s="9" t="s">
        <v>631</v>
      </c>
      <c r="GF6" s="9" t="s">
        <v>638</v>
      </c>
      <c r="GG6" s="9" t="s">
        <v>639</v>
      </c>
      <c r="GH6" s="9" t="s">
        <v>631</v>
      </c>
      <c r="GI6" s="9" t="s">
        <v>622</v>
      </c>
      <c r="GJ6" s="9" t="s">
        <v>631</v>
      </c>
      <c r="GK6" s="9" t="s">
        <v>631</v>
      </c>
      <c r="GL6" s="9" t="s">
        <v>622</v>
      </c>
      <c r="GM6" s="9" t="s">
        <v>622</v>
      </c>
      <c r="GN6" s="9" t="s">
        <v>640</v>
      </c>
      <c r="GO6" s="9" t="s">
        <v>641</v>
      </c>
      <c r="GP6" s="9" t="s">
        <v>641</v>
      </c>
      <c r="GQ6" s="9" t="s">
        <v>626</v>
      </c>
      <c r="GR6" s="8" t="s">
        <v>626</v>
      </c>
      <c r="GS6" s="8" t="s">
        <v>626</v>
      </c>
      <c r="GT6" s="8" t="s">
        <v>626</v>
      </c>
      <c r="GU6" s="8" t="s">
        <v>622</v>
      </c>
      <c r="GV6" s="8" t="s">
        <v>622</v>
      </c>
      <c r="GW6" s="8" t="s">
        <v>622</v>
      </c>
      <c r="GX6" s="8" t="s">
        <v>622</v>
      </c>
      <c r="GY6" s="9" t="s">
        <v>626</v>
      </c>
      <c r="GZ6" s="8" t="s">
        <v>132</v>
      </c>
      <c r="HA6" s="8" t="s">
        <v>642</v>
      </c>
      <c r="HB6" s="8" t="s">
        <v>626</v>
      </c>
      <c r="HC6" s="8" t="s">
        <v>132</v>
      </c>
      <c r="HD6" s="8" t="s">
        <v>642</v>
      </c>
      <c r="HE6" s="8" t="s">
        <v>626</v>
      </c>
      <c r="HF6" s="13" t="s">
        <v>622</v>
      </c>
      <c r="HG6" s="8" t="s">
        <v>643</v>
      </c>
      <c r="HH6" s="8" t="s">
        <v>626</v>
      </c>
      <c r="HI6" s="8" t="s">
        <v>622</v>
      </c>
      <c r="HJ6" s="8" t="s">
        <v>643</v>
      </c>
      <c r="HK6" s="8" t="s">
        <v>400</v>
      </c>
      <c r="HL6" s="14" t="s">
        <v>438</v>
      </c>
      <c r="HM6" s="8" t="s">
        <v>637</v>
      </c>
      <c r="HN6" s="8" t="s">
        <v>637</v>
      </c>
      <c r="HO6" s="15" t="s">
        <v>793</v>
      </c>
      <c r="HP6" s="8"/>
      <c r="HQ6" s="8"/>
      <c r="HR6" s="8"/>
      <c r="HS6" s="8" t="s">
        <v>622</v>
      </c>
      <c r="HT6" s="248" t="s">
        <v>249</v>
      </c>
      <c r="HU6" s="248" t="s">
        <v>401</v>
      </c>
      <c r="HV6" s="16" t="s">
        <v>249</v>
      </c>
      <c r="HW6" s="16" t="s">
        <v>249</v>
      </c>
      <c r="HX6" s="16" t="s">
        <v>249</v>
      </c>
      <c r="HY6" s="16" t="s">
        <v>249</v>
      </c>
      <c r="HZ6" s="16" t="s">
        <v>249</v>
      </c>
      <c r="IA6" s="16" t="s">
        <v>249</v>
      </c>
      <c r="IB6" s="17" t="s">
        <v>249</v>
      </c>
      <c r="IC6" s="16" t="s">
        <v>696</v>
      </c>
      <c r="ID6" s="17" t="s">
        <v>628</v>
      </c>
      <c r="IE6" s="16" t="s">
        <v>628</v>
      </c>
      <c r="IF6" s="247" t="s">
        <v>697</v>
      </c>
      <c r="IG6" s="247" t="s">
        <v>639</v>
      </c>
      <c r="IH6" s="16" t="s">
        <v>639</v>
      </c>
      <c r="II6" s="247" t="s">
        <v>639</v>
      </c>
      <c r="IJ6" s="16" t="s">
        <v>632</v>
      </c>
      <c r="IK6" s="16" t="s">
        <v>639</v>
      </c>
      <c r="IL6" s="16" t="s">
        <v>249</v>
      </c>
      <c r="IM6" s="18" t="s">
        <v>698</v>
      </c>
      <c r="IN6" s="16" t="s">
        <v>400</v>
      </c>
      <c r="IO6" s="16" t="s">
        <v>132</v>
      </c>
      <c r="IP6" s="16" t="s">
        <v>52</v>
      </c>
      <c r="IQ6" s="18" t="s">
        <v>438</v>
      </c>
      <c r="IR6" s="18" t="s">
        <v>438</v>
      </c>
      <c r="IS6" s="18" t="s">
        <v>438</v>
      </c>
      <c r="IT6" s="18" t="s">
        <v>438</v>
      </c>
      <c r="IU6" s="18" t="s">
        <v>792</v>
      </c>
      <c r="IV6" s="18" t="s">
        <v>52</v>
      </c>
      <c r="IW6" s="18" t="s">
        <v>52</v>
      </c>
      <c r="IX6" s="18" t="s">
        <v>52</v>
      </c>
      <c r="IY6" s="18" t="s">
        <v>52</v>
      </c>
      <c r="IZ6" s="18" t="s">
        <v>52</v>
      </c>
      <c r="JA6" s="13" t="s">
        <v>791</v>
      </c>
      <c r="JB6" s="13" t="s">
        <v>790</v>
      </c>
      <c r="JC6" s="18" t="s">
        <v>52</v>
      </c>
      <c r="JD6" s="18" t="s">
        <v>406</v>
      </c>
      <c r="JE6" s="18" t="s">
        <v>52</v>
      </c>
      <c r="JF6" s="18" t="s">
        <v>52</v>
      </c>
      <c r="JG6" s="18" t="s">
        <v>52</v>
      </c>
      <c r="JH6" s="18" t="s">
        <v>632</v>
      </c>
      <c r="JI6" s="18" t="s">
        <v>52</v>
      </c>
      <c r="JJ6" s="18" t="s">
        <v>52</v>
      </c>
      <c r="JK6" s="18" t="s">
        <v>52</v>
      </c>
      <c r="JL6" s="18" t="s">
        <v>52</v>
      </c>
      <c r="JM6" s="18" t="s">
        <v>52</v>
      </c>
      <c r="JN6" s="18" t="s">
        <v>789</v>
      </c>
      <c r="JO6" s="18" t="s">
        <v>622</v>
      </c>
      <c r="JP6" s="18"/>
      <c r="JQ6" s="18"/>
      <c r="JR6" s="18"/>
      <c r="JS6" s="18" t="s">
        <v>788</v>
      </c>
      <c r="JT6" s="18" t="s">
        <v>52</v>
      </c>
      <c r="JU6" s="18" t="s">
        <v>132</v>
      </c>
      <c r="JV6" s="18" t="s">
        <v>132</v>
      </c>
      <c r="JW6" s="18" t="s">
        <v>628</v>
      </c>
      <c r="JX6" s="18" t="s">
        <v>628</v>
      </c>
      <c r="JY6" s="18" t="s">
        <v>622</v>
      </c>
      <c r="JZ6" s="18" t="s">
        <v>622</v>
      </c>
      <c r="KA6" s="18" t="s">
        <v>622</v>
      </c>
      <c r="KB6" s="18" t="s">
        <v>622</v>
      </c>
      <c r="KC6" s="18" t="s">
        <v>628</v>
      </c>
      <c r="KD6" s="18" t="s">
        <v>628</v>
      </c>
      <c r="KE6" s="18" t="s">
        <v>628</v>
      </c>
      <c r="KF6" s="18" t="s">
        <v>628</v>
      </c>
      <c r="KG6" s="18" t="s">
        <v>628</v>
      </c>
      <c r="KH6" s="18"/>
      <c r="KI6" s="18" t="s">
        <v>628</v>
      </c>
      <c r="KJ6" s="18" t="s">
        <v>628</v>
      </c>
      <c r="KK6" s="18" t="s">
        <v>628</v>
      </c>
      <c r="KL6" s="18" t="s">
        <v>628</v>
      </c>
      <c r="KM6" s="18" t="s">
        <v>628</v>
      </c>
      <c r="KN6" s="18" t="s">
        <v>628</v>
      </c>
      <c r="KO6" s="18" t="s">
        <v>622</v>
      </c>
      <c r="KP6" s="18" t="s">
        <v>622</v>
      </c>
      <c r="KQ6" s="18" t="s">
        <v>622</v>
      </c>
      <c r="KR6" s="18" t="s">
        <v>622</v>
      </c>
      <c r="KS6" s="18" t="s">
        <v>628</v>
      </c>
      <c r="KT6" s="18" t="s">
        <v>628</v>
      </c>
      <c r="KU6" s="18" t="s">
        <v>628</v>
      </c>
      <c r="KV6" s="18" t="s">
        <v>628</v>
      </c>
      <c r="KW6" s="18" t="s">
        <v>628</v>
      </c>
      <c r="KX6" s="18"/>
      <c r="KY6" s="18" t="s">
        <v>628</v>
      </c>
      <c r="KZ6" s="18" t="s">
        <v>628</v>
      </c>
      <c r="LA6" s="18" t="s">
        <v>628</v>
      </c>
      <c r="LB6" s="18" t="s">
        <v>628</v>
      </c>
    </row>
    <row r="7" spans="1:314" ht="12" customHeight="1" thickTop="1">
      <c r="A7" s="3">
        <v>12025</v>
      </c>
      <c r="B7" s="2" t="s">
        <v>704</v>
      </c>
      <c r="C7" s="94">
        <v>677.87</v>
      </c>
      <c r="D7" s="71">
        <v>260174</v>
      </c>
      <c r="E7" s="74">
        <v>9.9</v>
      </c>
      <c r="F7" s="74">
        <v>55.8</v>
      </c>
      <c r="G7" s="72">
        <v>34.299999999999997</v>
      </c>
      <c r="H7" s="79">
        <v>9261</v>
      </c>
      <c r="I7" s="79">
        <v>19953</v>
      </c>
      <c r="J7" s="79">
        <v>32273</v>
      </c>
      <c r="K7" s="71">
        <v>44763</v>
      </c>
      <c r="L7" s="71">
        <v>142389</v>
      </c>
      <c r="M7" s="71">
        <v>890</v>
      </c>
      <c r="N7" s="71">
        <v>9274</v>
      </c>
      <c r="O7" s="74">
        <v>10118</v>
      </c>
      <c r="P7" s="74" t="s">
        <v>1207</v>
      </c>
      <c r="Q7" s="74" t="s">
        <v>1207</v>
      </c>
      <c r="R7" s="79">
        <v>257074</v>
      </c>
      <c r="S7" s="71">
        <v>265979</v>
      </c>
      <c r="T7" s="71">
        <v>273408</v>
      </c>
      <c r="U7" s="71">
        <v>62078</v>
      </c>
      <c r="V7" s="71">
        <v>1157004</v>
      </c>
      <c r="W7" s="71" t="s">
        <v>406</v>
      </c>
      <c r="X7" s="71">
        <v>854240</v>
      </c>
      <c r="Y7" s="86">
        <v>0</v>
      </c>
      <c r="Z7" s="104">
        <v>58</v>
      </c>
      <c r="AA7" s="86">
        <v>11</v>
      </c>
      <c r="AB7" s="74" t="s">
        <v>1207</v>
      </c>
      <c r="AC7" s="74" t="s">
        <v>1207</v>
      </c>
      <c r="AD7" s="87" t="s">
        <v>406</v>
      </c>
      <c r="AE7" s="71">
        <f>1900+559.99</f>
        <v>2459.9899999999998</v>
      </c>
      <c r="AF7" s="101">
        <f>1517.14+2786.64</f>
        <v>4303.78</v>
      </c>
      <c r="AG7" s="71">
        <v>2212</v>
      </c>
      <c r="AH7" s="71">
        <v>140860</v>
      </c>
      <c r="AI7" s="71">
        <v>0</v>
      </c>
      <c r="AJ7" s="74" t="s">
        <v>1207</v>
      </c>
      <c r="AK7" s="246">
        <v>19</v>
      </c>
      <c r="AL7" s="71">
        <v>1898</v>
      </c>
      <c r="AM7" s="74">
        <v>46</v>
      </c>
      <c r="AN7" s="74">
        <v>10212</v>
      </c>
      <c r="AO7" s="71">
        <v>760</v>
      </c>
      <c r="AP7" s="71">
        <v>59</v>
      </c>
      <c r="AQ7" s="102">
        <v>21</v>
      </c>
      <c r="AR7" s="74">
        <v>5156</v>
      </c>
      <c r="AS7" s="71">
        <v>422</v>
      </c>
      <c r="AT7" s="71">
        <v>4</v>
      </c>
      <c r="AU7" s="71">
        <v>204</v>
      </c>
      <c r="AV7" s="71">
        <v>8</v>
      </c>
      <c r="AW7" s="71">
        <v>9</v>
      </c>
      <c r="AX7" s="74" t="s">
        <v>1207</v>
      </c>
      <c r="AY7" s="74" t="s">
        <v>1207</v>
      </c>
      <c r="AZ7" s="74" t="s">
        <v>1207</v>
      </c>
      <c r="BA7" s="74" t="s">
        <v>1207</v>
      </c>
      <c r="BB7" s="72">
        <v>92.610837438423644</v>
      </c>
      <c r="BC7" s="72">
        <v>80.900000000000006</v>
      </c>
      <c r="BD7" s="72">
        <v>79.8</v>
      </c>
      <c r="BE7" s="72"/>
      <c r="BF7" s="86">
        <v>2</v>
      </c>
      <c r="BG7" s="102">
        <v>25</v>
      </c>
      <c r="BH7" s="102">
        <v>23</v>
      </c>
      <c r="BI7" s="74" t="s">
        <v>1207</v>
      </c>
      <c r="BJ7" s="74" t="s">
        <v>1207</v>
      </c>
      <c r="BK7" s="86">
        <v>18</v>
      </c>
      <c r="BL7" s="86">
        <v>0</v>
      </c>
      <c r="BM7" s="102">
        <v>0</v>
      </c>
      <c r="BN7" s="102">
        <v>18</v>
      </c>
      <c r="BO7" s="74">
        <v>3</v>
      </c>
      <c r="BP7" s="71">
        <v>19536</v>
      </c>
      <c r="BQ7" s="74">
        <v>1</v>
      </c>
      <c r="BR7" s="71">
        <v>31200</v>
      </c>
      <c r="BS7" s="74">
        <v>5</v>
      </c>
      <c r="BT7" s="71">
        <v>81690</v>
      </c>
      <c r="BU7" s="74">
        <v>2</v>
      </c>
      <c r="BV7" s="71">
        <v>1973</v>
      </c>
      <c r="BW7" s="72">
        <v>28.4</v>
      </c>
      <c r="BX7" s="86">
        <v>2</v>
      </c>
      <c r="BY7" s="86">
        <v>4</v>
      </c>
      <c r="BZ7" s="86">
        <v>462</v>
      </c>
      <c r="CA7" s="245">
        <v>3511</v>
      </c>
      <c r="CB7" s="244">
        <v>39.900000000000006</v>
      </c>
      <c r="CC7" s="101">
        <v>1.06</v>
      </c>
      <c r="CD7" s="72">
        <v>30.8</v>
      </c>
      <c r="CE7" s="72">
        <v>5.2969048158090493</v>
      </c>
      <c r="CF7" s="72">
        <v>54.427911930299999</v>
      </c>
      <c r="CG7" s="74">
        <v>29</v>
      </c>
      <c r="CH7" s="71">
        <v>6585</v>
      </c>
      <c r="CI7" s="74">
        <v>215</v>
      </c>
      <c r="CJ7" s="74">
        <v>801</v>
      </c>
      <c r="CK7" s="74">
        <v>3633</v>
      </c>
      <c r="CL7" s="74">
        <v>1096</v>
      </c>
      <c r="CM7" s="74">
        <v>285</v>
      </c>
      <c r="CN7" s="74">
        <v>418</v>
      </c>
      <c r="CO7" s="94">
        <v>1.1599999999999999</v>
      </c>
      <c r="CP7" s="101" t="s">
        <v>406</v>
      </c>
      <c r="CQ7" s="74">
        <v>0</v>
      </c>
      <c r="CR7" s="74">
        <v>0</v>
      </c>
      <c r="CS7" s="74">
        <v>4</v>
      </c>
      <c r="CT7" s="74">
        <v>2</v>
      </c>
      <c r="CU7" s="74">
        <v>270</v>
      </c>
      <c r="CV7" s="74">
        <v>17</v>
      </c>
      <c r="CW7" s="71">
        <v>1351</v>
      </c>
      <c r="CX7" s="74">
        <v>9</v>
      </c>
      <c r="CY7" s="74">
        <v>1084</v>
      </c>
      <c r="CZ7" s="86">
        <v>48</v>
      </c>
      <c r="DA7" s="86">
        <v>880</v>
      </c>
      <c r="DB7" s="86">
        <v>6</v>
      </c>
      <c r="DC7" s="86">
        <v>63</v>
      </c>
      <c r="DD7" s="86">
        <v>19</v>
      </c>
      <c r="DE7" s="86">
        <v>500</v>
      </c>
      <c r="DF7" s="71">
        <v>10017</v>
      </c>
      <c r="DG7" s="71">
        <v>2979</v>
      </c>
      <c r="DH7" s="71">
        <v>2233</v>
      </c>
      <c r="DI7" s="71">
        <v>870427.37100000004</v>
      </c>
      <c r="DJ7" s="71">
        <v>499262.67300000001</v>
      </c>
      <c r="DK7" s="71">
        <v>601424.01</v>
      </c>
      <c r="DL7" s="71">
        <v>89080</v>
      </c>
      <c r="DM7" s="74">
        <v>10</v>
      </c>
      <c r="DN7" s="74">
        <v>19185</v>
      </c>
      <c r="DO7" s="74">
        <v>2030</v>
      </c>
      <c r="DP7" s="74">
        <v>1892</v>
      </c>
      <c r="DQ7" s="86">
        <v>165</v>
      </c>
      <c r="DR7" s="86">
        <v>936</v>
      </c>
      <c r="DS7" s="71">
        <v>5879</v>
      </c>
      <c r="DT7" s="122">
        <v>12761</v>
      </c>
      <c r="DU7" s="71">
        <v>2883</v>
      </c>
      <c r="DV7" s="71">
        <v>2707</v>
      </c>
      <c r="DW7" s="86">
        <v>329</v>
      </c>
      <c r="DX7" s="86">
        <v>548</v>
      </c>
      <c r="DY7" s="86">
        <v>6</v>
      </c>
      <c r="DZ7" s="86">
        <v>1916</v>
      </c>
      <c r="EA7" s="86">
        <v>43</v>
      </c>
      <c r="EB7" s="86">
        <v>11703</v>
      </c>
      <c r="EC7" s="180"/>
      <c r="ED7" s="238">
        <v>57</v>
      </c>
      <c r="EE7" s="243">
        <v>5968</v>
      </c>
      <c r="EF7" s="240">
        <v>5155</v>
      </c>
      <c r="EG7" s="74">
        <v>0</v>
      </c>
      <c r="EH7" s="237">
        <v>652</v>
      </c>
      <c r="EI7" s="86">
        <v>50</v>
      </c>
      <c r="EJ7" s="86">
        <v>33</v>
      </c>
      <c r="EK7" s="72">
        <v>70.099999999999994</v>
      </c>
      <c r="EL7" s="86">
        <v>8</v>
      </c>
      <c r="EM7" s="86">
        <v>17</v>
      </c>
      <c r="EN7" s="86">
        <v>1912</v>
      </c>
      <c r="EO7" s="87">
        <v>191</v>
      </c>
      <c r="EP7" s="87">
        <v>61</v>
      </c>
      <c r="EQ7" s="87">
        <v>1370</v>
      </c>
      <c r="ER7" s="74">
        <v>1415</v>
      </c>
      <c r="ES7" s="72">
        <v>94.8</v>
      </c>
      <c r="ET7" s="72">
        <v>92.9</v>
      </c>
      <c r="EU7" s="87">
        <v>366</v>
      </c>
      <c r="EV7" s="72">
        <v>45.5</v>
      </c>
      <c r="EW7" s="87">
        <v>60932</v>
      </c>
      <c r="EX7" s="72">
        <v>30.8</v>
      </c>
      <c r="EY7" s="87">
        <v>419827</v>
      </c>
      <c r="EZ7" s="72">
        <v>2.72</v>
      </c>
      <c r="FA7" s="86">
        <v>161</v>
      </c>
      <c r="FB7" s="86">
        <v>5</v>
      </c>
      <c r="FC7" s="242">
        <v>1201</v>
      </c>
      <c r="FD7" s="86">
        <v>58</v>
      </c>
      <c r="FE7" s="86">
        <v>1063</v>
      </c>
      <c r="FF7" s="72">
        <v>100</v>
      </c>
      <c r="FG7" s="72" t="s">
        <v>860</v>
      </c>
      <c r="FH7" s="71">
        <v>108471</v>
      </c>
      <c r="FI7" s="74">
        <v>10760</v>
      </c>
      <c r="FJ7" s="71">
        <v>94</v>
      </c>
      <c r="FK7" s="237">
        <v>89757</v>
      </c>
      <c r="FL7" s="71">
        <v>76430</v>
      </c>
      <c r="FM7" s="71">
        <v>8515</v>
      </c>
      <c r="FN7" s="71">
        <v>4812</v>
      </c>
      <c r="FO7" s="71">
        <v>7954</v>
      </c>
      <c r="FP7" s="241">
        <v>15.1</v>
      </c>
      <c r="FQ7" s="238">
        <v>371</v>
      </c>
      <c r="FR7" s="231">
        <v>23.2</v>
      </c>
      <c r="FS7" s="240">
        <v>8343</v>
      </c>
      <c r="FT7" s="86">
        <v>49</v>
      </c>
      <c r="FU7" s="86">
        <v>199</v>
      </c>
      <c r="FV7" s="86">
        <v>2488</v>
      </c>
      <c r="FW7" s="96">
        <v>43</v>
      </c>
      <c r="FX7" s="95">
        <v>1456</v>
      </c>
      <c r="FY7" s="94">
        <v>55.970992191464632</v>
      </c>
      <c r="FZ7" s="74" t="s">
        <v>1207</v>
      </c>
      <c r="GA7" s="93">
        <v>99.9</v>
      </c>
      <c r="GB7" s="93">
        <v>89.8</v>
      </c>
      <c r="GC7" s="72">
        <v>90.5</v>
      </c>
      <c r="GD7" s="80">
        <v>58.9</v>
      </c>
      <c r="GE7" s="239">
        <v>60</v>
      </c>
      <c r="GF7" s="238">
        <v>11</v>
      </c>
      <c r="GG7" s="238">
        <v>70</v>
      </c>
      <c r="GH7" s="86">
        <v>644</v>
      </c>
      <c r="GI7" s="86">
        <v>5</v>
      </c>
      <c r="GJ7" s="86">
        <v>1475</v>
      </c>
      <c r="GK7" s="86">
        <v>1757</v>
      </c>
      <c r="GL7" s="86">
        <v>5</v>
      </c>
      <c r="GM7" s="237">
        <v>5246800</v>
      </c>
      <c r="GN7" s="236">
        <v>8536</v>
      </c>
      <c r="GO7" s="86" t="s">
        <v>406</v>
      </c>
      <c r="GP7" s="86" t="s">
        <v>406</v>
      </c>
      <c r="GQ7" s="71">
        <v>12918</v>
      </c>
      <c r="GR7" s="74">
        <v>12918</v>
      </c>
      <c r="GS7" s="74">
        <v>40</v>
      </c>
      <c r="GT7" s="74">
        <v>1716</v>
      </c>
      <c r="GU7" s="71">
        <v>112081</v>
      </c>
      <c r="GV7" s="71">
        <v>401</v>
      </c>
      <c r="GW7" s="71">
        <v>17850</v>
      </c>
      <c r="GX7" s="71">
        <v>93830</v>
      </c>
      <c r="GY7" s="71">
        <v>702</v>
      </c>
      <c r="GZ7" s="71">
        <v>5291</v>
      </c>
      <c r="HA7" s="71">
        <v>451239</v>
      </c>
      <c r="HB7" s="71">
        <v>2173</v>
      </c>
      <c r="HC7" s="71">
        <v>15949</v>
      </c>
      <c r="HD7" s="71">
        <v>328975</v>
      </c>
      <c r="HE7" s="71">
        <v>270</v>
      </c>
      <c r="HF7" s="71">
        <v>7844</v>
      </c>
      <c r="HG7" s="71">
        <v>183446.63</v>
      </c>
      <c r="HH7" s="74">
        <v>267</v>
      </c>
      <c r="HI7" s="86" t="s">
        <v>406</v>
      </c>
      <c r="HJ7" s="86" t="s">
        <v>406</v>
      </c>
      <c r="HK7" s="235">
        <v>30.41</v>
      </c>
      <c r="HL7" s="86">
        <v>16</v>
      </c>
      <c r="HM7" s="74">
        <v>369</v>
      </c>
      <c r="HN7" s="74">
        <v>212</v>
      </c>
      <c r="HO7" s="87">
        <v>85</v>
      </c>
      <c r="HP7" s="74" t="s">
        <v>1208</v>
      </c>
      <c r="HQ7" s="74" t="s">
        <v>1208</v>
      </c>
      <c r="HR7" s="74" t="s">
        <v>1208</v>
      </c>
      <c r="HS7" s="87">
        <v>1</v>
      </c>
      <c r="HT7" s="71">
        <v>1295408</v>
      </c>
      <c r="HU7" s="71">
        <v>11299102</v>
      </c>
      <c r="HV7" s="86">
        <v>938000</v>
      </c>
      <c r="HW7" s="86">
        <v>993362</v>
      </c>
      <c r="HX7" s="86">
        <v>499234</v>
      </c>
      <c r="HY7" s="86">
        <v>2630</v>
      </c>
      <c r="HZ7" s="86">
        <v>0</v>
      </c>
      <c r="IA7" s="86">
        <v>221180</v>
      </c>
      <c r="IB7" s="86">
        <v>163970</v>
      </c>
      <c r="IC7" s="85">
        <v>1651</v>
      </c>
      <c r="ID7" s="85">
        <v>7379000</v>
      </c>
      <c r="IE7" s="85">
        <v>0</v>
      </c>
      <c r="IF7" s="79">
        <v>220</v>
      </c>
      <c r="IG7" s="79">
        <v>0</v>
      </c>
      <c r="IH7" s="85">
        <v>165</v>
      </c>
      <c r="II7" s="79">
        <v>0</v>
      </c>
      <c r="IJ7" s="85">
        <v>28955</v>
      </c>
      <c r="IK7" s="71">
        <v>141969</v>
      </c>
      <c r="IL7" s="79">
        <v>3600</v>
      </c>
      <c r="IM7" s="234">
        <v>0</v>
      </c>
      <c r="IN7" s="233">
        <v>42.38</v>
      </c>
      <c r="IO7" s="232">
        <v>229488</v>
      </c>
      <c r="IP7" s="81" t="s">
        <v>787</v>
      </c>
      <c r="IQ7" s="127">
        <v>2.0299999999999998</v>
      </c>
      <c r="IR7" s="127">
        <v>2.0299999999999998</v>
      </c>
      <c r="IS7" s="80">
        <v>1098.5</v>
      </c>
      <c r="IT7" s="80">
        <v>1077.9000000000001</v>
      </c>
      <c r="IU7" s="80">
        <v>40718</v>
      </c>
      <c r="IV7" s="72">
        <v>69.599999999999994</v>
      </c>
      <c r="IW7" s="72">
        <v>54.5</v>
      </c>
      <c r="IX7" s="72">
        <v>34.799999999999997</v>
      </c>
      <c r="IY7" s="72">
        <v>49.5</v>
      </c>
      <c r="IZ7" s="72">
        <v>25</v>
      </c>
      <c r="JA7" s="79">
        <v>3</v>
      </c>
      <c r="JB7" s="79">
        <v>9</v>
      </c>
      <c r="JC7" s="231">
        <v>53.87</v>
      </c>
      <c r="JD7" s="230">
        <v>0.47</v>
      </c>
      <c r="JE7" s="229">
        <v>91.3</v>
      </c>
      <c r="JF7" s="229">
        <v>7.9</v>
      </c>
      <c r="JG7" s="229">
        <v>1.3</v>
      </c>
      <c r="JH7" s="228">
        <v>140727154</v>
      </c>
      <c r="JI7" s="74">
        <v>36.799999999999997</v>
      </c>
      <c r="JJ7" s="74">
        <v>53.5</v>
      </c>
      <c r="JK7" s="74" t="s">
        <v>406</v>
      </c>
      <c r="JL7" s="74" t="s">
        <v>406</v>
      </c>
      <c r="JM7" s="74">
        <v>61.1</v>
      </c>
      <c r="JN7" s="72">
        <v>42.1</v>
      </c>
      <c r="JO7" s="227">
        <v>3318</v>
      </c>
      <c r="JP7" s="74" t="s">
        <v>1208</v>
      </c>
      <c r="JQ7" s="74" t="s">
        <v>1208</v>
      </c>
      <c r="JR7" s="74" t="s">
        <v>1208</v>
      </c>
      <c r="JS7" s="72">
        <v>17</v>
      </c>
      <c r="JT7" s="72">
        <v>26.6</v>
      </c>
      <c r="JU7" s="71">
        <v>42169</v>
      </c>
      <c r="JV7" s="71">
        <v>1120</v>
      </c>
      <c r="JW7" s="71">
        <v>882</v>
      </c>
      <c r="JX7" s="71">
        <v>3574</v>
      </c>
      <c r="JY7" s="71">
        <v>4097</v>
      </c>
      <c r="JZ7" s="71">
        <v>4523</v>
      </c>
      <c r="KA7" s="71">
        <v>5539</v>
      </c>
      <c r="KB7" s="71">
        <v>6855</v>
      </c>
      <c r="KC7" s="71">
        <v>6649</v>
      </c>
      <c r="KD7" s="71">
        <v>6440</v>
      </c>
      <c r="KE7" s="71">
        <v>6071</v>
      </c>
      <c r="KF7" s="71">
        <v>5660</v>
      </c>
      <c r="KG7" s="71">
        <v>3875</v>
      </c>
      <c r="KH7" s="74" t="s">
        <v>1208</v>
      </c>
      <c r="KI7" s="71">
        <v>1607</v>
      </c>
      <c r="KJ7" s="71">
        <v>725</v>
      </c>
      <c r="KK7" s="71">
        <v>312</v>
      </c>
      <c r="KL7" s="71">
        <v>177</v>
      </c>
      <c r="KM7" s="71">
        <v>5141</v>
      </c>
      <c r="KN7" s="71">
        <v>4833</v>
      </c>
      <c r="KO7" s="71">
        <v>5145</v>
      </c>
      <c r="KP7" s="71">
        <v>6131</v>
      </c>
      <c r="KQ7" s="71">
        <v>7525</v>
      </c>
      <c r="KR7" s="71">
        <v>9107</v>
      </c>
      <c r="KS7" s="71">
        <v>8628</v>
      </c>
      <c r="KT7" s="71">
        <v>8712</v>
      </c>
      <c r="KU7" s="71">
        <v>9260</v>
      </c>
      <c r="KV7" s="71">
        <v>11370</v>
      </c>
      <c r="KW7" s="71">
        <v>13118</v>
      </c>
      <c r="KX7" s="74" t="s">
        <v>1208</v>
      </c>
      <c r="KY7" s="71">
        <v>10405</v>
      </c>
      <c r="KZ7" s="71">
        <v>9445</v>
      </c>
      <c r="LA7" s="71">
        <v>8260</v>
      </c>
      <c r="LB7" s="71">
        <v>9242</v>
      </c>
    </row>
    <row r="8" spans="1:314" ht="12" customHeight="1">
      <c r="A8" s="3">
        <v>12041</v>
      </c>
      <c r="B8" s="2" t="s">
        <v>705</v>
      </c>
      <c r="C8" s="94">
        <v>747.66</v>
      </c>
      <c r="D8" s="71">
        <v>338558</v>
      </c>
      <c r="E8" s="72">
        <v>11.1</v>
      </c>
      <c r="F8" s="72">
        <v>56.3</v>
      </c>
      <c r="G8" s="72">
        <v>32.6</v>
      </c>
      <c r="H8" s="79">
        <v>13787</v>
      </c>
      <c r="I8" s="79">
        <v>29174</v>
      </c>
      <c r="J8" s="79">
        <v>46140</v>
      </c>
      <c r="K8" s="71">
        <v>55105</v>
      </c>
      <c r="L8" s="71">
        <v>177529</v>
      </c>
      <c r="M8" s="71">
        <v>902</v>
      </c>
      <c r="N8" s="71">
        <v>11081</v>
      </c>
      <c r="O8" s="74">
        <v>11731</v>
      </c>
      <c r="P8" s="74" t="s">
        <v>1207</v>
      </c>
      <c r="Q8" s="74" t="s">
        <v>1207</v>
      </c>
      <c r="R8" s="79">
        <v>332597</v>
      </c>
      <c r="S8" s="71">
        <v>339605</v>
      </c>
      <c r="T8" s="71">
        <v>341732</v>
      </c>
      <c r="U8" s="71">
        <v>704070</v>
      </c>
      <c r="V8" s="71">
        <v>2080659</v>
      </c>
      <c r="W8" s="71">
        <v>555752</v>
      </c>
      <c r="X8" s="71">
        <v>1287918</v>
      </c>
      <c r="Y8" s="86">
        <v>0</v>
      </c>
      <c r="Z8" s="104">
        <v>89</v>
      </c>
      <c r="AA8" s="86">
        <v>0</v>
      </c>
      <c r="AB8" s="74" t="s">
        <v>1207</v>
      </c>
      <c r="AC8" s="74" t="s">
        <v>1207</v>
      </c>
      <c r="AD8" s="87">
        <v>15905</v>
      </c>
      <c r="AE8" s="71">
        <v>1881.6</v>
      </c>
      <c r="AF8" s="86">
        <v>838.6</v>
      </c>
      <c r="AG8" s="71">
        <v>1546</v>
      </c>
      <c r="AH8" s="71">
        <v>326295</v>
      </c>
      <c r="AI8" s="101">
        <v>0</v>
      </c>
      <c r="AJ8" s="74" t="s">
        <v>1207</v>
      </c>
      <c r="AK8" s="123">
        <v>29</v>
      </c>
      <c r="AL8" s="71">
        <v>2677</v>
      </c>
      <c r="AM8" s="74">
        <v>54</v>
      </c>
      <c r="AN8" s="74">
        <v>14889</v>
      </c>
      <c r="AO8" s="71">
        <v>1190</v>
      </c>
      <c r="AP8" s="71">
        <v>48</v>
      </c>
      <c r="AQ8" s="102">
        <v>27</v>
      </c>
      <c r="AR8" s="74">
        <v>7950</v>
      </c>
      <c r="AS8" s="71">
        <v>633</v>
      </c>
      <c r="AT8" s="71">
        <v>0</v>
      </c>
      <c r="AU8" s="71">
        <v>219</v>
      </c>
      <c r="AV8" s="71">
        <v>7</v>
      </c>
      <c r="AW8" s="71">
        <v>7</v>
      </c>
      <c r="AX8" s="74" t="s">
        <v>1207</v>
      </c>
      <c r="AY8" s="74" t="s">
        <v>1207</v>
      </c>
      <c r="AZ8" s="74" t="s">
        <v>1207</v>
      </c>
      <c r="BA8" s="74" t="s">
        <v>1207</v>
      </c>
      <c r="BB8" s="72">
        <v>87.5</v>
      </c>
      <c r="BC8" s="72">
        <v>100.7</v>
      </c>
      <c r="BD8" s="72">
        <v>110.2</v>
      </c>
      <c r="BE8" s="72"/>
      <c r="BF8" s="86">
        <v>22</v>
      </c>
      <c r="BG8" s="102">
        <v>22</v>
      </c>
      <c r="BH8" s="102">
        <v>22</v>
      </c>
      <c r="BI8" s="74" t="s">
        <v>1207</v>
      </c>
      <c r="BJ8" s="74" t="s">
        <v>1207</v>
      </c>
      <c r="BK8" s="86">
        <v>1</v>
      </c>
      <c r="BL8" s="86">
        <v>0</v>
      </c>
      <c r="BM8" s="102">
        <v>0</v>
      </c>
      <c r="BN8" s="102">
        <v>1</v>
      </c>
      <c r="BO8" s="74">
        <v>6</v>
      </c>
      <c r="BP8" s="71">
        <v>24006</v>
      </c>
      <c r="BQ8" s="74">
        <v>1</v>
      </c>
      <c r="BR8" s="71">
        <v>34000</v>
      </c>
      <c r="BS8" s="74">
        <v>3</v>
      </c>
      <c r="BT8" s="71">
        <v>76067</v>
      </c>
      <c r="BU8" s="74">
        <v>6</v>
      </c>
      <c r="BV8" s="71">
        <v>3619</v>
      </c>
      <c r="BW8" s="72">
        <v>42.3</v>
      </c>
      <c r="BX8" s="86">
        <v>1</v>
      </c>
      <c r="BY8" s="86">
        <v>3</v>
      </c>
      <c r="BZ8" s="86">
        <v>253</v>
      </c>
      <c r="CA8" s="86">
        <v>3095</v>
      </c>
      <c r="CB8" s="72">
        <v>36.299999999999997</v>
      </c>
      <c r="CC8" s="101">
        <v>1.0900000000000001</v>
      </c>
      <c r="CD8" s="72">
        <v>30.8</v>
      </c>
      <c r="CE8" s="72">
        <v>4.8081608175809896</v>
      </c>
      <c r="CF8" s="72">
        <v>55.470198308299999</v>
      </c>
      <c r="CG8" s="74">
        <v>39</v>
      </c>
      <c r="CH8" s="71">
        <v>7602</v>
      </c>
      <c r="CI8" s="74">
        <v>243</v>
      </c>
      <c r="CJ8" s="74">
        <v>1339</v>
      </c>
      <c r="CK8" s="74">
        <v>4186</v>
      </c>
      <c r="CL8" s="74">
        <v>1272</v>
      </c>
      <c r="CM8" s="74">
        <v>340</v>
      </c>
      <c r="CN8" s="74">
        <v>730</v>
      </c>
      <c r="CO8" s="94">
        <v>1.32</v>
      </c>
      <c r="CP8" s="101" t="s">
        <v>406</v>
      </c>
      <c r="CQ8" s="74">
        <v>14</v>
      </c>
      <c r="CR8" s="74">
        <v>90</v>
      </c>
      <c r="CS8" s="74">
        <v>2</v>
      </c>
      <c r="CT8" s="74">
        <v>3</v>
      </c>
      <c r="CU8" s="74">
        <v>270</v>
      </c>
      <c r="CV8" s="74">
        <v>20</v>
      </c>
      <c r="CW8" s="71">
        <v>1300</v>
      </c>
      <c r="CX8" s="74">
        <v>11</v>
      </c>
      <c r="CY8" s="74">
        <v>922</v>
      </c>
      <c r="CZ8" s="86">
        <v>83</v>
      </c>
      <c r="DA8" s="86">
        <v>1343</v>
      </c>
      <c r="DB8" s="86">
        <v>15</v>
      </c>
      <c r="DC8" s="86">
        <v>138</v>
      </c>
      <c r="DD8" s="86">
        <v>16</v>
      </c>
      <c r="DE8" s="86">
        <v>367</v>
      </c>
      <c r="DF8" s="71">
        <v>12071</v>
      </c>
      <c r="DG8" s="71">
        <v>3220</v>
      </c>
      <c r="DH8" s="71">
        <v>2314</v>
      </c>
      <c r="DI8" s="71">
        <v>1356694.398</v>
      </c>
      <c r="DJ8" s="71">
        <v>492286.97600000002</v>
      </c>
      <c r="DK8" s="71">
        <v>612826.83499999996</v>
      </c>
      <c r="DL8" s="71">
        <v>110097</v>
      </c>
      <c r="DM8" s="74">
        <v>11</v>
      </c>
      <c r="DN8" s="74">
        <v>22719</v>
      </c>
      <c r="DO8" s="74">
        <v>2050</v>
      </c>
      <c r="DP8" s="74">
        <v>2242</v>
      </c>
      <c r="DQ8" s="86">
        <v>113</v>
      </c>
      <c r="DR8" s="86">
        <v>889</v>
      </c>
      <c r="DS8" s="71">
        <v>6994</v>
      </c>
      <c r="DT8" s="100">
        <v>17524</v>
      </c>
      <c r="DU8" s="71">
        <v>4022</v>
      </c>
      <c r="DV8" s="71">
        <v>2862</v>
      </c>
      <c r="DW8" s="86">
        <v>608</v>
      </c>
      <c r="DX8" s="86">
        <v>623</v>
      </c>
      <c r="DY8" s="86">
        <v>2</v>
      </c>
      <c r="DZ8" s="86">
        <v>2918</v>
      </c>
      <c r="EA8" s="86">
        <v>80</v>
      </c>
      <c r="EB8" s="86">
        <v>16835</v>
      </c>
      <c r="EC8" s="86"/>
      <c r="ED8" s="116">
        <v>94</v>
      </c>
      <c r="EE8" s="74">
        <v>6858</v>
      </c>
      <c r="EF8" s="118">
        <v>6625</v>
      </c>
      <c r="EG8" s="74">
        <v>0</v>
      </c>
      <c r="EH8" s="115">
        <v>1071</v>
      </c>
      <c r="EI8" s="86">
        <v>88</v>
      </c>
      <c r="EJ8" s="86">
        <v>76</v>
      </c>
      <c r="EK8" s="72">
        <v>56.25</v>
      </c>
      <c r="EL8" s="86">
        <v>38</v>
      </c>
      <c r="EM8" s="86">
        <v>127</v>
      </c>
      <c r="EN8" s="86">
        <v>1148</v>
      </c>
      <c r="EO8" s="87">
        <v>194</v>
      </c>
      <c r="EP8" s="87">
        <v>84</v>
      </c>
      <c r="EQ8" s="87">
        <v>2057</v>
      </c>
      <c r="ER8" s="74">
        <v>2203</v>
      </c>
      <c r="ES8" s="72">
        <v>97.9</v>
      </c>
      <c r="ET8" s="72">
        <v>96.7</v>
      </c>
      <c r="EU8" s="87">
        <v>166</v>
      </c>
      <c r="EV8" s="72">
        <v>37.6</v>
      </c>
      <c r="EW8" s="87">
        <v>75538</v>
      </c>
      <c r="EX8" s="72">
        <v>23</v>
      </c>
      <c r="EY8" s="87">
        <v>413275</v>
      </c>
      <c r="EZ8" s="72">
        <v>2.44</v>
      </c>
      <c r="FA8" s="86">
        <v>388</v>
      </c>
      <c r="FB8" s="86">
        <v>193</v>
      </c>
      <c r="FC8" s="125">
        <v>590</v>
      </c>
      <c r="FD8" s="86">
        <v>42</v>
      </c>
      <c r="FE8" s="86">
        <v>1324</v>
      </c>
      <c r="FF8" s="72">
        <v>95.5</v>
      </c>
      <c r="FG8" s="72" t="s">
        <v>860</v>
      </c>
      <c r="FH8" s="71">
        <v>116604</v>
      </c>
      <c r="FI8" s="74">
        <v>2394</v>
      </c>
      <c r="FJ8" s="71">
        <v>229</v>
      </c>
      <c r="FK8" s="115">
        <v>103849</v>
      </c>
      <c r="FL8" s="71">
        <v>75433</v>
      </c>
      <c r="FM8" s="71">
        <v>17268</v>
      </c>
      <c r="FN8" s="71">
        <v>11148</v>
      </c>
      <c r="FO8" s="71">
        <v>10361</v>
      </c>
      <c r="FP8" s="119">
        <v>22.8</v>
      </c>
      <c r="FQ8" s="116">
        <v>385</v>
      </c>
      <c r="FR8" s="111">
        <v>21.5</v>
      </c>
      <c r="FS8" s="118">
        <v>6169</v>
      </c>
      <c r="FT8" s="86">
        <v>56</v>
      </c>
      <c r="FU8" s="86">
        <v>155</v>
      </c>
      <c r="FV8" s="86">
        <v>945</v>
      </c>
      <c r="FW8" s="96">
        <v>18</v>
      </c>
      <c r="FX8" s="95">
        <v>695</v>
      </c>
      <c r="FY8" s="94">
        <v>58.640259816332239</v>
      </c>
      <c r="FZ8" s="74" t="s">
        <v>1207</v>
      </c>
      <c r="GA8" s="93">
        <v>95.1</v>
      </c>
      <c r="GB8" s="93">
        <v>87.7</v>
      </c>
      <c r="GC8" s="72">
        <v>96.9</v>
      </c>
      <c r="GD8" s="80">
        <v>24.4</v>
      </c>
      <c r="GE8" s="117">
        <v>65</v>
      </c>
      <c r="GF8" s="116">
        <v>14</v>
      </c>
      <c r="GG8" s="116">
        <v>64</v>
      </c>
      <c r="GH8" s="86">
        <v>683</v>
      </c>
      <c r="GI8" s="86">
        <v>5</v>
      </c>
      <c r="GJ8" s="86">
        <v>1716</v>
      </c>
      <c r="GK8" s="86">
        <v>2894</v>
      </c>
      <c r="GL8" s="86">
        <v>8</v>
      </c>
      <c r="GM8" s="115">
        <v>5357000</v>
      </c>
      <c r="GN8" s="114">
        <v>5102</v>
      </c>
      <c r="GO8" s="86" t="s">
        <v>406</v>
      </c>
      <c r="GP8" s="86" t="s">
        <v>406</v>
      </c>
      <c r="GQ8" s="71">
        <v>14493</v>
      </c>
      <c r="GR8" s="74">
        <v>14493</v>
      </c>
      <c r="GS8" s="74">
        <v>73</v>
      </c>
      <c r="GT8" s="74">
        <v>2125</v>
      </c>
      <c r="GU8" s="71">
        <v>139204</v>
      </c>
      <c r="GV8" s="71">
        <v>735</v>
      </c>
      <c r="GW8" s="71">
        <v>22102</v>
      </c>
      <c r="GX8" s="71">
        <v>116367</v>
      </c>
      <c r="GY8" s="71">
        <v>889</v>
      </c>
      <c r="GZ8" s="71">
        <v>8077</v>
      </c>
      <c r="HA8" s="71">
        <v>631532</v>
      </c>
      <c r="HB8" s="71">
        <v>2212</v>
      </c>
      <c r="HC8" s="71">
        <v>19744</v>
      </c>
      <c r="HD8" s="71">
        <v>431714</v>
      </c>
      <c r="HE8" s="71">
        <v>331</v>
      </c>
      <c r="HF8" s="71">
        <v>8503</v>
      </c>
      <c r="HG8" s="71">
        <v>215294.57</v>
      </c>
      <c r="HH8" s="74">
        <v>330</v>
      </c>
      <c r="HI8" s="86">
        <v>8121</v>
      </c>
      <c r="HJ8" s="86">
        <v>208708</v>
      </c>
      <c r="HK8" s="88">
        <v>153.47</v>
      </c>
      <c r="HL8" s="86">
        <v>5551</v>
      </c>
      <c r="HM8" s="74">
        <v>1431</v>
      </c>
      <c r="HN8" s="74">
        <v>1133</v>
      </c>
      <c r="HO8" s="87">
        <v>830</v>
      </c>
      <c r="HP8" s="74" t="s">
        <v>1208</v>
      </c>
      <c r="HQ8" s="74" t="s">
        <v>1208</v>
      </c>
      <c r="HR8" s="74" t="s">
        <v>1208</v>
      </c>
      <c r="HS8" s="87">
        <v>5</v>
      </c>
      <c r="HT8" s="71">
        <v>2100393</v>
      </c>
      <c r="HU8" s="71">
        <v>27757919</v>
      </c>
      <c r="HV8" s="86">
        <v>1615719</v>
      </c>
      <c r="HW8" s="86">
        <v>1549263</v>
      </c>
      <c r="HX8" s="86">
        <v>1039782</v>
      </c>
      <c r="HY8" s="86">
        <v>11626</v>
      </c>
      <c r="HZ8" s="86">
        <v>11626</v>
      </c>
      <c r="IA8" s="86">
        <v>198210</v>
      </c>
      <c r="IB8" s="86">
        <v>140230</v>
      </c>
      <c r="IC8" s="85">
        <v>2129.41</v>
      </c>
      <c r="ID8" s="85">
        <v>12880330</v>
      </c>
      <c r="IE8" s="85">
        <v>0</v>
      </c>
      <c r="IF8" s="79">
        <v>303</v>
      </c>
      <c r="IG8" s="79">
        <v>0</v>
      </c>
      <c r="IH8" s="85">
        <v>157</v>
      </c>
      <c r="II8" s="79">
        <v>0</v>
      </c>
      <c r="IJ8" s="85">
        <v>11630</v>
      </c>
      <c r="IK8" s="71">
        <v>187146</v>
      </c>
      <c r="IL8" s="79">
        <v>16902</v>
      </c>
      <c r="IM8" s="86" t="s">
        <v>406</v>
      </c>
      <c r="IN8" s="112">
        <v>78.959999999999994</v>
      </c>
      <c r="IO8" s="85">
        <v>313661</v>
      </c>
      <c r="IP8" s="81">
        <v>8.9</v>
      </c>
      <c r="IQ8" s="80">
        <v>0.8</v>
      </c>
      <c r="IR8" s="80">
        <v>0.8</v>
      </c>
      <c r="IS8" s="80">
        <v>1397.8</v>
      </c>
      <c r="IT8" s="80">
        <v>1397.8</v>
      </c>
      <c r="IU8" s="71">
        <v>27091</v>
      </c>
      <c r="IV8" s="72">
        <v>80.2</v>
      </c>
      <c r="IW8" s="72">
        <v>39.799999999999997</v>
      </c>
      <c r="IX8" s="72">
        <v>39.4</v>
      </c>
      <c r="IY8" s="72">
        <v>49.9</v>
      </c>
      <c r="IZ8" s="72">
        <v>17.100000000000001</v>
      </c>
      <c r="JA8" s="79">
        <v>0</v>
      </c>
      <c r="JB8" s="79">
        <v>6</v>
      </c>
      <c r="JC8" s="111">
        <v>57.8</v>
      </c>
      <c r="JD8" s="110">
        <v>0.52400000000000002</v>
      </c>
      <c r="JE8" s="109">
        <v>95.4</v>
      </c>
      <c r="JF8" s="109">
        <v>8</v>
      </c>
      <c r="JG8" s="109">
        <v>1.5</v>
      </c>
      <c r="JH8" s="108">
        <v>178797104</v>
      </c>
      <c r="JI8" s="74">
        <v>36.1</v>
      </c>
      <c r="JJ8" s="74">
        <v>56.5</v>
      </c>
      <c r="JK8" s="74" t="s">
        <v>406</v>
      </c>
      <c r="JL8" s="74" t="s">
        <v>406</v>
      </c>
      <c r="JM8" s="74">
        <v>95.4</v>
      </c>
      <c r="JN8" s="72">
        <v>38.6</v>
      </c>
      <c r="JO8" s="105">
        <v>2999</v>
      </c>
      <c r="JP8" s="74" t="s">
        <v>1208</v>
      </c>
      <c r="JQ8" s="74" t="s">
        <v>1208</v>
      </c>
      <c r="JR8" s="74" t="s">
        <v>1208</v>
      </c>
      <c r="JS8" s="72">
        <v>32</v>
      </c>
      <c r="JT8" s="72">
        <v>29.8</v>
      </c>
      <c r="JU8" s="71">
        <v>54750</v>
      </c>
      <c r="JV8" s="71">
        <v>1208</v>
      </c>
      <c r="JW8" s="71">
        <v>1204</v>
      </c>
      <c r="JX8" s="71">
        <v>4723</v>
      </c>
      <c r="JY8" s="71">
        <v>5567</v>
      </c>
      <c r="JZ8" s="71">
        <v>6115</v>
      </c>
      <c r="KA8" s="71">
        <v>7493</v>
      </c>
      <c r="KB8" s="71">
        <v>9172</v>
      </c>
      <c r="KC8" s="71">
        <v>8558</v>
      </c>
      <c r="KD8" s="71">
        <v>8178</v>
      </c>
      <c r="KE8" s="71">
        <v>7677</v>
      </c>
      <c r="KF8" s="71">
        <v>6792</v>
      </c>
      <c r="KG8" s="71">
        <v>4599</v>
      </c>
      <c r="KH8" s="74" t="s">
        <v>1208</v>
      </c>
      <c r="KI8" s="71">
        <v>1847</v>
      </c>
      <c r="KJ8" s="71">
        <v>676</v>
      </c>
      <c r="KK8" s="71">
        <v>295</v>
      </c>
      <c r="KL8" s="71">
        <v>152</v>
      </c>
      <c r="KM8" s="71">
        <v>6616</v>
      </c>
      <c r="KN8" s="71">
        <v>6309</v>
      </c>
      <c r="KO8" s="71">
        <v>6880</v>
      </c>
      <c r="KP8" s="71">
        <v>8387</v>
      </c>
      <c r="KQ8" s="71">
        <v>10122</v>
      </c>
      <c r="KR8" s="71">
        <v>11871</v>
      </c>
      <c r="KS8" s="71">
        <v>10976</v>
      </c>
      <c r="KT8" s="71">
        <v>10893</v>
      </c>
      <c r="KU8" s="71">
        <v>11375</v>
      </c>
      <c r="KV8" s="71">
        <v>14104</v>
      </c>
      <c r="KW8" s="71">
        <v>16258</v>
      </c>
      <c r="KX8" s="74" t="s">
        <v>1208</v>
      </c>
      <c r="KY8" s="71">
        <v>13085</v>
      </c>
      <c r="KZ8" s="71">
        <v>11059</v>
      </c>
      <c r="LA8" s="71">
        <v>9200</v>
      </c>
      <c r="LB8" s="71">
        <v>10901</v>
      </c>
    </row>
    <row r="9" spans="1:314" ht="12" customHeight="1">
      <c r="A9" s="3">
        <v>22012</v>
      </c>
      <c r="B9" s="2" t="s">
        <v>706</v>
      </c>
      <c r="C9" s="94">
        <v>824.61</v>
      </c>
      <c r="D9" s="71">
        <v>285158</v>
      </c>
      <c r="E9" s="72">
        <v>11.3</v>
      </c>
      <c r="F9" s="72">
        <v>58.9</v>
      </c>
      <c r="G9" s="72">
        <v>29.8</v>
      </c>
      <c r="H9" s="79">
        <v>11547</v>
      </c>
      <c r="I9" s="79">
        <v>25000</v>
      </c>
      <c r="J9" s="79">
        <v>40351</v>
      </c>
      <c r="K9" s="71">
        <v>41410</v>
      </c>
      <c r="L9" s="71">
        <v>136423</v>
      </c>
      <c r="M9" s="71">
        <v>952</v>
      </c>
      <c r="N9" s="71">
        <v>7997</v>
      </c>
      <c r="O9" s="74">
        <v>8911</v>
      </c>
      <c r="P9" s="74" t="s">
        <v>1207</v>
      </c>
      <c r="Q9" s="74" t="s">
        <v>1207</v>
      </c>
      <c r="R9" s="79">
        <v>279278</v>
      </c>
      <c r="S9" s="71">
        <v>287648</v>
      </c>
      <c r="T9" s="71">
        <v>291843</v>
      </c>
      <c r="U9" s="71">
        <v>824346</v>
      </c>
      <c r="V9" s="71">
        <v>1164139</v>
      </c>
      <c r="W9" s="71">
        <v>382206</v>
      </c>
      <c r="X9" s="71">
        <v>1019060</v>
      </c>
      <c r="Y9" s="86">
        <v>46</v>
      </c>
      <c r="Z9" s="104">
        <v>55</v>
      </c>
      <c r="AA9" s="86">
        <v>45</v>
      </c>
      <c r="AB9" s="74" t="s">
        <v>1207</v>
      </c>
      <c r="AC9" s="74" t="s">
        <v>1207</v>
      </c>
      <c r="AD9" s="87">
        <v>96390</v>
      </c>
      <c r="AE9" s="71">
        <v>4253.95</v>
      </c>
      <c r="AF9" s="127">
        <v>4001.98</v>
      </c>
      <c r="AG9" s="71">
        <v>3020</v>
      </c>
      <c r="AH9" s="71">
        <v>438297</v>
      </c>
      <c r="AI9" s="71">
        <v>896</v>
      </c>
      <c r="AJ9" s="74" t="s">
        <v>1207</v>
      </c>
      <c r="AK9" s="123">
        <v>14</v>
      </c>
      <c r="AL9" s="71">
        <v>746</v>
      </c>
      <c r="AM9" s="74">
        <v>45</v>
      </c>
      <c r="AN9" s="74">
        <v>13375</v>
      </c>
      <c r="AO9" s="71">
        <v>893</v>
      </c>
      <c r="AP9" s="71">
        <v>69</v>
      </c>
      <c r="AQ9" s="102">
        <v>19</v>
      </c>
      <c r="AR9" s="74">
        <v>7048</v>
      </c>
      <c r="AS9" s="71">
        <v>506</v>
      </c>
      <c r="AT9" s="71">
        <v>0</v>
      </c>
      <c r="AU9" s="71">
        <v>255</v>
      </c>
      <c r="AV9" s="71">
        <v>15</v>
      </c>
      <c r="AW9" s="71">
        <v>0</v>
      </c>
      <c r="AX9" s="74" t="s">
        <v>1207</v>
      </c>
      <c r="AY9" s="74" t="s">
        <v>1207</v>
      </c>
      <c r="AZ9" s="74" t="s">
        <v>1207</v>
      </c>
      <c r="BA9" s="74" t="s">
        <v>1207</v>
      </c>
      <c r="BB9" s="72">
        <v>99.667774086378742</v>
      </c>
      <c r="BC9" s="72">
        <v>104.5</v>
      </c>
      <c r="BD9" s="72">
        <v>117.4</v>
      </c>
      <c r="BE9" s="72"/>
      <c r="BF9" s="86">
        <v>4</v>
      </c>
      <c r="BG9" s="102">
        <v>12</v>
      </c>
      <c r="BH9" s="102">
        <v>5</v>
      </c>
      <c r="BI9" s="74" t="s">
        <v>1207</v>
      </c>
      <c r="BJ9" s="74" t="s">
        <v>1207</v>
      </c>
      <c r="BK9" s="86">
        <v>3</v>
      </c>
      <c r="BL9" s="86">
        <v>3</v>
      </c>
      <c r="BM9" s="102">
        <v>11</v>
      </c>
      <c r="BN9" s="102">
        <v>4</v>
      </c>
      <c r="BO9" s="74">
        <v>4</v>
      </c>
      <c r="BP9" s="71">
        <v>25409</v>
      </c>
      <c r="BQ9" s="74">
        <v>1</v>
      </c>
      <c r="BR9" s="71">
        <v>17000</v>
      </c>
      <c r="BS9" s="74">
        <v>3</v>
      </c>
      <c r="BT9" s="71">
        <v>59560</v>
      </c>
      <c r="BU9" s="74">
        <v>4</v>
      </c>
      <c r="BV9" s="71">
        <v>2306</v>
      </c>
      <c r="BW9" s="72">
        <v>29.2</v>
      </c>
      <c r="BX9" s="86">
        <v>2</v>
      </c>
      <c r="BY9" s="86">
        <v>4</v>
      </c>
      <c r="BZ9" s="86">
        <v>516</v>
      </c>
      <c r="CA9" s="86">
        <v>4520</v>
      </c>
      <c r="CB9" s="72">
        <v>26.1</v>
      </c>
      <c r="CC9" s="101">
        <v>1.54</v>
      </c>
      <c r="CD9" s="72">
        <v>37.299999999999997</v>
      </c>
      <c r="CE9" s="72">
        <v>5.8935115326579002</v>
      </c>
      <c r="CF9" s="72">
        <v>56.985738210400001</v>
      </c>
      <c r="CG9" s="74">
        <v>20</v>
      </c>
      <c r="CH9" s="71">
        <v>4895</v>
      </c>
      <c r="CI9" s="74">
        <v>225</v>
      </c>
      <c r="CJ9" s="74">
        <v>668</v>
      </c>
      <c r="CK9" s="74">
        <v>3495</v>
      </c>
      <c r="CL9" s="74">
        <v>1067</v>
      </c>
      <c r="CM9" s="74">
        <v>339</v>
      </c>
      <c r="CN9" s="74">
        <v>525</v>
      </c>
      <c r="CO9" s="94">
        <v>1.4</v>
      </c>
      <c r="CP9" s="101" t="s">
        <v>406</v>
      </c>
      <c r="CQ9" s="74">
        <v>1</v>
      </c>
      <c r="CR9" s="74">
        <v>8</v>
      </c>
      <c r="CS9" s="74">
        <v>2</v>
      </c>
      <c r="CT9" s="74">
        <v>2</v>
      </c>
      <c r="CU9" s="74">
        <v>155</v>
      </c>
      <c r="CV9" s="74">
        <v>14</v>
      </c>
      <c r="CW9" s="71">
        <v>844</v>
      </c>
      <c r="CX9" s="74">
        <v>14</v>
      </c>
      <c r="CY9" s="74">
        <v>1082</v>
      </c>
      <c r="CZ9" s="86">
        <v>57</v>
      </c>
      <c r="DA9" s="86">
        <v>1015</v>
      </c>
      <c r="DB9" s="86">
        <v>6</v>
      </c>
      <c r="DC9" s="86">
        <v>56</v>
      </c>
      <c r="DD9" s="86">
        <v>5</v>
      </c>
      <c r="DE9" s="86">
        <v>137</v>
      </c>
      <c r="DF9" s="71">
        <v>10280</v>
      </c>
      <c r="DG9" s="71">
        <v>2555</v>
      </c>
      <c r="DH9" s="71">
        <v>1968</v>
      </c>
      <c r="DI9" s="71">
        <v>1158715.0560000001</v>
      </c>
      <c r="DJ9" s="71">
        <v>410493.94900000002</v>
      </c>
      <c r="DK9" s="71">
        <v>518135.72399999999</v>
      </c>
      <c r="DL9" s="71">
        <v>84948</v>
      </c>
      <c r="DM9" s="74">
        <v>11</v>
      </c>
      <c r="DN9" s="71">
        <v>16642</v>
      </c>
      <c r="DO9" s="71">
        <v>2069</v>
      </c>
      <c r="DP9" s="71">
        <v>1912</v>
      </c>
      <c r="DQ9" s="86">
        <v>85</v>
      </c>
      <c r="DR9" s="86">
        <v>1194</v>
      </c>
      <c r="DS9" s="71">
        <v>6848</v>
      </c>
      <c r="DT9" s="100">
        <v>12059</v>
      </c>
      <c r="DU9" s="71">
        <v>2815</v>
      </c>
      <c r="DV9" s="71">
        <v>3057</v>
      </c>
      <c r="DW9" s="86">
        <v>219</v>
      </c>
      <c r="DX9" s="86">
        <v>454</v>
      </c>
      <c r="DY9" s="86">
        <v>9</v>
      </c>
      <c r="DZ9" s="86">
        <v>2034</v>
      </c>
      <c r="EA9" s="86">
        <v>24</v>
      </c>
      <c r="EB9" s="86">
        <v>9883</v>
      </c>
      <c r="EC9" s="86"/>
      <c r="ED9" s="116">
        <v>101</v>
      </c>
      <c r="EE9" s="74">
        <v>8437</v>
      </c>
      <c r="EF9" s="118">
        <v>7806</v>
      </c>
      <c r="EG9" s="74">
        <v>0</v>
      </c>
      <c r="EH9" s="115">
        <v>1023</v>
      </c>
      <c r="EI9" s="86">
        <v>98</v>
      </c>
      <c r="EJ9" s="86">
        <v>99</v>
      </c>
      <c r="EK9" s="72">
        <v>68.400000000000006</v>
      </c>
      <c r="EL9" s="86">
        <v>24</v>
      </c>
      <c r="EM9" s="86">
        <v>38</v>
      </c>
      <c r="EN9" s="86">
        <v>1447</v>
      </c>
      <c r="EO9" s="87">
        <v>184</v>
      </c>
      <c r="EP9" s="87">
        <v>16</v>
      </c>
      <c r="EQ9" s="87">
        <v>1641</v>
      </c>
      <c r="ER9" s="74">
        <v>1844</v>
      </c>
      <c r="ES9" s="72">
        <v>98.3</v>
      </c>
      <c r="ET9" s="72">
        <v>97.5</v>
      </c>
      <c r="EU9" s="87">
        <v>111</v>
      </c>
      <c r="EV9" s="72">
        <v>30.24</v>
      </c>
      <c r="EW9" s="87">
        <v>65848</v>
      </c>
      <c r="EX9" s="72">
        <v>40.299999999999997</v>
      </c>
      <c r="EY9" s="87">
        <v>365108</v>
      </c>
      <c r="EZ9" s="72">
        <v>4.66</v>
      </c>
      <c r="FA9" s="86">
        <v>196</v>
      </c>
      <c r="FB9" s="86">
        <v>4</v>
      </c>
      <c r="FC9" s="125">
        <v>474</v>
      </c>
      <c r="FD9" s="86">
        <v>77</v>
      </c>
      <c r="FE9" s="86">
        <v>1488</v>
      </c>
      <c r="FF9" s="72">
        <v>100</v>
      </c>
      <c r="FG9" s="72" t="s">
        <v>860</v>
      </c>
      <c r="FH9" s="71">
        <v>109422</v>
      </c>
      <c r="FI9" s="74">
        <v>7067</v>
      </c>
      <c r="FJ9" s="71">
        <v>0</v>
      </c>
      <c r="FK9" s="115">
        <v>97156</v>
      </c>
      <c r="FL9" s="71">
        <v>82763</v>
      </c>
      <c r="FM9" s="71">
        <v>7837</v>
      </c>
      <c r="FN9" s="71">
        <v>6556</v>
      </c>
      <c r="FO9" s="71">
        <v>5199</v>
      </c>
      <c r="FP9" s="119">
        <v>16.399999999999999</v>
      </c>
      <c r="FQ9" s="116">
        <v>144</v>
      </c>
      <c r="FR9" s="111">
        <v>15.4</v>
      </c>
      <c r="FS9" s="118">
        <v>2691</v>
      </c>
      <c r="FT9" s="86" t="s">
        <v>406</v>
      </c>
      <c r="FU9" s="86">
        <v>136</v>
      </c>
      <c r="FV9" s="86">
        <v>556</v>
      </c>
      <c r="FW9" s="96">
        <v>15</v>
      </c>
      <c r="FX9" s="95">
        <v>459</v>
      </c>
      <c r="FY9" s="94">
        <v>65.380421249667279</v>
      </c>
      <c r="FZ9" s="74" t="s">
        <v>1207</v>
      </c>
      <c r="GA9" s="93">
        <v>99.8</v>
      </c>
      <c r="GB9" s="93">
        <v>86.9</v>
      </c>
      <c r="GC9" s="72">
        <v>80.8</v>
      </c>
      <c r="GD9" s="80">
        <v>57.1</v>
      </c>
      <c r="GE9" s="117">
        <v>88</v>
      </c>
      <c r="GF9" s="116">
        <v>11</v>
      </c>
      <c r="GG9" s="116">
        <v>71</v>
      </c>
      <c r="GH9" s="86">
        <v>792</v>
      </c>
      <c r="GI9" s="86">
        <v>6</v>
      </c>
      <c r="GJ9" s="86">
        <v>1163</v>
      </c>
      <c r="GK9" s="86">
        <v>1327</v>
      </c>
      <c r="GL9" s="86">
        <v>3</v>
      </c>
      <c r="GM9" s="115">
        <v>6040099</v>
      </c>
      <c r="GN9" s="114">
        <v>4921</v>
      </c>
      <c r="GO9" s="180">
        <v>12573332</v>
      </c>
      <c r="GP9" s="86">
        <v>24856458</v>
      </c>
      <c r="GQ9" s="71">
        <v>12949</v>
      </c>
      <c r="GR9" s="74">
        <v>12949</v>
      </c>
      <c r="GS9" s="74">
        <v>32</v>
      </c>
      <c r="GT9" s="74">
        <v>1575</v>
      </c>
      <c r="GU9" s="71">
        <v>118455</v>
      </c>
      <c r="GV9" s="71">
        <v>285</v>
      </c>
      <c r="GW9" s="71">
        <v>16547</v>
      </c>
      <c r="GX9" s="71">
        <v>101623</v>
      </c>
      <c r="GY9" s="71">
        <v>895</v>
      </c>
      <c r="GZ9" s="71">
        <v>7809</v>
      </c>
      <c r="HA9" s="71">
        <v>770707</v>
      </c>
      <c r="HB9" s="71">
        <v>2093</v>
      </c>
      <c r="HC9" s="71">
        <v>16136</v>
      </c>
      <c r="HD9" s="71">
        <v>329979</v>
      </c>
      <c r="HE9" s="71">
        <v>179</v>
      </c>
      <c r="HF9" s="71">
        <v>5723</v>
      </c>
      <c r="HG9" s="71">
        <v>102377.11</v>
      </c>
      <c r="HH9" s="74">
        <v>178</v>
      </c>
      <c r="HI9" s="86">
        <v>5324</v>
      </c>
      <c r="HJ9" s="86">
        <v>96417</v>
      </c>
      <c r="HK9" s="88">
        <v>96.36</v>
      </c>
      <c r="HL9" s="86">
        <v>4116</v>
      </c>
      <c r="HM9" s="74">
        <v>2692</v>
      </c>
      <c r="HN9" s="74">
        <v>1936</v>
      </c>
      <c r="HO9" s="87">
        <v>314</v>
      </c>
      <c r="HP9" s="74" t="s">
        <v>1208</v>
      </c>
      <c r="HQ9" s="74" t="s">
        <v>1208</v>
      </c>
      <c r="HR9" s="74" t="s">
        <v>1208</v>
      </c>
      <c r="HS9" s="87">
        <v>171</v>
      </c>
      <c r="HT9" s="71">
        <v>1843834</v>
      </c>
      <c r="HU9" s="71">
        <v>13299573</v>
      </c>
      <c r="HV9" s="86">
        <v>679564</v>
      </c>
      <c r="HW9" s="86">
        <v>1237429</v>
      </c>
      <c r="HX9" s="86">
        <v>248160</v>
      </c>
      <c r="HY9" s="86">
        <v>3720</v>
      </c>
      <c r="HZ9" s="86">
        <v>3720</v>
      </c>
      <c r="IA9" s="86">
        <v>228450</v>
      </c>
      <c r="IB9" s="86">
        <v>153710</v>
      </c>
      <c r="IC9" s="85">
        <v>8867</v>
      </c>
      <c r="ID9" s="85">
        <v>0</v>
      </c>
      <c r="IE9" s="85">
        <v>7445980</v>
      </c>
      <c r="IF9" s="79">
        <v>0</v>
      </c>
      <c r="IG9" s="79">
        <v>141</v>
      </c>
      <c r="IH9" s="85">
        <v>0</v>
      </c>
      <c r="II9" s="79">
        <v>37</v>
      </c>
      <c r="IJ9" s="85">
        <v>16089</v>
      </c>
      <c r="IK9" s="71">
        <v>148467</v>
      </c>
      <c r="IL9" s="79">
        <v>9481</v>
      </c>
      <c r="IM9" s="74" t="s">
        <v>406</v>
      </c>
      <c r="IN9" s="112">
        <v>40.28</v>
      </c>
      <c r="IO9" s="85">
        <v>224677</v>
      </c>
      <c r="IP9" s="81">
        <v>-4.0999999999999996</v>
      </c>
      <c r="IQ9" s="80">
        <v>1.6</v>
      </c>
      <c r="IR9" s="80">
        <v>1.6</v>
      </c>
      <c r="IS9" s="80">
        <v>1010.5</v>
      </c>
      <c r="IT9" s="80">
        <v>1010.5</v>
      </c>
      <c r="IU9" s="71">
        <v>17209</v>
      </c>
      <c r="IV9" s="72">
        <v>66.2</v>
      </c>
      <c r="IW9" s="72">
        <v>50.9</v>
      </c>
      <c r="IX9" s="72">
        <v>34.200000000000003</v>
      </c>
      <c r="IY9" s="72">
        <v>50</v>
      </c>
      <c r="IZ9" s="72">
        <v>14.2</v>
      </c>
      <c r="JA9" s="79">
        <v>3</v>
      </c>
      <c r="JB9" s="79">
        <v>1</v>
      </c>
      <c r="JC9" s="111">
        <v>70.599999999999994</v>
      </c>
      <c r="JD9" s="110">
        <v>0.55400000000000005</v>
      </c>
      <c r="JE9" s="109">
        <v>93.5</v>
      </c>
      <c r="JF9" s="109">
        <v>15.2</v>
      </c>
      <c r="JG9" s="109">
        <v>3.1</v>
      </c>
      <c r="JH9" s="108">
        <v>145146554</v>
      </c>
      <c r="JI9" s="74">
        <v>38.9</v>
      </c>
      <c r="JJ9" s="74">
        <v>57.1</v>
      </c>
      <c r="JK9" s="74" t="s">
        <v>406</v>
      </c>
      <c r="JL9" s="74" t="s">
        <v>406</v>
      </c>
      <c r="JM9" s="74">
        <v>104.3</v>
      </c>
      <c r="JN9" s="72">
        <v>36.700000000000003</v>
      </c>
      <c r="JO9" s="105">
        <v>2468</v>
      </c>
      <c r="JP9" s="74" t="s">
        <v>1208</v>
      </c>
      <c r="JQ9" s="74" t="s">
        <v>1208</v>
      </c>
      <c r="JR9" s="74" t="s">
        <v>1208</v>
      </c>
      <c r="JS9" s="72">
        <v>20</v>
      </c>
      <c r="JT9" s="72">
        <v>20.03</v>
      </c>
      <c r="JU9" s="71">
        <v>48839</v>
      </c>
      <c r="JV9" s="71">
        <v>1130</v>
      </c>
      <c r="JW9" s="71">
        <v>859</v>
      </c>
      <c r="JX9" s="71">
        <v>3934</v>
      </c>
      <c r="JY9" s="71">
        <v>4835</v>
      </c>
      <c r="JZ9" s="71">
        <v>5763</v>
      </c>
      <c r="KA9" s="71">
        <v>6933</v>
      </c>
      <c r="KB9" s="71">
        <v>8009</v>
      </c>
      <c r="KC9" s="71">
        <v>7557</v>
      </c>
      <c r="KD9" s="71">
        <v>7333</v>
      </c>
      <c r="KE9" s="71">
        <v>6720</v>
      </c>
      <c r="KF9" s="71">
        <v>5206</v>
      </c>
      <c r="KG9" s="71">
        <v>3456</v>
      </c>
      <c r="KH9" s="74" t="s">
        <v>1208</v>
      </c>
      <c r="KI9" s="71">
        <v>1484</v>
      </c>
      <c r="KJ9" s="71">
        <v>728</v>
      </c>
      <c r="KK9" s="71">
        <v>368</v>
      </c>
      <c r="KL9" s="71">
        <v>143</v>
      </c>
      <c r="KM9" s="71">
        <v>6349</v>
      </c>
      <c r="KN9" s="71">
        <v>5492</v>
      </c>
      <c r="KO9" s="71">
        <v>5848</v>
      </c>
      <c r="KP9" s="71">
        <v>7311</v>
      </c>
      <c r="KQ9" s="71">
        <v>8905</v>
      </c>
      <c r="KR9" s="71">
        <v>10197</v>
      </c>
      <c r="KS9" s="71">
        <v>9699</v>
      </c>
      <c r="KT9" s="71">
        <v>9977</v>
      </c>
      <c r="KU9" s="71">
        <v>10379</v>
      </c>
      <c r="KV9" s="71">
        <v>11451</v>
      </c>
      <c r="KW9" s="71">
        <v>12705</v>
      </c>
      <c r="KX9" s="74" t="s">
        <v>1208</v>
      </c>
      <c r="KY9" s="71">
        <v>9887</v>
      </c>
      <c r="KZ9" s="71">
        <v>8794</v>
      </c>
      <c r="LA9" s="71">
        <v>8063</v>
      </c>
      <c r="LB9" s="71">
        <v>8074</v>
      </c>
    </row>
    <row r="10" spans="1:314" ht="12" customHeight="1">
      <c r="A10" s="3">
        <v>22039</v>
      </c>
      <c r="B10" s="2" t="s">
        <v>707</v>
      </c>
      <c r="C10" s="94">
        <v>305.56</v>
      </c>
      <c r="D10" s="71">
        <v>230738</v>
      </c>
      <c r="E10" s="72">
        <v>11.966819509573629</v>
      </c>
      <c r="F10" s="72">
        <v>58.897537466737163</v>
      </c>
      <c r="G10" s="72">
        <v>29.135643023689205</v>
      </c>
      <c r="H10" s="79">
        <v>10211</v>
      </c>
      <c r="I10" s="79">
        <v>21537</v>
      </c>
      <c r="J10" s="79">
        <v>34456</v>
      </c>
      <c r="K10" s="71">
        <v>32560</v>
      </c>
      <c r="L10" s="71">
        <v>107972</v>
      </c>
      <c r="M10" s="71">
        <v>1030</v>
      </c>
      <c r="N10" s="71">
        <v>7145</v>
      </c>
      <c r="O10" s="74">
        <v>7853</v>
      </c>
      <c r="P10" s="74" t="s">
        <v>1207</v>
      </c>
      <c r="Q10" s="74" t="s">
        <v>1207</v>
      </c>
      <c r="R10" s="79">
        <v>225836</v>
      </c>
      <c r="S10" s="71">
        <v>231257</v>
      </c>
      <c r="T10" s="71">
        <v>241823</v>
      </c>
      <c r="U10" s="71">
        <v>667384</v>
      </c>
      <c r="V10" s="71">
        <v>791149</v>
      </c>
      <c r="W10" s="71">
        <v>241009</v>
      </c>
      <c r="X10" s="71">
        <v>557697</v>
      </c>
      <c r="Y10" s="86">
        <v>67</v>
      </c>
      <c r="Z10" s="104">
        <v>49</v>
      </c>
      <c r="AA10" s="86">
        <v>4</v>
      </c>
      <c r="AB10" s="74" t="s">
        <v>1207</v>
      </c>
      <c r="AC10" s="74" t="s">
        <v>1207</v>
      </c>
      <c r="AD10" s="87" t="s">
        <v>406</v>
      </c>
      <c r="AE10" s="71">
        <v>1891.183</v>
      </c>
      <c r="AF10" s="86">
        <v>2070.8810000000003</v>
      </c>
      <c r="AG10" s="71">
        <v>1624</v>
      </c>
      <c r="AH10" s="71">
        <v>186070</v>
      </c>
      <c r="AI10" s="71">
        <v>1624</v>
      </c>
      <c r="AJ10" s="74" t="s">
        <v>1207</v>
      </c>
      <c r="AK10" s="123">
        <v>16</v>
      </c>
      <c r="AL10" s="71">
        <v>920</v>
      </c>
      <c r="AM10" s="74">
        <v>43</v>
      </c>
      <c r="AN10" s="74">
        <v>11247</v>
      </c>
      <c r="AO10" s="71">
        <v>775</v>
      </c>
      <c r="AP10" s="71">
        <v>78</v>
      </c>
      <c r="AQ10" s="102">
        <v>24</v>
      </c>
      <c r="AR10" s="74">
        <v>5932</v>
      </c>
      <c r="AS10" s="71">
        <v>505</v>
      </c>
      <c r="AT10" s="71">
        <v>3</v>
      </c>
      <c r="AU10" s="71">
        <v>220</v>
      </c>
      <c r="AV10" s="71">
        <v>18</v>
      </c>
      <c r="AW10" s="71">
        <v>7</v>
      </c>
      <c r="AX10" s="74" t="s">
        <v>1207</v>
      </c>
      <c r="AY10" s="74" t="s">
        <v>1207</v>
      </c>
      <c r="AZ10" s="74" t="s">
        <v>1207</v>
      </c>
      <c r="BA10" s="74" t="s">
        <v>1207</v>
      </c>
      <c r="BB10" s="72">
        <v>100</v>
      </c>
      <c r="BC10" s="72">
        <v>89</v>
      </c>
      <c r="BD10" s="72">
        <v>77.8</v>
      </c>
      <c r="BE10" s="72"/>
      <c r="BF10" s="86">
        <v>3</v>
      </c>
      <c r="BG10" s="102">
        <v>10</v>
      </c>
      <c r="BH10" s="102">
        <v>3</v>
      </c>
      <c r="BI10" s="74" t="s">
        <v>1207</v>
      </c>
      <c r="BJ10" s="74" t="s">
        <v>1207</v>
      </c>
      <c r="BK10" s="86">
        <v>3</v>
      </c>
      <c r="BL10" s="86">
        <v>3</v>
      </c>
      <c r="BM10" s="102">
        <v>12</v>
      </c>
      <c r="BN10" s="102">
        <v>3</v>
      </c>
      <c r="BO10" s="74">
        <v>4</v>
      </c>
      <c r="BP10" s="71">
        <v>19505</v>
      </c>
      <c r="BQ10" s="74">
        <v>2</v>
      </c>
      <c r="BR10" s="71">
        <v>48576</v>
      </c>
      <c r="BS10" s="74">
        <v>3</v>
      </c>
      <c r="BT10" s="71">
        <v>63326</v>
      </c>
      <c r="BU10" s="74">
        <v>3</v>
      </c>
      <c r="BV10" s="71">
        <v>3320</v>
      </c>
      <c r="BW10" s="72" t="s">
        <v>406</v>
      </c>
      <c r="BX10" s="86">
        <v>1</v>
      </c>
      <c r="BY10" s="86">
        <v>3</v>
      </c>
      <c r="BZ10" s="86">
        <v>213</v>
      </c>
      <c r="CA10" s="86">
        <v>2275</v>
      </c>
      <c r="CB10" s="72">
        <v>45.5</v>
      </c>
      <c r="CC10" s="101">
        <v>1.42</v>
      </c>
      <c r="CD10" s="72">
        <v>43.7</v>
      </c>
      <c r="CE10" s="72">
        <v>5.5003498950314906</v>
      </c>
      <c r="CF10" s="72">
        <v>57.912867274600003</v>
      </c>
      <c r="CG10" s="74">
        <v>21</v>
      </c>
      <c r="CH10" s="71">
        <v>4497</v>
      </c>
      <c r="CI10" s="74">
        <v>168</v>
      </c>
      <c r="CJ10" s="74">
        <v>540</v>
      </c>
      <c r="CK10" s="74">
        <v>2710</v>
      </c>
      <c r="CL10" s="74">
        <v>764</v>
      </c>
      <c r="CM10" s="74">
        <v>285</v>
      </c>
      <c r="CN10" s="74">
        <v>417</v>
      </c>
      <c r="CO10" s="94">
        <v>1.4</v>
      </c>
      <c r="CP10" s="72" t="s">
        <v>406</v>
      </c>
      <c r="CQ10" s="74">
        <v>2</v>
      </c>
      <c r="CR10" s="74">
        <v>11</v>
      </c>
      <c r="CS10" s="74">
        <v>2</v>
      </c>
      <c r="CT10" s="74">
        <v>1</v>
      </c>
      <c r="CU10" s="74">
        <v>60</v>
      </c>
      <c r="CV10" s="74">
        <v>9</v>
      </c>
      <c r="CW10" s="71">
        <v>565</v>
      </c>
      <c r="CX10" s="74">
        <v>7</v>
      </c>
      <c r="CY10" s="74">
        <v>730</v>
      </c>
      <c r="CZ10" s="86">
        <v>30</v>
      </c>
      <c r="DA10" s="86">
        <v>456</v>
      </c>
      <c r="DB10" s="86">
        <v>8</v>
      </c>
      <c r="DC10" s="86">
        <v>96</v>
      </c>
      <c r="DD10" s="86">
        <v>12</v>
      </c>
      <c r="DE10" s="86">
        <v>339</v>
      </c>
      <c r="DF10" s="71">
        <v>7169</v>
      </c>
      <c r="DG10" s="71">
        <v>1679</v>
      </c>
      <c r="DH10" s="71">
        <v>1462</v>
      </c>
      <c r="DI10" s="71">
        <v>891282.78200000001</v>
      </c>
      <c r="DJ10" s="71">
        <v>260677.478</v>
      </c>
      <c r="DK10" s="71">
        <v>395242.47200000001</v>
      </c>
      <c r="DL10" s="71">
        <v>67336</v>
      </c>
      <c r="DM10" s="74">
        <v>13</v>
      </c>
      <c r="DN10" s="71">
        <v>10803</v>
      </c>
      <c r="DO10" s="71">
        <v>1611</v>
      </c>
      <c r="DP10" s="71">
        <v>1318</v>
      </c>
      <c r="DQ10" s="86">
        <v>319</v>
      </c>
      <c r="DR10" s="86">
        <v>1377</v>
      </c>
      <c r="DS10" s="71">
        <v>5867</v>
      </c>
      <c r="DT10" s="122">
        <v>8786</v>
      </c>
      <c r="DU10" s="71">
        <v>2020</v>
      </c>
      <c r="DV10" s="71">
        <v>2673</v>
      </c>
      <c r="DW10" s="71">
        <v>281</v>
      </c>
      <c r="DX10" s="71">
        <v>308</v>
      </c>
      <c r="DY10" s="71">
        <v>10</v>
      </c>
      <c r="DZ10" s="71">
        <v>1640</v>
      </c>
      <c r="EA10" s="71">
        <v>13</v>
      </c>
      <c r="EB10" s="71">
        <v>13529</v>
      </c>
      <c r="EC10" s="71"/>
      <c r="ED10" s="116">
        <v>81</v>
      </c>
      <c r="EE10" s="74">
        <v>7386</v>
      </c>
      <c r="EF10" s="118">
        <v>6541</v>
      </c>
      <c r="EG10" s="74">
        <v>0</v>
      </c>
      <c r="EH10" s="115">
        <v>1004</v>
      </c>
      <c r="EI10" s="86">
        <v>77</v>
      </c>
      <c r="EJ10" s="86">
        <v>73</v>
      </c>
      <c r="EK10" s="72">
        <v>56.2</v>
      </c>
      <c r="EL10" s="86">
        <v>11</v>
      </c>
      <c r="EM10" s="86">
        <v>35</v>
      </c>
      <c r="EN10" s="86">
        <v>408</v>
      </c>
      <c r="EO10" s="87">
        <v>260</v>
      </c>
      <c r="EP10" s="87">
        <v>8</v>
      </c>
      <c r="EQ10" s="87">
        <v>1686</v>
      </c>
      <c r="ER10" s="74">
        <v>1597</v>
      </c>
      <c r="ES10" s="72">
        <v>98.6</v>
      </c>
      <c r="ET10" s="72">
        <v>98</v>
      </c>
      <c r="EU10" s="87">
        <v>33</v>
      </c>
      <c r="EV10" s="72">
        <v>19.96</v>
      </c>
      <c r="EW10" s="87">
        <v>50536</v>
      </c>
      <c r="EX10" s="72">
        <v>31.1</v>
      </c>
      <c r="EY10" s="87">
        <v>373828</v>
      </c>
      <c r="EZ10" s="72">
        <v>4.88</v>
      </c>
      <c r="FA10" s="86">
        <v>332</v>
      </c>
      <c r="FB10" s="86">
        <v>0</v>
      </c>
      <c r="FC10" s="125">
        <v>900</v>
      </c>
      <c r="FD10" s="86">
        <v>54</v>
      </c>
      <c r="FE10" s="86">
        <v>970</v>
      </c>
      <c r="FF10" s="72">
        <v>100</v>
      </c>
      <c r="FG10" s="72" t="s">
        <v>860</v>
      </c>
      <c r="FH10" s="71">
        <v>82067</v>
      </c>
      <c r="FI10" s="74">
        <v>6499</v>
      </c>
      <c r="FJ10" s="71">
        <v>0</v>
      </c>
      <c r="FK10" s="115">
        <v>74991</v>
      </c>
      <c r="FL10" s="71">
        <v>63388</v>
      </c>
      <c r="FM10" s="71">
        <v>7765</v>
      </c>
      <c r="FN10" s="71">
        <v>3838</v>
      </c>
      <c r="FO10" s="71">
        <v>577</v>
      </c>
      <c r="FP10" s="119">
        <v>13.3</v>
      </c>
      <c r="FQ10" s="116">
        <v>172</v>
      </c>
      <c r="FR10" s="111">
        <v>10.6</v>
      </c>
      <c r="FS10" s="118">
        <v>4408</v>
      </c>
      <c r="FT10" s="86">
        <v>0</v>
      </c>
      <c r="FU10" s="86">
        <v>91</v>
      </c>
      <c r="FV10" s="86">
        <v>398</v>
      </c>
      <c r="FW10" s="96">
        <v>16</v>
      </c>
      <c r="FX10" s="95">
        <v>494</v>
      </c>
      <c r="FY10" s="94">
        <v>64.018610690326767</v>
      </c>
      <c r="FZ10" s="74" t="s">
        <v>1207</v>
      </c>
      <c r="GA10" s="93">
        <v>99.2</v>
      </c>
      <c r="GB10" s="93">
        <v>89.5</v>
      </c>
      <c r="GC10" s="72">
        <v>62.4</v>
      </c>
      <c r="GD10" s="80">
        <v>44.1</v>
      </c>
      <c r="GE10" s="117">
        <v>86</v>
      </c>
      <c r="GF10" s="116">
        <v>18</v>
      </c>
      <c r="GG10" s="116">
        <v>87</v>
      </c>
      <c r="GH10" s="86">
        <v>751</v>
      </c>
      <c r="GI10" s="86">
        <v>4</v>
      </c>
      <c r="GJ10" s="86">
        <v>873</v>
      </c>
      <c r="GK10" s="86">
        <v>1799</v>
      </c>
      <c r="GL10" s="86">
        <v>4</v>
      </c>
      <c r="GM10" s="115">
        <v>6647699</v>
      </c>
      <c r="GN10" s="114">
        <v>3895</v>
      </c>
      <c r="GO10" s="86">
        <v>22194693</v>
      </c>
      <c r="GP10" s="180" t="s">
        <v>406</v>
      </c>
      <c r="GQ10" s="71">
        <v>11225</v>
      </c>
      <c r="GR10" s="74">
        <v>11225</v>
      </c>
      <c r="GS10" s="74">
        <v>66</v>
      </c>
      <c r="GT10" s="74">
        <v>1558</v>
      </c>
      <c r="GU10" s="71">
        <v>104728</v>
      </c>
      <c r="GV10" s="71">
        <v>1237</v>
      </c>
      <c r="GW10" s="71">
        <v>23268</v>
      </c>
      <c r="GX10" s="71">
        <v>80223</v>
      </c>
      <c r="GY10" s="71">
        <v>732</v>
      </c>
      <c r="GZ10" s="71">
        <v>6242</v>
      </c>
      <c r="HA10" s="71">
        <v>451875</v>
      </c>
      <c r="HB10" s="71">
        <v>1855</v>
      </c>
      <c r="HC10" s="71">
        <v>13708</v>
      </c>
      <c r="HD10" s="71">
        <v>299093</v>
      </c>
      <c r="HE10" s="71">
        <v>332</v>
      </c>
      <c r="HF10" s="71">
        <v>13546</v>
      </c>
      <c r="HG10" s="71">
        <v>538098.68000000005</v>
      </c>
      <c r="HH10" s="74">
        <v>326</v>
      </c>
      <c r="HI10" s="86">
        <v>10395</v>
      </c>
      <c r="HJ10" s="86">
        <v>380518</v>
      </c>
      <c r="HK10" s="88">
        <v>66</v>
      </c>
      <c r="HL10" s="86">
        <v>2924.1</v>
      </c>
      <c r="HM10" s="74">
        <v>2736</v>
      </c>
      <c r="HN10" s="74">
        <v>1477</v>
      </c>
      <c r="HO10" s="87">
        <v>145</v>
      </c>
      <c r="HP10" s="74" t="s">
        <v>1208</v>
      </c>
      <c r="HQ10" s="74" t="s">
        <v>1208</v>
      </c>
      <c r="HR10" s="74" t="s">
        <v>1208</v>
      </c>
      <c r="HS10" s="87">
        <v>5</v>
      </c>
      <c r="HT10" s="71">
        <v>1508763</v>
      </c>
      <c r="HU10" s="71">
        <v>9854016</v>
      </c>
      <c r="HV10" s="86">
        <v>1054941</v>
      </c>
      <c r="HW10" s="86">
        <v>1174103</v>
      </c>
      <c r="HX10" s="86">
        <v>246890</v>
      </c>
      <c r="HY10" s="86">
        <v>1530</v>
      </c>
      <c r="HZ10" s="86">
        <v>3630</v>
      </c>
      <c r="IA10" s="86">
        <v>243510</v>
      </c>
      <c r="IB10" s="86">
        <v>191940</v>
      </c>
      <c r="IC10" s="85">
        <v>2843</v>
      </c>
      <c r="ID10" s="85">
        <v>3080834</v>
      </c>
      <c r="IE10" s="85">
        <v>6843175</v>
      </c>
      <c r="IF10" s="79">
        <v>94</v>
      </c>
      <c r="IG10" s="79">
        <v>118</v>
      </c>
      <c r="IH10" s="85">
        <v>17</v>
      </c>
      <c r="II10" s="79">
        <v>26</v>
      </c>
      <c r="IJ10" s="85">
        <v>26125</v>
      </c>
      <c r="IK10" s="71">
        <v>132076</v>
      </c>
      <c r="IL10" s="79">
        <v>0</v>
      </c>
      <c r="IM10" s="113">
        <v>0</v>
      </c>
      <c r="IN10" s="112">
        <v>47.65</v>
      </c>
      <c r="IO10" s="85">
        <v>156053</v>
      </c>
      <c r="IP10" s="81">
        <v>-7.39</v>
      </c>
      <c r="IQ10" s="127">
        <v>0.77</v>
      </c>
      <c r="IR10" s="127">
        <v>0.77</v>
      </c>
      <c r="IS10" s="80">
        <v>1986.31</v>
      </c>
      <c r="IT10" s="80">
        <v>1961.29</v>
      </c>
      <c r="IU10" s="71">
        <v>24113</v>
      </c>
      <c r="IV10" s="72">
        <v>78.400000000000006</v>
      </c>
      <c r="IW10" s="72">
        <v>45.5</v>
      </c>
      <c r="IX10" s="72">
        <v>23.9</v>
      </c>
      <c r="IY10" s="72">
        <v>48.1</v>
      </c>
      <c r="IZ10" s="72">
        <v>17.399999999999999</v>
      </c>
      <c r="JA10" s="79">
        <v>1</v>
      </c>
      <c r="JB10" s="79">
        <v>5</v>
      </c>
      <c r="JC10" s="111">
        <v>55.2</v>
      </c>
      <c r="JD10" s="110">
        <v>0.67</v>
      </c>
      <c r="JE10" s="109">
        <v>91.9</v>
      </c>
      <c r="JF10" s="109">
        <v>9.6</v>
      </c>
      <c r="JG10" s="109">
        <v>3.4</v>
      </c>
      <c r="JH10" s="108">
        <v>109641596</v>
      </c>
      <c r="JI10" s="74">
        <v>39.6</v>
      </c>
      <c r="JJ10" s="74">
        <v>47</v>
      </c>
      <c r="JK10" s="74" t="s">
        <v>406</v>
      </c>
      <c r="JL10" s="74" t="s">
        <v>406</v>
      </c>
      <c r="JM10" s="74">
        <v>124.9</v>
      </c>
      <c r="JN10" s="72">
        <v>35.200000000000003</v>
      </c>
      <c r="JO10" s="105">
        <v>2354</v>
      </c>
      <c r="JP10" s="74" t="s">
        <v>1208</v>
      </c>
      <c r="JQ10" s="74" t="s">
        <v>1208</v>
      </c>
      <c r="JR10" s="74" t="s">
        <v>1208</v>
      </c>
      <c r="JS10" s="72">
        <v>36</v>
      </c>
      <c r="JT10" s="72">
        <v>26.7</v>
      </c>
      <c r="JU10" s="71">
        <v>40763</v>
      </c>
      <c r="JV10" s="71">
        <v>877</v>
      </c>
      <c r="JW10" s="71">
        <v>627</v>
      </c>
      <c r="JX10" s="71">
        <v>3114</v>
      </c>
      <c r="JY10" s="71">
        <v>3956</v>
      </c>
      <c r="JZ10" s="71">
        <v>4628</v>
      </c>
      <c r="KA10" s="71">
        <v>5403</v>
      </c>
      <c r="KB10" s="71">
        <v>6493</v>
      </c>
      <c r="KC10" s="71">
        <v>6252</v>
      </c>
      <c r="KD10" s="71">
        <v>5876</v>
      </c>
      <c r="KE10" s="71">
        <v>5295</v>
      </c>
      <c r="KF10" s="71">
        <v>4414</v>
      </c>
      <c r="KG10" s="71">
        <v>2729</v>
      </c>
      <c r="KH10" s="74" t="s">
        <v>1208</v>
      </c>
      <c r="KI10" s="71">
        <v>1142</v>
      </c>
      <c r="KJ10" s="71">
        <v>532</v>
      </c>
      <c r="KK10" s="71">
        <v>241</v>
      </c>
      <c r="KL10" s="71">
        <v>120</v>
      </c>
      <c r="KM10" s="71">
        <v>5268</v>
      </c>
      <c r="KN10" s="71">
        <v>3997</v>
      </c>
      <c r="KO10" s="71">
        <v>4839</v>
      </c>
      <c r="KP10" s="71">
        <v>5914</v>
      </c>
      <c r="KQ10" s="71">
        <v>6874</v>
      </c>
      <c r="KR10" s="71">
        <v>8166</v>
      </c>
      <c r="KS10" s="71">
        <v>7911</v>
      </c>
      <c r="KT10" s="71">
        <v>7777</v>
      </c>
      <c r="KU10" s="71">
        <v>7988</v>
      </c>
      <c r="KV10" s="71">
        <v>9104</v>
      </c>
      <c r="KW10" s="71">
        <v>9884</v>
      </c>
      <c r="KX10" s="74" t="s">
        <v>1208</v>
      </c>
      <c r="KY10" s="71">
        <v>8000</v>
      </c>
      <c r="KZ10" s="71">
        <v>6970</v>
      </c>
      <c r="LA10" s="71">
        <v>5996</v>
      </c>
      <c r="LB10" s="71">
        <v>5863</v>
      </c>
    </row>
    <row r="11" spans="1:314" ht="12" customHeight="1">
      <c r="A11" s="3">
        <v>32018</v>
      </c>
      <c r="B11" s="2" t="s">
        <v>708</v>
      </c>
      <c r="C11" s="94">
        <v>886.47</v>
      </c>
      <c r="D11" s="71">
        <v>290456</v>
      </c>
      <c r="E11" s="72">
        <v>12.426980791592051</v>
      </c>
      <c r="F11" s="72">
        <v>60.645708903081555</v>
      </c>
      <c r="G11" s="72">
        <v>26.92731030532639</v>
      </c>
      <c r="H11" s="79">
        <v>11420</v>
      </c>
      <c r="I11" s="79">
        <v>29010</v>
      </c>
      <c r="J11" s="79">
        <v>45067</v>
      </c>
      <c r="K11" s="71">
        <v>38577</v>
      </c>
      <c r="L11" s="71">
        <v>134643</v>
      </c>
      <c r="M11" s="71">
        <v>1371</v>
      </c>
      <c r="N11" s="71">
        <v>11258</v>
      </c>
      <c r="O11" s="74">
        <v>11449</v>
      </c>
      <c r="P11" s="74" t="s">
        <v>1207</v>
      </c>
      <c r="Q11" s="74" t="s">
        <v>1207</v>
      </c>
      <c r="R11" s="79">
        <v>293996</v>
      </c>
      <c r="S11" s="71">
        <v>297631</v>
      </c>
      <c r="T11" s="71">
        <v>314704</v>
      </c>
      <c r="U11" s="71">
        <v>576971</v>
      </c>
      <c r="V11" s="71">
        <v>655020</v>
      </c>
      <c r="W11" s="71">
        <v>166496</v>
      </c>
      <c r="X11" s="71">
        <v>653034</v>
      </c>
      <c r="Y11" s="86">
        <v>0</v>
      </c>
      <c r="Z11" s="104">
        <v>57</v>
      </c>
      <c r="AA11" s="86">
        <v>5</v>
      </c>
      <c r="AB11" s="74" t="s">
        <v>1207</v>
      </c>
      <c r="AC11" s="74" t="s">
        <v>1207</v>
      </c>
      <c r="AD11" s="87" t="s">
        <v>406</v>
      </c>
      <c r="AE11" s="71">
        <v>2752</v>
      </c>
      <c r="AF11" s="86">
        <v>1413</v>
      </c>
      <c r="AG11" s="71">
        <v>2572</v>
      </c>
      <c r="AH11" s="71">
        <v>385325</v>
      </c>
      <c r="AI11" s="71">
        <v>1991</v>
      </c>
      <c r="AJ11" s="74" t="s">
        <v>1207</v>
      </c>
      <c r="AK11" s="123">
        <v>20</v>
      </c>
      <c r="AL11" s="71">
        <v>1909</v>
      </c>
      <c r="AM11" s="74">
        <v>42</v>
      </c>
      <c r="AN11" s="74">
        <v>14453</v>
      </c>
      <c r="AO11" s="71">
        <v>901</v>
      </c>
      <c r="AP11" s="71">
        <v>41</v>
      </c>
      <c r="AQ11" s="102">
        <v>24</v>
      </c>
      <c r="AR11" s="74">
        <v>7053</v>
      </c>
      <c r="AS11" s="71">
        <v>548</v>
      </c>
      <c r="AT11" s="71">
        <v>4</v>
      </c>
      <c r="AU11" s="71">
        <v>215</v>
      </c>
      <c r="AV11" s="71">
        <v>6</v>
      </c>
      <c r="AW11" s="71">
        <v>7</v>
      </c>
      <c r="AX11" s="74" t="s">
        <v>1207</v>
      </c>
      <c r="AY11" s="74" t="s">
        <v>1207</v>
      </c>
      <c r="AZ11" s="74" t="s">
        <v>1207</v>
      </c>
      <c r="BA11" s="74" t="s">
        <v>1207</v>
      </c>
      <c r="BB11" s="72">
        <v>100</v>
      </c>
      <c r="BC11" s="72">
        <v>106.4</v>
      </c>
      <c r="BD11" s="72">
        <v>107.8</v>
      </c>
      <c r="BE11" s="72"/>
      <c r="BF11" s="86">
        <v>30</v>
      </c>
      <c r="BG11" s="102">
        <v>32</v>
      </c>
      <c r="BH11" s="102">
        <v>18</v>
      </c>
      <c r="BI11" s="74" t="s">
        <v>1207</v>
      </c>
      <c r="BJ11" s="74" t="s">
        <v>1207</v>
      </c>
      <c r="BK11" s="86">
        <v>2</v>
      </c>
      <c r="BL11" s="86">
        <v>2</v>
      </c>
      <c r="BM11" s="102">
        <v>4</v>
      </c>
      <c r="BN11" s="102">
        <v>4</v>
      </c>
      <c r="BO11" s="74">
        <v>9</v>
      </c>
      <c r="BP11" s="71">
        <v>31710</v>
      </c>
      <c r="BQ11" s="74">
        <v>1</v>
      </c>
      <c r="BR11" s="71">
        <v>22000</v>
      </c>
      <c r="BS11" s="74">
        <v>5</v>
      </c>
      <c r="BT11" s="71">
        <v>100351</v>
      </c>
      <c r="BU11" s="74">
        <v>3</v>
      </c>
      <c r="BV11" s="71">
        <v>3319</v>
      </c>
      <c r="BW11" s="72">
        <v>45.3</v>
      </c>
      <c r="BX11" s="87" t="s">
        <v>406</v>
      </c>
      <c r="BY11" s="86">
        <v>3</v>
      </c>
      <c r="BZ11" s="87" t="s">
        <v>406</v>
      </c>
      <c r="CA11" s="86">
        <v>7977</v>
      </c>
      <c r="CB11" s="72">
        <v>27</v>
      </c>
      <c r="CC11" s="101">
        <v>1.29</v>
      </c>
      <c r="CD11" s="72">
        <v>39.1</v>
      </c>
      <c r="CE11" s="72">
        <v>4.2618954043738047</v>
      </c>
      <c r="CF11" s="72">
        <v>60.098883061800002</v>
      </c>
      <c r="CG11" s="74">
        <v>28</v>
      </c>
      <c r="CH11" s="71">
        <v>6519</v>
      </c>
      <c r="CI11" s="74">
        <v>265</v>
      </c>
      <c r="CJ11" s="74">
        <v>1240</v>
      </c>
      <c r="CK11" s="74">
        <v>3050</v>
      </c>
      <c r="CL11" s="74">
        <v>901</v>
      </c>
      <c r="CM11" s="74">
        <v>331</v>
      </c>
      <c r="CN11" s="74">
        <v>450</v>
      </c>
      <c r="CO11" s="94">
        <v>1.43</v>
      </c>
      <c r="CP11" s="86">
        <v>28949000</v>
      </c>
      <c r="CQ11" s="74">
        <v>5</v>
      </c>
      <c r="CR11" s="74">
        <v>139</v>
      </c>
      <c r="CS11" s="74">
        <v>28</v>
      </c>
      <c r="CT11" s="74">
        <v>2</v>
      </c>
      <c r="CU11" s="74">
        <v>100</v>
      </c>
      <c r="CV11" s="74">
        <v>20</v>
      </c>
      <c r="CW11" s="71">
        <v>1364</v>
      </c>
      <c r="CX11" s="74">
        <v>9</v>
      </c>
      <c r="CY11" s="74">
        <v>828</v>
      </c>
      <c r="CZ11" s="86">
        <v>28</v>
      </c>
      <c r="DA11" s="86">
        <v>428</v>
      </c>
      <c r="DB11" s="86">
        <v>9</v>
      </c>
      <c r="DC11" s="86">
        <v>104</v>
      </c>
      <c r="DD11" s="86">
        <v>9</v>
      </c>
      <c r="DE11" s="86">
        <v>252</v>
      </c>
      <c r="DF11" s="71">
        <v>9202</v>
      </c>
      <c r="DG11" s="71">
        <v>2045</v>
      </c>
      <c r="DH11" s="71">
        <v>2008</v>
      </c>
      <c r="DI11" s="71">
        <v>1019091.763</v>
      </c>
      <c r="DJ11" s="71">
        <v>276888.429</v>
      </c>
      <c r="DK11" s="71">
        <v>556347.76300000004</v>
      </c>
      <c r="DL11" s="71">
        <v>76782</v>
      </c>
      <c r="DM11" s="74">
        <v>9</v>
      </c>
      <c r="DN11" s="71">
        <v>15400</v>
      </c>
      <c r="DO11" s="71">
        <v>1926</v>
      </c>
      <c r="DP11" s="71">
        <v>1554</v>
      </c>
      <c r="DQ11" s="86">
        <v>133</v>
      </c>
      <c r="DR11" s="86">
        <v>879</v>
      </c>
      <c r="DS11" s="71">
        <v>13317</v>
      </c>
      <c r="DT11" s="100">
        <v>10348</v>
      </c>
      <c r="DU11" s="71">
        <v>2217</v>
      </c>
      <c r="DV11" s="71">
        <v>2457</v>
      </c>
      <c r="DW11" s="86">
        <v>365</v>
      </c>
      <c r="DX11" s="86">
        <v>250</v>
      </c>
      <c r="DY11" s="86">
        <v>10</v>
      </c>
      <c r="DZ11" s="86">
        <v>1762</v>
      </c>
      <c r="EA11" s="86">
        <v>51</v>
      </c>
      <c r="EB11" s="86">
        <v>18982</v>
      </c>
      <c r="EC11" s="86"/>
      <c r="ED11" s="116">
        <v>89</v>
      </c>
      <c r="EE11" s="74">
        <v>8052</v>
      </c>
      <c r="EF11" s="118">
        <v>7700</v>
      </c>
      <c r="EG11" s="74">
        <v>0</v>
      </c>
      <c r="EH11" s="115">
        <v>1117</v>
      </c>
      <c r="EI11" s="86">
        <v>75</v>
      </c>
      <c r="EJ11" s="86">
        <v>86</v>
      </c>
      <c r="EK11" s="72">
        <v>63.5</v>
      </c>
      <c r="EL11" s="86">
        <v>49</v>
      </c>
      <c r="EM11" s="86">
        <v>119</v>
      </c>
      <c r="EN11" s="86">
        <v>1807</v>
      </c>
      <c r="EO11" s="87">
        <v>164</v>
      </c>
      <c r="EP11" s="87">
        <v>4</v>
      </c>
      <c r="EQ11" s="87">
        <v>2185</v>
      </c>
      <c r="ER11" s="74">
        <v>2258</v>
      </c>
      <c r="ES11" s="72">
        <v>92.6</v>
      </c>
      <c r="ET11" s="72">
        <v>90.5</v>
      </c>
      <c r="EU11" s="87">
        <v>54</v>
      </c>
      <c r="EV11" s="72">
        <v>15.94</v>
      </c>
      <c r="EW11" s="87">
        <v>57043</v>
      </c>
      <c r="EX11" s="72">
        <v>44.5</v>
      </c>
      <c r="EY11" s="87">
        <v>383676</v>
      </c>
      <c r="EZ11" s="72">
        <v>2.19</v>
      </c>
      <c r="FA11" s="86">
        <v>405</v>
      </c>
      <c r="FB11" s="86">
        <v>8</v>
      </c>
      <c r="FC11" s="125">
        <v>1491</v>
      </c>
      <c r="FD11" s="71">
        <v>67</v>
      </c>
      <c r="FE11" s="71">
        <v>1683</v>
      </c>
      <c r="FF11" s="72">
        <v>100</v>
      </c>
      <c r="FG11" s="72" t="s">
        <v>860</v>
      </c>
      <c r="FH11" s="71">
        <v>110003</v>
      </c>
      <c r="FI11" s="74">
        <v>7654</v>
      </c>
      <c r="FJ11" s="71">
        <v>132</v>
      </c>
      <c r="FK11" s="115">
        <v>96601</v>
      </c>
      <c r="FL11" s="71">
        <v>80033</v>
      </c>
      <c r="FM11" s="71">
        <v>10940</v>
      </c>
      <c r="FN11" s="71">
        <v>5628</v>
      </c>
      <c r="FO11" s="71">
        <v>5748</v>
      </c>
      <c r="FP11" s="119">
        <v>16.600000000000001</v>
      </c>
      <c r="FQ11" s="116">
        <v>475</v>
      </c>
      <c r="FR11" s="111">
        <v>10.5</v>
      </c>
      <c r="FS11" s="118">
        <v>5511</v>
      </c>
      <c r="FT11" s="86">
        <v>72</v>
      </c>
      <c r="FU11" s="86">
        <v>93</v>
      </c>
      <c r="FV11" s="86">
        <v>312</v>
      </c>
      <c r="FW11" s="96">
        <v>29</v>
      </c>
      <c r="FX11" s="95">
        <v>796</v>
      </c>
      <c r="FY11" s="94">
        <v>54.076349551786173</v>
      </c>
      <c r="FZ11" s="74" t="s">
        <v>1207</v>
      </c>
      <c r="GA11" s="93">
        <v>98.1</v>
      </c>
      <c r="GB11" s="93">
        <v>94.1</v>
      </c>
      <c r="GC11" s="72">
        <v>89.2</v>
      </c>
      <c r="GD11" s="80">
        <v>61.8</v>
      </c>
      <c r="GE11" s="117">
        <v>91</v>
      </c>
      <c r="GF11" s="116">
        <v>22</v>
      </c>
      <c r="GG11" s="116">
        <v>66</v>
      </c>
      <c r="GH11" s="86">
        <v>624</v>
      </c>
      <c r="GI11" s="86">
        <v>6</v>
      </c>
      <c r="GJ11" s="86">
        <v>1307</v>
      </c>
      <c r="GK11" s="86">
        <v>2794</v>
      </c>
      <c r="GL11" s="86">
        <v>8</v>
      </c>
      <c r="GM11" s="115">
        <v>5081443</v>
      </c>
      <c r="GN11" s="114">
        <v>5138</v>
      </c>
      <c r="GO11" s="86">
        <v>19609612</v>
      </c>
      <c r="GP11" s="86">
        <v>13223450</v>
      </c>
      <c r="GQ11" s="71">
        <v>15032</v>
      </c>
      <c r="GR11" s="74">
        <v>15032</v>
      </c>
      <c r="GS11" s="74">
        <v>62</v>
      </c>
      <c r="GT11" s="74">
        <v>1609</v>
      </c>
      <c r="GU11" s="71">
        <v>146110</v>
      </c>
      <c r="GV11" s="71">
        <v>854</v>
      </c>
      <c r="GW11" s="71">
        <v>17923</v>
      </c>
      <c r="GX11" s="71">
        <v>127333</v>
      </c>
      <c r="GY11" s="71">
        <v>970</v>
      </c>
      <c r="GZ11" s="71">
        <v>8957</v>
      </c>
      <c r="HA11" s="71">
        <v>858987</v>
      </c>
      <c r="HB11" s="71">
        <v>2299</v>
      </c>
      <c r="HC11" s="71">
        <v>19378</v>
      </c>
      <c r="HD11" s="71">
        <v>407421</v>
      </c>
      <c r="HE11" s="71">
        <v>155</v>
      </c>
      <c r="HF11" s="71">
        <v>5858</v>
      </c>
      <c r="HG11" s="71">
        <v>119299.48</v>
      </c>
      <c r="HH11" s="74">
        <v>153</v>
      </c>
      <c r="HI11" s="86">
        <v>5219</v>
      </c>
      <c r="HJ11" s="86" t="s">
        <v>406</v>
      </c>
      <c r="HK11" s="88">
        <v>88.56</v>
      </c>
      <c r="HL11" s="86">
        <v>3962</v>
      </c>
      <c r="HM11" s="74">
        <v>4081</v>
      </c>
      <c r="HN11" s="74">
        <v>2781</v>
      </c>
      <c r="HO11" s="87">
        <v>279</v>
      </c>
      <c r="HP11" s="74" t="s">
        <v>1208</v>
      </c>
      <c r="HQ11" s="74" t="s">
        <v>1208</v>
      </c>
      <c r="HR11" s="74" t="s">
        <v>1208</v>
      </c>
      <c r="HS11" s="87">
        <v>11</v>
      </c>
      <c r="HT11" s="71">
        <v>2080384</v>
      </c>
      <c r="HU11" s="71">
        <v>12625909</v>
      </c>
      <c r="HV11" s="86">
        <v>1580914</v>
      </c>
      <c r="HW11" s="86">
        <v>1749942</v>
      </c>
      <c r="HX11" s="86">
        <v>474628</v>
      </c>
      <c r="HY11" s="86">
        <v>11380</v>
      </c>
      <c r="HZ11" s="86">
        <v>12830</v>
      </c>
      <c r="IA11" s="86">
        <v>269260</v>
      </c>
      <c r="IB11" s="86">
        <v>197350</v>
      </c>
      <c r="IC11" s="85">
        <v>11837</v>
      </c>
      <c r="ID11" s="85">
        <v>15840085</v>
      </c>
      <c r="IE11" s="85">
        <v>0</v>
      </c>
      <c r="IF11" s="79">
        <v>333</v>
      </c>
      <c r="IG11" s="79">
        <v>0</v>
      </c>
      <c r="IH11" s="85">
        <v>53</v>
      </c>
      <c r="II11" s="79">
        <v>0</v>
      </c>
      <c r="IJ11" s="85">
        <v>2037</v>
      </c>
      <c r="IK11" s="71">
        <v>159608</v>
      </c>
      <c r="IL11" s="79">
        <v>280</v>
      </c>
      <c r="IM11" s="113">
        <v>0</v>
      </c>
      <c r="IN11" s="112">
        <v>41.94</v>
      </c>
      <c r="IO11" s="85">
        <v>237280</v>
      </c>
      <c r="IP11" s="81">
        <v>-16.64</v>
      </c>
      <c r="IQ11" s="80">
        <v>0.5</v>
      </c>
      <c r="IR11" s="80">
        <v>0.5</v>
      </c>
      <c r="IS11" s="80">
        <v>1034.3</v>
      </c>
      <c r="IT11" s="80">
        <v>997.9</v>
      </c>
      <c r="IU11" s="71">
        <v>33586</v>
      </c>
      <c r="IV11" s="72">
        <v>74.400000000000006</v>
      </c>
      <c r="IW11" s="72">
        <v>57.5</v>
      </c>
      <c r="IX11" s="72">
        <v>39.200000000000003</v>
      </c>
      <c r="IY11" s="72">
        <v>68.400000000000006</v>
      </c>
      <c r="IZ11" s="72">
        <v>21.7</v>
      </c>
      <c r="JA11" s="79">
        <v>0</v>
      </c>
      <c r="JB11" s="79">
        <v>2</v>
      </c>
      <c r="JC11" s="111">
        <v>87.2</v>
      </c>
      <c r="JD11" s="110">
        <v>0.74</v>
      </c>
      <c r="JE11" s="109">
        <v>94.4</v>
      </c>
      <c r="JF11" s="109">
        <v>9.5</v>
      </c>
      <c r="JG11" s="109">
        <v>1.9</v>
      </c>
      <c r="JH11" s="108">
        <v>130960250</v>
      </c>
      <c r="JI11" s="74">
        <v>47.3</v>
      </c>
      <c r="JJ11" s="74">
        <v>53.8</v>
      </c>
      <c r="JK11" s="107" t="s">
        <v>406</v>
      </c>
      <c r="JL11" s="107" t="s">
        <v>406</v>
      </c>
      <c r="JM11" s="74">
        <v>64.2</v>
      </c>
      <c r="JN11" s="72">
        <v>33.299999999999997</v>
      </c>
      <c r="JO11" s="105">
        <v>2200</v>
      </c>
      <c r="JP11" s="74" t="s">
        <v>1208</v>
      </c>
      <c r="JQ11" s="74" t="s">
        <v>1208</v>
      </c>
      <c r="JR11" s="74" t="s">
        <v>1208</v>
      </c>
      <c r="JS11" s="72">
        <v>10</v>
      </c>
      <c r="JT11" s="72">
        <v>30.6</v>
      </c>
      <c r="JU11" s="71">
        <v>59828</v>
      </c>
      <c r="JV11" s="71">
        <v>1247</v>
      </c>
      <c r="JW11" s="71">
        <v>930</v>
      </c>
      <c r="JX11" s="71">
        <v>5050</v>
      </c>
      <c r="JY11" s="71">
        <v>6025</v>
      </c>
      <c r="JZ11" s="71">
        <v>6625</v>
      </c>
      <c r="KA11" s="71">
        <v>7376</v>
      </c>
      <c r="KB11" s="71">
        <v>8437</v>
      </c>
      <c r="KC11" s="71">
        <v>7779</v>
      </c>
      <c r="KD11" s="71">
        <v>7583</v>
      </c>
      <c r="KE11" s="71">
        <v>6782</v>
      </c>
      <c r="KF11" s="71">
        <v>5257</v>
      </c>
      <c r="KG11" s="71">
        <v>3498</v>
      </c>
      <c r="KH11" s="74" t="s">
        <v>1208</v>
      </c>
      <c r="KI11" s="71">
        <v>1531</v>
      </c>
      <c r="KJ11" s="71">
        <v>875</v>
      </c>
      <c r="KK11" s="71">
        <v>417</v>
      </c>
      <c r="KL11" s="71">
        <v>200</v>
      </c>
      <c r="KM11" s="71">
        <v>7272</v>
      </c>
      <c r="KN11" s="71">
        <v>7414</v>
      </c>
      <c r="KO11" s="71">
        <v>7314</v>
      </c>
      <c r="KP11" s="71">
        <v>8483</v>
      </c>
      <c r="KQ11" s="71">
        <v>9639</v>
      </c>
      <c r="KR11" s="71">
        <v>10775</v>
      </c>
      <c r="KS11" s="71">
        <v>9825</v>
      </c>
      <c r="KT11" s="71">
        <v>9811</v>
      </c>
      <c r="KU11" s="71">
        <v>9874</v>
      </c>
      <c r="KV11" s="71">
        <v>10340</v>
      </c>
      <c r="KW11" s="71">
        <v>11117</v>
      </c>
      <c r="KX11" s="74" t="s">
        <v>1208</v>
      </c>
      <c r="KY11" s="71">
        <v>8773</v>
      </c>
      <c r="KZ11" s="71">
        <v>7934</v>
      </c>
      <c r="LA11" s="71">
        <v>7221</v>
      </c>
      <c r="LB11" s="71">
        <v>7917</v>
      </c>
    </row>
    <row r="12" spans="1:314" ht="12" customHeight="1">
      <c r="A12" s="3">
        <v>52019</v>
      </c>
      <c r="B12" s="2" t="s">
        <v>709</v>
      </c>
      <c r="C12" s="94">
        <v>906.07</v>
      </c>
      <c r="D12" s="71">
        <v>310412</v>
      </c>
      <c r="E12" s="72">
        <v>11.470239552594617</v>
      </c>
      <c r="F12" s="72">
        <v>58.887865159852069</v>
      </c>
      <c r="G12" s="72">
        <v>29.641895287553314</v>
      </c>
      <c r="H12" s="79">
        <f>12793+32</f>
        <v>12825</v>
      </c>
      <c r="I12" s="79">
        <f>27308+63</f>
        <v>27371</v>
      </c>
      <c r="J12" s="79">
        <f>43178+88</f>
        <v>43266</v>
      </c>
      <c r="K12" s="71">
        <f>47028+24</f>
        <v>47052</v>
      </c>
      <c r="L12" s="71">
        <v>143713</v>
      </c>
      <c r="M12" s="71">
        <v>1260</v>
      </c>
      <c r="N12" s="71">
        <v>8998</v>
      </c>
      <c r="O12" s="74">
        <v>9778</v>
      </c>
      <c r="P12" s="74" t="s">
        <v>1207</v>
      </c>
      <c r="Q12" s="74" t="s">
        <v>1207</v>
      </c>
      <c r="R12" s="79">
        <v>308052</v>
      </c>
      <c r="S12" s="71">
        <v>315814</v>
      </c>
      <c r="T12" s="71">
        <v>329561</v>
      </c>
      <c r="U12" s="71">
        <v>447725</v>
      </c>
      <c r="V12" s="71">
        <v>731054</v>
      </c>
      <c r="W12" s="71">
        <v>253659</v>
      </c>
      <c r="X12" s="71">
        <v>620557</v>
      </c>
      <c r="Y12" s="86">
        <v>64</v>
      </c>
      <c r="Z12" s="104">
        <v>43</v>
      </c>
      <c r="AA12" s="86">
        <v>42</v>
      </c>
      <c r="AB12" s="74" t="s">
        <v>1207</v>
      </c>
      <c r="AC12" s="74" t="s">
        <v>1207</v>
      </c>
      <c r="AD12" s="87">
        <v>42803</v>
      </c>
      <c r="AE12" s="71">
        <v>2524</v>
      </c>
      <c r="AF12" s="86">
        <v>713</v>
      </c>
      <c r="AG12" s="71">
        <v>1188</v>
      </c>
      <c r="AH12" s="71">
        <v>381273</v>
      </c>
      <c r="AI12" s="71">
        <v>1839</v>
      </c>
      <c r="AJ12" s="74" t="s">
        <v>1207</v>
      </c>
      <c r="AK12" s="123">
        <v>12</v>
      </c>
      <c r="AL12" s="71">
        <v>1041</v>
      </c>
      <c r="AM12" s="74">
        <v>41</v>
      </c>
      <c r="AN12" s="74">
        <v>13891</v>
      </c>
      <c r="AO12" s="71">
        <v>896</v>
      </c>
      <c r="AP12" s="71">
        <v>63</v>
      </c>
      <c r="AQ12" s="102">
        <v>23</v>
      </c>
      <c r="AR12" s="74">
        <v>6914</v>
      </c>
      <c r="AS12" s="71">
        <v>564</v>
      </c>
      <c r="AT12" s="71">
        <v>4</v>
      </c>
      <c r="AU12" s="71">
        <v>246</v>
      </c>
      <c r="AV12" s="71">
        <v>19</v>
      </c>
      <c r="AW12" s="71">
        <v>31</v>
      </c>
      <c r="AX12" s="74" t="s">
        <v>1207</v>
      </c>
      <c r="AY12" s="74" t="s">
        <v>1207</v>
      </c>
      <c r="AZ12" s="74" t="s">
        <v>1207</v>
      </c>
      <c r="BA12" s="74" t="s">
        <v>1207</v>
      </c>
      <c r="BB12" s="72">
        <v>100</v>
      </c>
      <c r="BC12" s="72">
        <v>111.2</v>
      </c>
      <c r="BD12" s="72">
        <v>131.80000000000001</v>
      </c>
      <c r="BE12" s="72"/>
      <c r="BF12" s="86">
        <v>7</v>
      </c>
      <c r="BG12" s="102">
        <v>27</v>
      </c>
      <c r="BH12" s="102">
        <v>20</v>
      </c>
      <c r="BI12" s="74" t="s">
        <v>1207</v>
      </c>
      <c r="BJ12" s="74" t="s">
        <v>1207</v>
      </c>
      <c r="BK12" s="86">
        <v>11</v>
      </c>
      <c r="BL12" s="86">
        <v>1</v>
      </c>
      <c r="BM12" s="102">
        <v>1</v>
      </c>
      <c r="BN12" s="102">
        <v>9</v>
      </c>
      <c r="BO12" s="74">
        <v>7</v>
      </c>
      <c r="BP12" s="71">
        <v>23596</v>
      </c>
      <c r="BQ12" s="74">
        <v>1</v>
      </c>
      <c r="BR12" s="71">
        <v>29458</v>
      </c>
      <c r="BS12" s="74">
        <v>8</v>
      </c>
      <c r="BT12" s="71">
        <v>224741</v>
      </c>
      <c r="BU12" s="74">
        <v>1</v>
      </c>
      <c r="BV12" s="71">
        <v>385</v>
      </c>
      <c r="BW12" s="72">
        <v>38.200000000000003</v>
      </c>
      <c r="BX12" s="86">
        <v>4</v>
      </c>
      <c r="BY12" s="86">
        <v>6</v>
      </c>
      <c r="BZ12" s="86" t="s">
        <v>406</v>
      </c>
      <c r="CA12" s="86" t="s">
        <v>406</v>
      </c>
      <c r="CB12" s="72">
        <v>37.299999999999997</v>
      </c>
      <c r="CC12" s="101">
        <v>1.28</v>
      </c>
      <c r="CD12" s="72">
        <v>36.4</v>
      </c>
      <c r="CE12" s="72">
        <v>4.4019132254426374</v>
      </c>
      <c r="CF12" s="72">
        <v>56.223785840300003</v>
      </c>
      <c r="CG12" s="74">
        <v>23</v>
      </c>
      <c r="CH12" s="71">
        <v>5664</v>
      </c>
      <c r="CI12" s="74">
        <v>277</v>
      </c>
      <c r="CJ12" s="74">
        <v>1227</v>
      </c>
      <c r="CK12" s="74">
        <v>3732</v>
      </c>
      <c r="CL12" s="74">
        <v>1100</v>
      </c>
      <c r="CM12" s="74">
        <v>355</v>
      </c>
      <c r="CN12" s="74">
        <v>470</v>
      </c>
      <c r="CO12" s="94">
        <v>1.3</v>
      </c>
      <c r="CP12" s="101" t="s">
        <v>406</v>
      </c>
      <c r="CQ12" s="74">
        <v>2</v>
      </c>
      <c r="CR12" s="74">
        <v>9</v>
      </c>
      <c r="CS12" s="74">
        <v>1</v>
      </c>
      <c r="CT12" s="74">
        <v>3</v>
      </c>
      <c r="CU12" s="74">
        <v>205</v>
      </c>
      <c r="CV12" s="74">
        <v>21</v>
      </c>
      <c r="CW12" s="71">
        <v>1289</v>
      </c>
      <c r="CX12" s="74">
        <v>13</v>
      </c>
      <c r="CY12" s="74">
        <v>1308</v>
      </c>
      <c r="CZ12" s="86">
        <v>32</v>
      </c>
      <c r="DA12" s="86">
        <v>393</v>
      </c>
      <c r="DB12" s="86">
        <v>6</v>
      </c>
      <c r="DC12" s="86">
        <v>50</v>
      </c>
      <c r="DD12" s="86">
        <v>26</v>
      </c>
      <c r="DE12" s="86">
        <v>714</v>
      </c>
      <c r="DF12" s="71">
        <v>11237</v>
      </c>
      <c r="DG12" s="71">
        <v>2139</v>
      </c>
      <c r="DH12" s="71">
        <v>2500</v>
      </c>
      <c r="DI12" s="71">
        <v>1174679.7309999999</v>
      </c>
      <c r="DJ12" s="71">
        <v>285622.196</v>
      </c>
      <c r="DK12" s="71">
        <v>645982.99</v>
      </c>
      <c r="DL12" s="71">
        <v>93365</v>
      </c>
      <c r="DM12" s="74">
        <v>18</v>
      </c>
      <c r="DN12" s="71">
        <v>19312</v>
      </c>
      <c r="DO12" s="71">
        <v>2115</v>
      </c>
      <c r="DP12" s="71">
        <v>1593</v>
      </c>
      <c r="DQ12" s="86">
        <v>253</v>
      </c>
      <c r="DR12" s="86">
        <v>956</v>
      </c>
      <c r="DS12" s="71">
        <v>6650</v>
      </c>
      <c r="DT12" s="100">
        <v>13678</v>
      </c>
      <c r="DU12" s="71">
        <v>2290</v>
      </c>
      <c r="DV12" s="71">
        <v>2270</v>
      </c>
      <c r="DW12" s="86">
        <v>227</v>
      </c>
      <c r="DX12" s="86">
        <v>498</v>
      </c>
      <c r="DY12" s="86">
        <v>2</v>
      </c>
      <c r="DZ12" s="86">
        <v>1747</v>
      </c>
      <c r="EA12" s="86">
        <v>28</v>
      </c>
      <c r="EB12" s="86">
        <v>14837</v>
      </c>
      <c r="EC12" s="86"/>
      <c r="ED12" s="116">
        <v>97</v>
      </c>
      <c r="EE12" s="74">
        <v>9138</v>
      </c>
      <c r="EF12" s="118">
        <v>8356</v>
      </c>
      <c r="EG12" s="74">
        <v>0</v>
      </c>
      <c r="EH12" s="118">
        <v>1288</v>
      </c>
      <c r="EI12" s="86">
        <v>96</v>
      </c>
      <c r="EJ12" s="86">
        <v>94</v>
      </c>
      <c r="EK12" s="72">
        <v>74.900000000000006</v>
      </c>
      <c r="EL12" s="86">
        <v>35</v>
      </c>
      <c r="EM12" s="86">
        <v>61</v>
      </c>
      <c r="EN12" s="86">
        <v>2408</v>
      </c>
      <c r="EO12" s="87">
        <v>387</v>
      </c>
      <c r="EP12" s="87">
        <v>76</v>
      </c>
      <c r="EQ12" s="87">
        <v>1872</v>
      </c>
      <c r="ER12" s="74">
        <v>2007</v>
      </c>
      <c r="ES12" s="72">
        <v>97</v>
      </c>
      <c r="ET12" s="72">
        <v>96.2</v>
      </c>
      <c r="EU12" s="87">
        <v>49</v>
      </c>
      <c r="EV12" s="72">
        <v>17.3</v>
      </c>
      <c r="EW12" s="87">
        <v>62419</v>
      </c>
      <c r="EX12" s="72">
        <v>35.799999999999997</v>
      </c>
      <c r="EY12" s="87">
        <v>417363</v>
      </c>
      <c r="EZ12" s="72">
        <v>3.5</v>
      </c>
      <c r="FA12" s="86">
        <v>330</v>
      </c>
      <c r="FB12" s="86">
        <v>41</v>
      </c>
      <c r="FC12" s="120">
        <v>1550</v>
      </c>
      <c r="FD12" s="86">
        <v>69</v>
      </c>
      <c r="FE12" s="86">
        <v>1315</v>
      </c>
      <c r="FF12" s="72">
        <v>97</v>
      </c>
      <c r="FG12" s="72" t="s">
        <v>860</v>
      </c>
      <c r="FH12" s="71">
        <v>120606</v>
      </c>
      <c r="FI12" s="74">
        <v>8608</v>
      </c>
      <c r="FJ12" s="71">
        <v>45</v>
      </c>
      <c r="FK12" s="115">
        <v>108569</v>
      </c>
      <c r="FL12" s="71" t="s">
        <v>762</v>
      </c>
      <c r="FM12" s="71">
        <v>12375</v>
      </c>
      <c r="FN12" s="71">
        <v>96194</v>
      </c>
      <c r="FO12" s="71">
        <v>3429</v>
      </c>
      <c r="FP12" s="119">
        <v>22.3</v>
      </c>
      <c r="FQ12" s="116">
        <v>208</v>
      </c>
      <c r="FR12" s="111">
        <v>19.7</v>
      </c>
      <c r="FS12" s="118">
        <v>4293</v>
      </c>
      <c r="FT12" s="86" t="s">
        <v>406</v>
      </c>
      <c r="FU12" s="86">
        <v>441</v>
      </c>
      <c r="FV12" s="86">
        <v>202</v>
      </c>
      <c r="FW12" s="96">
        <v>27</v>
      </c>
      <c r="FX12" s="95">
        <v>712</v>
      </c>
      <c r="FY12" s="94">
        <v>65.957494591377639</v>
      </c>
      <c r="FZ12" s="74" t="s">
        <v>1207</v>
      </c>
      <c r="GA12" s="93">
        <v>99.4</v>
      </c>
      <c r="GB12" s="93">
        <v>92.2</v>
      </c>
      <c r="GC12" s="72">
        <v>93.3</v>
      </c>
      <c r="GD12" s="80">
        <v>50</v>
      </c>
      <c r="GE12" s="117">
        <v>62</v>
      </c>
      <c r="GF12" s="116">
        <v>14</v>
      </c>
      <c r="GG12" s="116">
        <v>73</v>
      </c>
      <c r="GH12" s="86">
        <v>917</v>
      </c>
      <c r="GI12" s="86">
        <v>5</v>
      </c>
      <c r="GJ12" s="86">
        <v>939</v>
      </c>
      <c r="GK12" s="86">
        <v>1671</v>
      </c>
      <c r="GL12" s="86">
        <v>5</v>
      </c>
      <c r="GM12" s="115">
        <v>6670431</v>
      </c>
      <c r="GN12" s="114">
        <v>4760</v>
      </c>
      <c r="GO12" s="86" t="s">
        <v>406</v>
      </c>
      <c r="GP12" s="86" t="s">
        <v>406</v>
      </c>
      <c r="GQ12" s="71">
        <v>14983</v>
      </c>
      <c r="GR12" s="74">
        <v>14983</v>
      </c>
      <c r="GS12" s="74">
        <v>65</v>
      </c>
      <c r="GT12" s="74">
        <v>1965</v>
      </c>
      <c r="GU12" s="71">
        <v>146415</v>
      </c>
      <c r="GV12" s="71">
        <v>620</v>
      </c>
      <c r="GW12" s="71">
        <v>22702</v>
      </c>
      <c r="GX12" s="71">
        <v>123093</v>
      </c>
      <c r="GY12" s="71">
        <v>1042</v>
      </c>
      <c r="GZ12" s="71">
        <v>8810</v>
      </c>
      <c r="HA12" s="71">
        <v>758531</v>
      </c>
      <c r="HB12" s="71">
        <v>2306</v>
      </c>
      <c r="HC12" s="71">
        <v>18971</v>
      </c>
      <c r="HD12" s="71">
        <v>389288</v>
      </c>
      <c r="HE12" s="71">
        <v>267</v>
      </c>
      <c r="HF12" s="71">
        <v>10244</v>
      </c>
      <c r="HG12" s="71">
        <v>279981.93</v>
      </c>
      <c r="HH12" s="74">
        <v>263</v>
      </c>
      <c r="HI12" s="86" t="s">
        <v>406</v>
      </c>
      <c r="HJ12" s="86" t="s">
        <v>406</v>
      </c>
      <c r="HK12" s="88">
        <v>102.88</v>
      </c>
      <c r="HL12" s="86">
        <v>7611</v>
      </c>
      <c r="HM12" s="74">
        <v>3346</v>
      </c>
      <c r="HN12" s="74">
        <v>2676</v>
      </c>
      <c r="HO12" s="87">
        <v>608</v>
      </c>
      <c r="HP12" s="74" t="s">
        <v>1208</v>
      </c>
      <c r="HQ12" s="74" t="s">
        <v>1208</v>
      </c>
      <c r="HR12" s="74" t="s">
        <v>1208</v>
      </c>
      <c r="HS12" s="87">
        <v>4</v>
      </c>
      <c r="HT12" s="71">
        <v>1936893</v>
      </c>
      <c r="HU12" s="71">
        <v>15119833</v>
      </c>
      <c r="HV12" s="114">
        <v>1651004</v>
      </c>
      <c r="HW12" s="181">
        <v>1740152</v>
      </c>
      <c r="HX12" s="86">
        <v>343368</v>
      </c>
      <c r="HY12" s="86">
        <v>9770</v>
      </c>
      <c r="HZ12" s="86">
        <v>11710</v>
      </c>
      <c r="IA12" s="86">
        <v>277035</v>
      </c>
      <c r="IB12" s="86">
        <v>206665</v>
      </c>
      <c r="IC12" s="85">
        <v>16571</v>
      </c>
      <c r="ID12" s="85">
        <v>7197046</v>
      </c>
      <c r="IE12" s="85">
        <v>0</v>
      </c>
      <c r="IF12" s="79">
        <v>199</v>
      </c>
      <c r="IG12" s="79">
        <v>0</v>
      </c>
      <c r="IH12" s="85">
        <v>49</v>
      </c>
      <c r="II12" s="79">
        <v>0</v>
      </c>
      <c r="IJ12" s="85">
        <v>50330</v>
      </c>
      <c r="IK12" s="71">
        <v>183513</v>
      </c>
      <c r="IL12" s="79">
        <v>300</v>
      </c>
      <c r="IM12" s="113">
        <v>0</v>
      </c>
      <c r="IN12" s="112">
        <v>54.76</v>
      </c>
      <c r="IO12" s="85">
        <v>250569</v>
      </c>
      <c r="IP12" s="81">
        <v>0.1</v>
      </c>
      <c r="IQ12" s="80">
        <v>6</v>
      </c>
      <c r="IR12" s="127">
        <v>4.29</v>
      </c>
      <c r="IS12" s="127">
        <v>1502.96</v>
      </c>
      <c r="IT12" s="127">
        <v>1493.61</v>
      </c>
      <c r="IU12" s="71">
        <v>47414</v>
      </c>
      <c r="IV12" s="72">
        <v>67.8</v>
      </c>
      <c r="IW12" s="72">
        <v>51.3</v>
      </c>
      <c r="IX12" s="72">
        <v>36.299999999999997</v>
      </c>
      <c r="IY12" s="72">
        <v>54.8</v>
      </c>
      <c r="IZ12" s="72">
        <v>16.100000000000001</v>
      </c>
      <c r="JA12" s="79">
        <v>5</v>
      </c>
      <c r="JB12" s="79">
        <v>8</v>
      </c>
      <c r="JC12" s="111">
        <v>79.3</v>
      </c>
      <c r="JD12" s="110">
        <v>0.66700000000000004</v>
      </c>
      <c r="JE12" s="109">
        <v>91.1</v>
      </c>
      <c r="JF12" s="109">
        <v>10.199999999999999</v>
      </c>
      <c r="JG12" s="109">
        <v>2.2999999999999998</v>
      </c>
      <c r="JH12" s="108">
        <v>139711099</v>
      </c>
      <c r="JI12" s="74">
        <v>46.7</v>
      </c>
      <c r="JJ12" s="74">
        <v>51.9</v>
      </c>
      <c r="JK12" s="74" t="s">
        <v>406</v>
      </c>
      <c r="JL12" s="74" t="s">
        <v>406</v>
      </c>
      <c r="JM12" s="74">
        <v>83.6</v>
      </c>
      <c r="JN12" s="72">
        <v>32</v>
      </c>
      <c r="JO12" s="105">
        <v>2544</v>
      </c>
      <c r="JP12" s="74" t="s">
        <v>1208</v>
      </c>
      <c r="JQ12" s="74" t="s">
        <v>1208</v>
      </c>
      <c r="JR12" s="74" t="s">
        <v>1208</v>
      </c>
      <c r="JS12" s="72">
        <v>21.8</v>
      </c>
      <c r="JT12" s="72">
        <v>32.1</v>
      </c>
      <c r="JU12" s="71">
        <v>53242</v>
      </c>
      <c r="JV12" s="71">
        <v>1280</v>
      </c>
      <c r="JW12" s="71">
        <v>790</v>
      </c>
      <c r="JX12" s="71">
        <v>4169</v>
      </c>
      <c r="JY12" s="71">
        <v>5369</v>
      </c>
      <c r="JZ12" s="71">
        <v>5969</v>
      </c>
      <c r="KA12" s="71">
        <v>7165</v>
      </c>
      <c r="KB12" s="71">
        <v>8269</v>
      </c>
      <c r="KC12" s="71">
        <v>7470</v>
      </c>
      <c r="KD12" s="71">
        <v>7683</v>
      </c>
      <c r="KE12" s="71">
        <v>7291</v>
      </c>
      <c r="KF12" s="71">
        <v>5837</v>
      </c>
      <c r="KG12" s="71">
        <v>3576</v>
      </c>
      <c r="KH12" s="74" t="s">
        <v>1208</v>
      </c>
      <c r="KI12" s="71">
        <v>1390</v>
      </c>
      <c r="KJ12" s="71">
        <v>659</v>
      </c>
      <c r="KK12" s="71">
        <v>286</v>
      </c>
      <c r="KL12" s="71">
        <v>140</v>
      </c>
      <c r="KM12" s="71">
        <v>6723</v>
      </c>
      <c r="KN12" s="71">
        <v>6214</v>
      </c>
      <c r="KO12" s="71">
        <v>6406</v>
      </c>
      <c r="KP12" s="71">
        <v>7592</v>
      </c>
      <c r="KQ12" s="71">
        <v>9368</v>
      </c>
      <c r="KR12" s="71">
        <v>10636</v>
      </c>
      <c r="KS12" s="71">
        <v>9647</v>
      </c>
      <c r="KT12" s="71">
        <v>10311</v>
      </c>
      <c r="KU12" s="71">
        <v>10920</v>
      </c>
      <c r="KV12" s="71">
        <v>12204</v>
      </c>
      <c r="KW12" s="71">
        <v>13230</v>
      </c>
      <c r="KX12" s="74" t="s">
        <v>1208</v>
      </c>
      <c r="KY12" s="71">
        <v>9924</v>
      </c>
      <c r="KZ12" s="71">
        <v>9460</v>
      </c>
      <c r="LA12" s="71">
        <v>8563</v>
      </c>
      <c r="LB12" s="71">
        <v>9685</v>
      </c>
    </row>
    <row r="13" spans="1:314" ht="12" customHeight="1">
      <c r="A13" s="3">
        <v>62014</v>
      </c>
      <c r="B13" s="2" t="s">
        <v>786</v>
      </c>
      <c r="C13" s="94">
        <v>381.58</v>
      </c>
      <c r="D13" s="71">
        <v>246951</v>
      </c>
      <c r="E13" s="72">
        <v>12.6</v>
      </c>
      <c r="F13" s="72">
        <v>58.7</v>
      </c>
      <c r="G13" s="72">
        <v>28.7</v>
      </c>
      <c r="H13" s="79">
        <v>11772</v>
      </c>
      <c r="I13" s="79">
        <v>24577</v>
      </c>
      <c r="J13" s="79">
        <v>38200</v>
      </c>
      <c r="K13" s="79">
        <v>36902</v>
      </c>
      <c r="L13" s="71">
        <v>102053</v>
      </c>
      <c r="M13" s="71">
        <v>1249</v>
      </c>
      <c r="N13" s="71">
        <v>8071</v>
      </c>
      <c r="O13" s="86">
        <v>8199</v>
      </c>
      <c r="P13" s="74" t="s">
        <v>1207</v>
      </c>
      <c r="Q13" s="74" t="s">
        <v>1207</v>
      </c>
      <c r="R13" s="79">
        <v>251021</v>
      </c>
      <c r="S13" s="71">
        <v>253832</v>
      </c>
      <c r="T13" s="71">
        <v>271056</v>
      </c>
      <c r="U13" s="79">
        <v>372102</v>
      </c>
      <c r="V13" s="79">
        <v>940148</v>
      </c>
      <c r="W13" s="79">
        <v>232401</v>
      </c>
      <c r="X13" s="79">
        <v>410653</v>
      </c>
      <c r="Y13" s="86">
        <v>3</v>
      </c>
      <c r="Z13" s="104">
        <v>70</v>
      </c>
      <c r="AA13" s="86">
        <v>23</v>
      </c>
      <c r="AB13" s="74" t="s">
        <v>1207</v>
      </c>
      <c r="AC13" s="74" t="s">
        <v>1207</v>
      </c>
      <c r="AD13" s="87" t="s">
        <v>406</v>
      </c>
      <c r="AE13" s="71">
        <v>995.99</v>
      </c>
      <c r="AF13" s="143">
        <v>272.89999999999998</v>
      </c>
      <c r="AG13" s="79">
        <v>1202</v>
      </c>
      <c r="AH13" s="79">
        <v>142995</v>
      </c>
      <c r="AI13" s="79">
        <v>1496</v>
      </c>
      <c r="AJ13" s="74" t="s">
        <v>1207</v>
      </c>
      <c r="AK13" s="123">
        <v>18</v>
      </c>
      <c r="AL13" s="71">
        <v>1753</v>
      </c>
      <c r="AM13" s="74">
        <v>36</v>
      </c>
      <c r="AN13" s="74">
        <v>12161</v>
      </c>
      <c r="AO13" s="79">
        <v>794</v>
      </c>
      <c r="AP13" s="79">
        <v>73</v>
      </c>
      <c r="AQ13" s="102">
        <v>15</v>
      </c>
      <c r="AR13" s="74">
        <v>6139</v>
      </c>
      <c r="AS13" s="79">
        <v>452</v>
      </c>
      <c r="AT13" s="79">
        <v>0</v>
      </c>
      <c r="AU13" s="79">
        <v>205</v>
      </c>
      <c r="AV13" s="79">
        <v>13</v>
      </c>
      <c r="AW13" s="79">
        <v>28</v>
      </c>
      <c r="AX13" s="74" t="s">
        <v>1207</v>
      </c>
      <c r="AY13" s="74" t="s">
        <v>1207</v>
      </c>
      <c r="AZ13" s="74" t="s">
        <v>1207</v>
      </c>
      <c r="BA13" s="74" t="s">
        <v>1207</v>
      </c>
      <c r="BB13" s="72">
        <v>98.297872340425528</v>
      </c>
      <c r="BC13" s="72">
        <v>115.75</v>
      </c>
      <c r="BD13" s="72">
        <v>131.26</v>
      </c>
      <c r="BE13" s="72"/>
      <c r="BF13" s="86">
        <v>3</v>
      </c>
      <c r="BG13" s="102">
        <v>3</v>
      </c>
      <c r="BH13" s="102">
        <v>3</v>
      </c>
      <c r="BI13" s="74" t="s">
        <v>1207</v>
      </c>
      <c r="BJ13" s="74" t="s">
        <v>1207</v>
      </c>
      <c r="BK13" s="86">
        <v>1</v>
      </c>
      <c r="BL13" s="86">
        <v>1</v>
      </c>
      <c r="BM13" s="102">
        <v>5</v>
      </c>
      <c r="BN13" s="102">
        <v>0</v>
      </c>
      <c r="BO13" s="74">
        <v>8</v>
      </c>
      <c r="BP13" s="71">
        <v>29173</v>
      </c>
      <c r="BQ13" s="74">
        <v>0</v>
      </c>
      <c r="BR13" s="71">
        <v>0</v>
      </c>
      <c r="BS13" s="74">
        <v>2</v>
      </c>
      <c r="BT13" s="79">
        <v>34210</v>
      </c>
      <c r="BU13" s="74">
        <v>5</v>
      </c>
      <c r="BV13" s="79">
        <v>4838</v>
      </c>
      <c r="BW13" s="72" t="s">
        <v>406</v>
      </c>
      <c r="BX13" s="71">
        <v>1</v>
      </c>
      <c r="BY13" s="71">
        <v>4</v>
      </c>
      <c r="BZ13" s="71">
        <v>396</v>
      </c>
      <c r="CA13" s="71">
        <v>12175</v>
      </c>
      <c r="CB13" s="72">
        <v>28.7</v>
      </c>
      <c r="CC13" s="101">
        <v>1.54</v>
      </c>
      <c r="CD13" s="72">
        <v>37.200000000000003</v>
      </c>
      <c r="CE13" s="72">
        <v>3.7892426252289813</v>
      </c>
      <c r="CF13" s="72">
        <v>59.549177630000003</v>
      </c>
      <c r="CG13" s="121">
        <v>17</v>
      </c>
      <c r="CH13" s="79">
        <v>5151</v>
      </c>
      <c r="CI13" s="121">
        <v>252</v>
      </c>
      <c r="CJ13" s="121">
        <v>1200</v>
      </c>
      <c r="CK13" s="74">
        <v>2816</v>
      </c>
      <c r="CL13" s="74">
        <v>800</v>
      </c>
      <c r="CM13" s="74">
        <v>226</v>
      </c>
      <c r="CN13" s="74">
        <v>420</v>
      </c>
      <c r="CO13" s="94">
        <v>1.37</v>
      </c>
      <c r="CP13" s="86" t="s">
        <v>406</v>
      </c>
      <c r="CQ13" s="74">
        <v>3</v>
      </c>
      <c r="CR13" s="74">
        <v>57</v>
      </c>
      <c r="CS13" s="74">
        <v>4</v>
      </c>
      <c r="CT13" s="74">
        <v>2</v>
      </c>
      <c r="CU13" s="74">
        <v>150</v>
      </c>
      <c r="CV13" s="74">
        <v>31</v>
      </c>
      <c r="CW13" s="71">
        <v>1685</v>
      </c>
      <c r="CX13" s="74">
        <v>5</v>
      </c>
      <c r="CY13" s="86">
        <v>429</v>
      </c>
      <c r="CZ13" s="86">
        <v>20</v>
      </c>
      <c r="DA13" s="86">
        <v>372</v>
      </c>
      <c r="DB13" s="86">
        <v>8</v>
      </c>
      <c r="DC13" s="86">
        <v>91</v>
      </c>
      <c r="DD13" s="86">
        <v>42</v>
      </c>
      <c r="DE13" s="86">
        <v>1083</v>
      </c>
      <c r="DF13" s="71">
        <v>7244</v>
      </c>
      <c r="DG13" s="71">
        <v>2487</v>
      </c>
      <c r="DH13" s="71">
        <v>1641</v>
      </c>
      <c r="DI13" s="71">
        <v>694366.04599999997</v>
      </c>
      <c r="DJ13" s="71">
        <v>446389.94900000002</v>
      </c>
      <c r="DK13" s="71">
        <v>431479.41700000002</v>
      </c>
      <c r="DL13" s="71">
        <v>70639</v>
      </c>
      <c r="DM13" s="74">
        <v>13</v>
      </c>
      <c r="DN13" s="71">
        <v>11738</v>
      </c>
      <c r="DO13" s="71">
        <v>1494</v>
      </c>
      <c r="DP13" s="71">
        <v>1271</v>
      </c>
      <c r="DQ13" s="86">
        <v>62</v>
      </c>
      <c r="DR13" s="86">
        <v>1086</v>
      </c>
      <c r="DS13" s="71">
        <v>4120</v>
      </c>
      <c r="DT13" s="161">
        <v>10974</v>
      </c>
      <c r="DU13" s="71">
        <v>1568</v>
      </c>
      <c r="DV13" s="71">
        <v>1434</v>
      </c>
      <c r="DW13" s="86">
        <v>170</v>
      </c>
      <c r="DX13" s="86">
        <v>201</v>
      </c>
      <c r="DY13" s="86">
        <v>1</v>
      </c>
      <c r="DZ13" s="86">
        <v>1206</v>
      </c>
      <c r="EA13" s="86">
        <v>22</v>
      </c>
      <c r="EB13" s="86" t="s">
        <v>406</v>
      </c>
      <c r="EC13" s="86"/>
      <c r="ED13" s="116">
        <v>93</v>
      </c>
      <c r="EE13" s="86">
        <v>7369</v>
      </c>
      <c r="EF13" s="226">
        <v>6654</v>
      </c>
      <c r="EG13" s="74">
        <v>27</v>
      </c>
      <c r="EH13" s="118" t="s">
        <v>406</v>
      </c>
      <c r="EI13" s="86">
        <v>85</v>
      </c>
      <c r="EJ13" s="86">
        <v>65</v>
      </c>
      <c r="EK13" s="72">
        <v>55.1</v>
      </c>
      <c r="EL13" s="86">
        <v>24</v>
      </c>
      <c r="EM13" s="86">
        <v>34</v>
      </c>
      <c r="EN13" s="86">
        <v>562</v>
      </c>
      <c r="EO13" s="87">
        <v>81</v>
      </c>
      <c r="EP13" s="87">
        <v>9</v>
      </c>
      <c r="EQ13" s="87">
        <v>780</v>
      </c>
      <c r="ER13" s="71">
        <v>1886</v>
      </c>
      <c r="ES13" s="72">
        <v>98.4</v>
      </c>
      <c r="ET13" s="72">
        <v>97.6</v>
      </c>
      <c r="EU13" s="87">
        <v>32</v>
      </c>
      <c r="EV13" s="72">
        <v>8.41</v>
      </c>
      <c r="EW13" s="87">
        <v>48592</v>
      </c>
      <c r="EX13" s="72">
        <v>40.5</v>
      </c>
      <c r="EY13" s="87">
        <v>395557</v>
      </c>
      <c r="EZ13" s="72">
        <v>3.4</v>
      </c>
      <c r="FA13" s="86">
        <v>171</v>
      </c>
      <c r="FB13" s="86">
        <v>8</v>
      </c>
      <c r="FC13" s="125">
        <v>2845</v>
      </c>
      <c r="FD13" s="71">
        <v>90</v>
      </c>
      <c r="FE13" s="71">
        <v>1706</v>
      </c>
      <c r="FF13" s="72">
        <v>100</v>
      </c>
      <c r="FG13" s="72" t="s">
        <v>860</v>
      </c>
      <c r="FH13" s="79">
        <v>87471</v>
      </c>
      <c r="FI13" s="121">
        <v>4160</v>
      </c>
      <c r="FJ13" s="71">
        <v>28</v>
      </c>
      <c r="FK13" s="115">
        <v>75917</v>
      </c>
      <c r="FL13" s="79">
        <v>64890</v>
      </c>
      <c r="FM13" s="79">
        <v>6890</v>
      </c>
      <c r="FN13" s="79">
        <v>4137</v>
      </c>
      <c r="FO13" s="79">
        <v>7394</v>
      </c>
      <c r="FP13" s="119">
        <v>17.899999999999999</v>
      </c>
      <c r="FQ13" s="116">
        <v>227</v>
      </c>
      <c r="FR13" s="116">
        <v>16.2</v>
      </c>
      <c r="FS13" s="118">
        <v>2733</v>
      </c>
      <c r="FT13" s="86">
        <v>21</v>
      </c>
      <c r="FU13" s="86">
        <v>85</v>
      </c>
      <c r="FV13" s="86">
        <v>134</v>
      </c>
      <c r="FW13" s="96">
        <v>25</v>
      </c>
      <c r="FX13" s="95">
        <v>540</v>
      </c>
      <c r="FY13" s="94">
        <v>61.23120395599959</v>
      </c>
      <c r="FZ13" s="74" t="s">
        <v>1207</v>
      </c>
      <c r="GA13" s="93">
        <v>99.9</v>
      </c>
      <c r="GB13" s="93">
        <v>91.9</v>
      </c>
      <c r="GC13" s="72">
        <v>97.7</v>
      </c>
      <c r="GD13" s="80">
        <v>30.5</v>
      </c>
      <c r="GE13" s="117">
        <v>46</v>
      </c>
      <c r="GF13" s="116">
        <v>7</v>
      </c>
      <c r="GG13" s="116">
        <v>51</v>
      </c>
      <c r="GH13" s="86">
        <v>1741</v>
      </c>
      <c r="GI13" s="86">
        <v>3</v>
      </c>
      <c r="GJ13" s="86">
        <v>1161</v>
      </c>
      <c r="GK13" s="86">
        <v>1745</v>
      </c>
      <c r="GL13" s="86">
        <v>6</v>
      </c>
      <c r="GM13" s="115">
        <v>3061300</v>
      </c>
      <c r="GN13" s="114">
        <v>4938</v>
      </c>
      <c r="GO13" s="86" t="s">
        <v>406</v>
      </c>
      <c r="GP13" s="86" t="s">
        <v>406</v>
      </c>
      <c r="GQ13" s="71">
        <v>13121</v>
      </c>
      <c r="GR13" s="74">
        <v>13121</v>
      </c>
      <c r="GS13" s="74">
        <v>38</v>
      </c>
      <c r="GT13" s="74">
        <v>1982</v>
      </c>
      <c r="GU13" s="71">
        <v>123247</v>
      </c>
      <c r="GV13" s="71">
        <v>417</v>
      </c>
      <c r="GW13" s="71">
        <v>21030</v>
      </c>
      <c r="GX13" s="71">
        <v>101800</v>
      </c>
      <c r="GY13" s="71">
        <v>902</v>
      </c>
      <c r="GZ13" s="71">
        <v>9119</v>
      </c>
      <c r="HA13" s="71">
        <v>716216</v>
      </c>
      <c r="HB13" s="71">
        <v>1964</v>
      </c>
      <c r="HC13" s="71">
        <v>14527</v>
      </c>
      <c r="HD13" s="71">
        <v>316442</v>
      </c>
      <c r="HE13" s="71">
        <v>351</v>
      </c>
      <c r="HF13" s="71">
        <v>11035</v>
      </c>
      <c r="HG13" s="71">
        <v>222342.36</v>
      </c>
      <c r="HH13" s="74">
        <v>346</v>
      </c>
      <c r="HI13" s="71" t="s">
        <v>406</v>
      </c>
      <c r="HJ13" s="71" t="s">
        <v>406</v>
      </c>
      <c r="HK13" s="88">
        <v>62</v>
      </c>
      <c r="HL13" s="86">
        <v>3662</v>
      </c>
      <c r="HM13" s="74">
        <v>3670</v>
      </c>
      <c r="HN13" s="74">
        <v>2054</v>
      </c>
      <c r="HO13" s="87">
        <v>424</v>
      </c>
      <c r="HP13" s="74" t="s">
        <v>1208</v>
      </c>
      <c r="HQ13" s="74" t="s">
        <v>1208</v>
      </c>
      <c r="HR13" s="74" t="s">
        <v>1208</v>
      </c>
      <c r="HS13" s="87">
        <v>211</v>
      </c>
      <c r="HT13" s="71">
        <v>1306314</v>
      </c>
      <c r="HU13" s="71">
        <v>10406394</v>
      </c>
      <c r="HV13" s="86">
        <v>1019433</v>
      </c>
      <c r="HW13" s="86">
        <v>1278898</v>
      </c>
      <c r="HX13" s="86">
        <v>227709</v>
      </c>
      <c r="HY13" s="86">
        <v>11695</v>
      </c>
      <c r="HZ13" s="86">
        <v>14759</v>
      </c>
      <c r="IA13" s="86">
        <v>243420</v>
      </c>
      <c r="IB13" s="86">
        <v>157200</v>
      </c>
      <c r="IC13" s="71">
        <v>5074</v>
      </c>
      <c r="ID13" s="71">
        <v>5520000</v>
      </c>
      <c r="IE13" s="71">
        <v>345510</v>
      </c>
      <c r="IF13" s="71">
        <v>204</v>
      </c>
      <c r="IG13" s="71">
        <v>5</v>
      </c>
      <c r="IH13" s="71">
        <v>78</v>
      </c>
      <c r="II13" s="71">
        <v>4</v>
      </c>
      <c r="IJ13" s="71">
        <v>32575</v>
      </c>
      <c r="IK13" s="71">
        <v>156320</v>
      </c>
      <c r="IL13" s="79">
        <v>2000</v>
      </c>
      <c r="IM13" s="145">
        <v>15000</v>
      </c>
      <c r="IN13" s="112">
        <v>33</v>
      </c>
      <c r="IO13" s="85">
        <v>180878</v>
      </c>
      <c r="IP13" s="81" t="s">
        <v>785</v>
      </c>
      <c r="IQ13" s="80">
        <v>0.4</v>
      </c>
      <c r="IR13" s="80">
        <v>0</v>
      </c>
      <c r="IS13" s="80">
        <v>1866</v>
      </c>
      <c r="IT13" s="80">
        <v>1866</v>
      </c>
      <c r="IU13" s="71">
        <v>30729</v>
      </c>
      <c r="IV13" s="72">
        <v>76.3</v>
      </c>
      <c r="IW13" s="72">
        <v>57.2</v>
      </c>
      <c r="IX13" s="72">
        <v>33.6</v>
      </c>
      <c r="IY13" s="72">
        <v>66.7</v>
      </c>
      <c r="IZ13" s="72">
        <v>17.600000000000001</v>
      </c>
      <c r="JA13" s="79">
        <v>0</v>
      </c>
      <c r="JB13" s="79">
        <v>10</v>
      </c>
      <c r="JC13" s="111">
        <v>87.4</v>
      </c>
      <c r="JD13" s="110">
        <v>0.77</v>
      </c>
      <c r="JE13" s="109">
        <v>92.4</v>
      </c>
      <c r="JF13" s="109">
        <v>8.3000000000000007</v>
      </c>
      <c r="JG13" s="109">
        <v>3.3</v>
      </c>
      <c r="JH13" s="108">
        <v>100487766</v>
      </c>
      <c r="JI13" s="74">
        <v>55.1</v>
      </c>
      <c r="JJ13" s="74">
        <v>46.1</v>
      </c>
      <c r="JK13" s="74" t="s">
        <v>406</v>
      </c>
      <c r="JL13" s="74" t="s">
        <v>406</v>
      </c>
      <c r="JM13" s="74">
        <v>88.2</v>
      </c>
      <c r="JN13" s="72">
        <v>38.6</v>
      </c>
      <c r="JO13" s="105">
        <v>2382</v>
      </c>
      <c r="JP13" s="74" t="s">
        <v>1208</v>
      </c>
      <c r="JQ13" s="74" t="s">
        <v>1208</v>
      </c>
      <c r="JR13" s="74" t="s">
        <v>1208</v>
      </c>
      <c r="JS13" s="72">
        <v>18.2</v>
      </c>
      <c r="JT13" s="72">
        <v>28.9</v>
      </c>
      <c r="JU13" s="71">
        <v>48722</v>
      </c>
      <c r="JV13" s="71">
        <v>1284</v>
      </c>
      <c r="JW13" s="71">
        <v>854</v>
      </c>
      <c r="JX13" s="71">
        <v>3980</v>
      </c>
      <c r="JY13" s="71">
        <v>4959</v>
      </c>
      <c r="JZ13" s="71">
        <v>5437</v>
      </c>
      <c r="KA13" s="71">
        <v>6270</v>
      </c>
      <c r="KB13" s="71">
        <v>7075</v>
      </c>
      <c r="KC13" s="71">
        <v>6263</v>
      </c>
      <c r="KD13" s="71">
        <v>6116</v>
      </c>
      <c r="KE13" s="71">
        <v>5761</v>
      </c>
      <c r="KF13" s="71">
        <v>4622</v>
      </c>
      <c r="KG13" s="71">
        <v>3217</v>
      </c>
      <c r="KH13" s="74" t="s">
        <v>1208</v>
      </c>
      <c r="KI13" s="71">
        <v>1508</v>
      </c>
      <c r="KJ13" s="71">
        <v>856</v>
      </c>
      <c r="KK13" s="71">
        <v>410</v>
      </c>
      <c r="KL13" s="71">
        <v>194</v>
      </c>
      <c r="KM13" s="71">
        <v>6210</v>
      </c>
      <c r="KN13" s="71">
        <v>6274</v>
      </c>
      <c r="KO13" s="71">
        <v>5859</v>
      </c>
      <c r="KP13" s="71">
        <v>6860</v>
      </c>
      <c r="KQ13" s="71">
        <v>7989</v>
      </c>
      <c r="KR13" s="71">
        <v>8735</v>
      </c>
      <c r="KS13" s="71">
        <v>7681</v>
      </c>
      <c r="KT13" s="71">
        <v>7671</v>
      </c>
      <c r="KU13" s="71">
        <v>7956</v>
      </c>
      <c r="KV13" s="71">
        <v>8734</v>
      </c>
      <c r="KW13" s="71">
        <v>9241</v>
      </c>
      <c r="KX13" s="74" t="s">
        <v>1208</v>
      </c>
      <c r="KY13" s="71">
        <v>7547</v>
      </c>
      <c r="KZ13" s="71">
        <v>6812</v>
      </c>
      <c r="LA13" s="71">
        <v>6539</v>
      </c>
      <c r="LB13" s="71">
        <v>8523</v>
      </c>
    </row>
    <row r="14" spans="1:314" ht="12" customHeight="1">
      <c r="A14" s="3">
        <v>72010</v>
      </c>
      <c r="B14" s="2" t="s">
        <v>784</v>
      </c>
      <c r="C14" s="94">
        <v>767.72</v>
      </c>
      <c r="D14" s="71">
        <v>280002</v>
      </c>
      <c r="E14" s="72">
        <v>11.88</v>
      </c>
      <c r="F14" s="72">
        <v>59.33</v>
      </c>
      <c r="G14" s="72">
        <v>28.79</v>
      </c>
      <c r="H14" s="79">
        <v>12463</v>
      </c>
      <c r="I14" s="79">
        <v>25847</v>
      </c>
      <c r="J14" s="79">
        <v>41562</v>
      </c>
      <c r="K14" s="71">
        <v>40874</v>
      </c>
      <c r="L14" s="71">
        <v>122130</v>
      </c>
      <c r="M14" s="71">
        <v>1786</v>
      </c>
      <c r="N14" s="71">
        <v>9414</v>
      </c>
      <c r="O14" s="74">
        <v>10243</v>
      </c>
      <c r="P14" s="74" t="s">
        <v>1207</v>
      </c>
      <c r="Q14" s="74" t="s">
        <v>1207</v>
      </c>
      <c r="R14" s="79">
        <v>288598</v>
      </c>
      <c r="S14" s="71">
        <v>294247</v>
      </c>
      <c r="T14" s="71">
        <v>303625</v>
      </c>
      <c r="U14" s="71">
        <v>1154045</v>
      </c>
      <c r="V14" s="71">
        <v>903909</v>
      </c>
      <c r="W14" s="71">
        <v>358712</v>
      </c>
      <c r="X14" s="71">
        <v>931115</v>
      </c>
      <c r="Y14" s="86">
        <v>0</v>
      </c>
      <c r="Z14" s="104">
        <v>78</v>
      </c>
      <c r="AA14" s="86">
        <v>1</v>
      </c>
      <c r="AB14" s="74" t="s">
        <v>1207</v>
      </c>
      <c r="AC14" s="74" t="s">
        <v>1207</v>
      </c>
      <c r="AD14" s="87" t="s">
        <v>406</v>
      </c>
      <c r="AE14" s="71">
        <f>1290.1+883.94+438.85</f>
        <v>2612.89</v>
      </c>
      <c r="AF14" s="86">
        <v>2129</v>
      </c>
      <c r="AG14" s="71">
        <v>120</v>
      </c>
      <c r="AH14" s="71">
        <v>249912</v>
      </c>
      <c r="AI14" s="71">
        <v>1752</v>
      </c>
      <c r="AJ14" s="74" t="s">
        <v>1207</v>
      </c>
      <c r="AK14" s="123">
        <v>39</v>
      </c>
      <c r="AL14" s="71">
        <v>3339</v>
      </c>
      <c r="AM14" s="74">
        <v>49</v>
      </c>
      <c r="AN14" s="74">
        <v>12662</v>
      </c>
      <c r="AO14" s="71">
        <v>854</v>
      </c>
      <c r="AP14" s="71">
        <v>51</v>
      </c>
      <c r="AQ14" s="102">
        <v>20</v>
      </c>
      <c r="AR14" s="74">
        <v>6879</v>
      </c>
      <c r="AS14" s="71">
        <v>590</v>
      </c>
      <c r="AT14" s="71">
        <v>12</v>
      </c>
      <c r="AU14" s="71">
        <v>316</v>
      </c>
      <c r="AV14" s="71">
        <v>12</v>
      </c>
      <c r="AW14" s="71">
        <v>16</v>
      </c>
      <c r="AX14" s="74" t="s">
        <v>1207</v>
      </c>
      <c r="AY14" s="74" t="s">
        <v>1207</v>
      </c>
      <c r="AZ14" s="74" t="s">
        <v>1207</v>
      </c>
      <c r="BA14" s="74" t="s">
        <v>1207</v>
      </c>
      <c r="BB14" s="72">
        <v>79.111111111111114</v>
      </c>
      <c r="BC14" s="72">
        <v>125.2</v>
      </c>
      <c r="BD14" s="72">
        <v>116.4</v>
      </c>
      <c r="BE14" s="72"/>
      <c r="BF14" s="86">
        <v>14</v>
      </c>
      <c r="BG14" s="102">
        <v>18</v>
      </c>
      <c r="BH14" s="102">
        <v>9</v>
      </c>
      <c r="BI14" s="74" t="s">
        <v>1207</v>
      </c>
      <c r="BJ14" s="74" t="s">
        <v>1207</v>
      </c>
      <c r="BK14" s="86">
        <v>4</v>
      </c>
      <c r="BL14" s="86">
        <v>4</v>
      </c>
      <c r="BM14" s="102">
        <v>5</v>
      </c>
      <c r="BN14" s="102">
        <v>3</v>
      </c>
      <c r="BO14" s="74">
        <v>11</v>
      </c>
      <c r="BP14" s="71">
        <v>12812.5</v>
      </c>
      <c r="BQ14" s="74">
        <v>1</v>
      </c>
      <c r="BR14" s="71">
        <v>37774</v>
      </c>
      <c r="BS14" s="74">
        <v>3</v>
      </c>
      <c r="BT14" s="71">
        <v>62360</v>
      </c>
      <c r="BU14" s="74">
        <v>2</v>
      </c>
      <c r="BV14" s="71">
        <v>4243.2</v>
      </c>
      <c r="BW14" s="72" t="s">
        <v>406</v>
      </c>
      <c r="BX14" s="86">
        <v>2</v>
      </c>
      <c r="BY14" s="86">
        <v>3</v>
      </c>
      <c r="BZ14" s="86">
        <v>716</v>
      </c>
      <c r="CA14" s="86">
        <v>5615</v>
      </c>
      <c r="CB14" s="72">
        <v>17</v>
      </c>
      <c r="CC14" s="101">
        <v>1.25</v>
      </c>
      <c r="CD14" s="72">
        <v>38.6</v>
      </c>
      <c r="CE14" s="72">
        <v>3.8603721401481437</v>
      </c>
      <c r="CF14" s="72">
        <v>59.055111743600001</v>
      </c>
      <c r="CG14" s="74">
        <v>21</v>
      </c>
      <c r="CH14" s="71">
        <v>4514</v>
      </c>
      <c r="CI14" s="74">
        <v>258</v>
      </c>
      <c r="CJ14" s="74">
        <v>1139</v>
      </c>
      <c r="CK14" s="74">
        <v>3160</v>
      </c>
      <c r="CL14" s="74">
        <v>899</v>
      </c>
      <c r="CM14" s="74">
        <v>279</v>
      </c>
      <c r="CN14" s="74">
        <v>462</v>
      </c>
      <c r="CO14" s="94">
        <v>1.45</v>
      </c>
      <c r="CP14" s="101" t="s">
        <v>406</v>
      </c>
      <c r="CQ14" s="74">
        <v>5</v>
      </c>
      <c r="CR14" s="74">
        <v>14</v>
      </c>
      <c r="CS14" s="74">
        <v>2</v>
      </c>
      <c r="CT14" s="74">
        <v>2</v>
      </c>
      <c r="CU14" s="74">
        <v>150</v>
      </c>
      <c r="CV14" s="74">
        <v>19</v>
      </c>
      <c r="CW14" s="71">
        <v>1234</v>
      </c>
      <c r="CX14" s="74">
        <v>12</v>
      </c>
      <c r="CY14" s="74">
        <v>1109</v>
      </c>
      <c r="CZ14" s="86">
        <v>31</v>
      </c>
      <c r="DA14" s="86">
        <v>504</v>
      </c>
      <c r="DB14" s="86">
        <v>30</v>
      </c>
      <c r="DC14" s="86">
        <v>271</v>
      </c>
      <c r="DD14" s="86">
        <v>14</v>
      </c>
      <c r="DE14" s="86">
        <v>362</v>
      </c>
      <c r="DF14" s="71">
        <v>9489</v>
      </c>
      <c r="DG14" s="71">
        <v>2206</v>
      </c>
      <c r="DH14" s="71">
        <v>2238</v>
      </c>
      <c r="DI14" s="71">
        <v>915180.80900000001</v>
      </c>
      <c r="DJ14" s="71">
        <v>334495.42700000003</v>
      </c>
      <c r="DK14" s="71">
        <v>565851.446</v>
      </c>
      <c r="DL14" s="71">
        <v>80627</v>
      </c>
      <c r="DM14" s="74">
        <v>19</v>
      </c>
      <c r="DN14" s="71">
        <v>15947</v>
      </c>
      <c r="DO14" s="71">
        <v>1854</v>
      </c>
      <c r="DP14" s="71">
        <v>1596</v>
      </c>
      <c r="DQ14" s="86">
        <v>164</v>
      </c>
      <c r="DR14" s="86">
        <v>1119</v>
      </c>
      <c r="DS14" s="71">
        <v>11673</v>
      </c>
      <c r="DT14" s="122">
        <v>11125</v>
      </c>
      <c r="DU14" s="71">
        <v>2504</v>
      </c>
      <c r="DV14" s="71">
        <v>2213</v>
      </c>
      <c r="DW14" s="86">
        <v>218</v>
      </c>
      <c r="DX14" s="86">
        <v>238</v>
      </c>
      <c r="DY14" s="86" t="s">
        <v>406</v>
      </c>
      <c r="DZ14" s="86">
        <v>1545</v>
      </c>
      <c r="EA14" s="86">
        <v>25</v>
      </c>
      <c r="EB14" s="86" t="s">
        <v>406</v>
      </c>
      <c r="EC14" s="86"/>
      <c r="ED14" s="116">
        <v>67</v>
      </c>
      <c r="EE14" s="74">
        <v>4837</v>
      </c>
      <c r="EF14" s="118">
        <v>4894</v>
      </c>
      <c r="EG14" s="74">
        <v>112</v>
      </c>
      <c r="EH14" s="118">
        <v>888</v>
      </c>
      <c r="EI14" s="86">
        <v>59</v>
      </c>
      <c r="EJ14" s="86">
        <v>65</v>
      </c>
      <c r="EK14" s="72">
        <v>73.7</v>
      </c>
      <c r="EL14" s="86">
        <v>30</v>
      </c>
      <c r="EM14" s="86">
        <v>57</v>
      </c>
      <c r="EN14" s="86">
        <v>1053</v>
      </c>
      <c r="EO14" s="87">
        <v>273</v>
      </c>
      <c r="EP14" s="87">
        <v>123</v>
      </c>
      <c r="EQ14" s="87">
        <v>2041</v>
      </c>
      <c r="ER14" s="74">
        <v>2077</v>
      </c>
      <c r="ES14" s="72">
        <v>97</v>
      </c>
      <c r="ET14" s="72">
        <v>98</v>
      </c>
      <c r="EU14" s="87">
        <v>142</v>
      </c>
      <c r="EV14" s="72">
        <v>10.1</v>
      </c>
      <c r="EW14" s="87">
        <v>59438</v>
      </c>
      <c r="EX14" s="72">
        <v>40.799999999999997</v>
      </c>
      <c r="EY14" s="87">
        <v>333841</v>
      </c>
      <c r="EZ14" s="72">
        <v>2.73</v>
      </c>
      <c r="FA14" s="86">
        <v>132</v>
      </c>
      <c r="FB14" s="86">
        <v>10</v>
      </c>
      <c r="FC14" s="125">
        <v>4306</v>
      </c>
      <c r="FD14" s="86">
        <v>46</v>
      </c>
      <c r="FE14" s="86">
        <v>1409</v>
      </c>
      <c r="FF14" s="72">
        <v>87</v>
      </c>
      <c r="FG14" s="72" t="s">
        <v>860</v>
      </c>
      <c r="FH14" s="71">
        <v>127485</v>
      </c>
      <c r="FI14" s="74">
        <v>20908</v>
      </c>
      <c r="FJ14" s="71">
        <v>57</v>
      </c>
      <c r="FK14" s="115">
        <v>104079</v>
      </c>
      <c r="FL14" s="71">
        <v>88749</v>
      </c>
      <c r="FM14" s="71">
        <v>9456</v>
      </c>
      <c r="FN14" s="71">
        <v>5874</v>
      </c>
      <c r="FO14" s="71">
        <v>2498</v>
      </c>
      <c r="FP14" s="119">
        <v>9.32</v>
      </c>
      <c r="FQ14" s="116">
        <v>197</v>
      </c>
      <c r="FR14" s="111">
        <v>11.36</v>
      </c>
      <c r="FS14" s="118">
        <v>6859</v>
      </c>
      <c r="FT14" s="86">
        <v>68</v>
      </c>
      <c r="FU14" s="86">
        <v>62</v>
      </c>
      <c r="FV14" s="86">
        <v>139</v>
      </c>
      <c r="FW14" s="96">
        <v>33</v>
      </c>
      <c r="FX14" s="95">
        <v>1015</v>
      </c>
      <c r="FY14" s="94">
        <v>59.615352426225662</v>
      </c>
      <c r="FZ14" s="74" t="s">
        <v>1207</v>
      </c>
      <c r="GA14" s="93">
        <v>98.9</v>
      </c>
      <c r="GB14" s="93">
        <v>88.7</v>
      </c>
      <c r="GC14" s="72">
        <v>65.7</v>
      </c>
      <c r="GD14" s="80">
        <v>54.3</v>
      </c>
      <c r="GE14" s="117">
        <v>88</v>
      </c>
      <c r="GF14" s="116">
        <v>8</v>
      </c>
      <c r="GG14" s="116">
        <v>52</v>
      </c>
      <c r="GH14" s="86">
        <v>843</v>
      </c>
      <c r="GI14" s="86">
        <v>3</v>
      </c>
      <c r="GJ14" s="86">
        <v>1957</v>
      </c>
      <c r="GK14" s="86">
        <v>1304</v>
      </c>
      <c r="GL14" s="86">
        <v>3</v>
      </c>
      <c r="GM14" s="115">
        <v>6553071</v>
      </c>
      <c r="GN14" s="114">
        <v>5783</v>
      </c>
      <c r="GO14" s="86" t="s">
        <v>406</v>
      </c>
      <c r="GP14" s="86" t="s">
        <v>406</v>
      </c>
      <c r="GQ14" s="71">
        <v>12772</v>
      </c>
      <c r="GR14" s="74">
        <v>12772</v>
      </c>
      <c r="GS14" s="74">
        <v>37</v>
      </c>
      <c r="GT14" s="74">
        <v>1862</v>
      </c>
      <c r="GU14" s="71">
        <v>130297</v>
      </c>
      <c r="GV14" s="71">
        <v>403</v>
      </c>
      <c r="GW14" s="71">
        <v>28104</v>
      </c>
      <c r="GX14" s="71">
        <v>101790</v>
      </c>
      <c r="GY14" s="71">
        <v>650</v>
      </c>
      <c r="GZ14" s="71">
        <v>5592</v>
      </c>
      <c r="HA14" s="71">
        <v>482926</v>
      </c>
      <c r="HB14" s="71">
        <v>2076</v>
      </c>
      <c r="HC14" s="71">
        <v>16179</v>
      </c>
      <c r="HD14" s="71">
        <v>353689</v>
      </c>
      <c r="HE14" s="71">
        <v>336</v>
      </c>
      <c r="HF14" s="71">
        <v>16249</v>
      </c>
      <c r="HG14" s="71">
        <v>565100</v>
      </c>
      <c r="HH14" s="74">
        <v>328</v>
      </c>
      <c r="HI14" s="86">
        <v>10940</v>
      </c>
      <c r="HJ14" s="86">
        <v>313195</v>
      </c>
      <c r="HK14" s="88">
        <v>114.02</v>
      </c>
      <c r="HL14" s="86">
        <v>3236</v>
      </c>
      <c r="HM14" s="74">
        <v>5960</v>
      </c>
      <c r="HN14" s="74">
        <v>3913</v>
      </c>
      <c r="HO14" s="87">
        <v>483</v>
      </c>
      <c r="HP14" s="74" t="s">
        <v>1208</v>
      </c>
      <c r="HQ14" s="74" t="s">
        <v>1208</v>
      </c>
      <c r="HR14" s="74" t="s">
        <v>1208</v>
      </c>
      <c r="HS14" s="87">
        <v>246</v>
      </c>
      <c r="HT14" s="71">
        <v>2959033</v>
      </c>
      <c r="HU14" s="71">
        <v>20478169</v>
      </c>
      <c r="HV14" s="86">
        <v>1646116</v>
      </c>
      <c r="HW14" s="86">
        <v>2164805</v>
      </c>
      <c r="HX14" s="86">
        <v>242584</v>
      </c>
      <c r="HY14" s="86">
        <v>4930</v>
      </c>
      <c r="HZ14" s="86">
        <v>0</v>
      </c>
      <c r="IA14" s="86">
        <v>216790</v>
      </c>
      <c r="IB14" s="86">
        <v>131040</v>
      </c>
      <c r="IC14" s="85">
        <v>11781</v>
      </c>
      <c r="ID14" s="85">
        <v>5379899</v>
      </c>
      <c r="IE14" s="85">
        <v>0</v>
      </c>
      <c r="IF14" s="79">
        <v>133</v>
      </c>
      <c r="IG14" s="79">
        <v>0</v>
      </c>
      <c r="IH14" s="85">
        <v>48</v>
      </c>
      <c r="II14" s="79">
        <v>0</v>
      </c>
      <c r="IJ14" s="85">
        <v>107838</v>
      </c>
      <c r="IK14" s="71">
        <v>175245</v>
      </c>
      <c r="IL14" s="79">
        <v>13200</v>
      </c>
      <c r="IM14" s="113" t="s">
        <v>406</v>
      </c>
      <c r="IN14" s="112">
        <v>40.01</v>
      </c>
      <c r="IO14" s="85">
        <v>192047</v>
      </c>
      <c r="IP14" s="81" t="s">
        <v>783</v>
      </c>
      <c r="IQ14" s="80">
        <v>0</v>
      </c>
      <c r="IR14" s="80">
        <v>2.44</v>
      </c>
      <c r="IS14" s="80">
        <v>573</v>
      </c>
      <c r="IT14" s="80">
        <v>572.91</v>
      </c>
      <c r="IU14" s="71" t="s">
        <v>406</v>
      </c>
      <c r="IV14" s="72">
        <v>66.900000000000006</v>
      </c>
      <c r="IW14" s="72">
        <v>60.4</v>
      </c>
      <c r="IX14" s="72">
        <v>34.299999999999997</v>
      </c>
      <c r="IY14" s="72">
        <v>57.8</v>
      </c>
      <c r="IZ14" s="72">
        <v>20.7</v>
      </c>
      <c r="JA14" s="79">
        <v>0</v>
      </c>
      <c r="JB14" s="79">
        <v>7</v>
      </c>
      <c r="JC14" s="111">
        <v>76.430000000000007</v>
      </c>
      <c r="JD14" s="110">
        <v>0.76400000000000001</v>
      </c>
      <c r="JE14" s="109">
        <v>89.4</v>
      </c>
      <c r="JF14" s="109">
        <v>1.6</v>
      </c>
      <c r="JG14" s="109">
        <v>7.1</v>
      </c>
      <c r="JH14" s="108">
        <v>82123399</v>
      </c>
      <c r="JI14" s="74">
        <v>37.799999999999997</v>
      </c>
      <c r="JJ14" s="74">
        <v>35.1</v>
      </c>
      <c r="JK14" s="74" t="s">
        <v>406</v>
      </c>
      <c r="JL14" s="74" t="s">
        <v>406</v>
      </c>
      <c r="JM14" s="74">
        <v>19.3</v>
      </c>
      <c r="JN14" s="72">
        <v>48</v>
      </c>
      <c r="JO14" s="105">
        <v>2093</v>
      </c>
      <c r="JP14" s="74" t="s">
        <v>1208</v>
      </c>
      <c r="JQ14" s="74" t="s">
        <v>1208</v>
      </c>
      <c r="JR14" s="74" t="s">
        <v>1208</v>
      </c>
      <c r="JS14" s="72">
        <v>22</v>
      </c>
      <c r="JT14" s="72">
        <v>29.8</v>
      </c>
      <c r="JU14" s="71">
        <v>54169</v>
      </c>
      <c r="JV14" s="71">
        <v>741</v>
      </c>
      <c r="JW14" s="71">
        <v>949</v>
      </c>
      <c r="JX14" s="71">
        <v>4225</v>
      </c>
      <c r="JY14" s="71">
        <v>5104</v>
      </c>
      <c r="JZ14" s="71">
        <v>5418</v>
      </c>
      <c r="KA14" s="71">
        <v>6243</v>
      </c>
      <c r="KB14" s="71">
        <v>7702</v>
      </c>
      <c r="KC14" s="71">
        <v>7347</v>
      </c>
      <c r="KD14" s="71">
        <v>6856</v>
      </c>
      <c r="KE14" s="71">
        <v>6449</v>
      </c>
      <c r="KF14" s="71">
        <v>5465</v>
      </c>
      <c r="KG14" s="71">
        <v>3605</v>
      </c>
      <c r="KH14" s="74" t="s">
        <v>1208</v>
      </c>
      <c r="KI14" s="71">
        <v>1721</v>
      </c>
      <c r="KJ14" s="71">
        <v>939</v>
      </c>
      <c r="KK14" s="71">
        <v>478</v>
      </c>
      <c r="KL14" s="71">
        <v>234</v>
      </c>
      <c r="KM14" s="71">
        <v>6653</v>
      </c>
      <c r="KN14" s="71">
        <v>6065</v>
      </c>
      <c r="KO14" s="71">
        <v>6366</v>
      </c>
      <c r="KP14" s="71">
        <v>7268</v>
      </c>
      <c r="KQ14" s="71">
        <v>8338</v>
      </c>
      <c r="KR14" s="71">
        <v>9878</v>
      </c>
      <c r="KS14" s="71">
        <v>9220</v>
      </c>
      <c r="KT14" s="71">
        <v>8982</v>
      </c>
      <c r="KU14" s="71">
        <v>9399</v>
      </c>
      <c r="KV14" s="71">
        <v>10813</v>
      </c>
      <c r="KW14" s="71">
        <v>11218</v>
      </c>
      <c r="KX14" s="74" t="s">
        <v>1208</v>
      </c>
      <c r="KY14" s="71">
        <v>9276</v>
      </c>
      <c r="KZ14" s="71">
        <v>8091</v>
      </c>
      <c r="LA14" s="71">
        <v>7547</v>
      </c>
      <c r="LB14" s="71">
        <v>8619</v>
      </c>
    </row>
    <row r="15" spans="1:314" ht="12" customHeight="1">
      <c r="A15" s="3">
        <v>72036</v>
      </c>
      <c r="B15" s="2" t="s">
        <v>710</v>
      </c>
      <c r="C15" s="94">
        <v>757.2</v>
      </c>
      <c r="D15" s="71">
        <v>324423</v>
      </c>
      <c r="E15" s="72">
        <v>12.7867</v>
      </c>
      <c r="F15" s="72">
        <v>61.926870000000001</v>
      </c>
      <c r="G15" s="72">
        <v>25.286429999999999</v>
      </c>
      <c r="H15" s="79">
        <v>15828</v>
      </c>
      <c r="I15" s="79">
        <v>32408</v>
      </c>
      <c r="J15" s="79">
        <v>51105</v>
      </c>
      <c r="K15" s="71">
        <v>39451</v>
      </c>
      <c r="L15" s="71">
        <v>139698</v>
      </c>
      <c r="M15" s="71">
        <v>2519</v>
      </c>
      <c r="N15" s="71">
        <v>11453</v>
      </c>
      <c r="O15" s="74">
        <v>11812</v>
      </c>
      <c r="P15" s="74" t="s">
        <v>1207</v>
      </c>
      <c r="Q15" s="74" t="s">
        <v>1207</v>
      </c>
      <c r="R15" s="79">
        <v>331396</v>
      </c>
      <c r="S15" s="71">
        <v>335444</v>
      </c>
      <c r="T15" s="71">
        <v>352462</v>
      </c>
      <c r="U15" s="71">
        <v>1258600</v>
      </c>
      <c r="V15" s="71">
        <v>1090283</v>
      </c>
      <c r="W15" s="71">
        <v>363434</v>
      </c>
      <c r="X15" s="71">
        <v>889671</v>
      </c>
      <c r="Y15" s="86">
        <v>85</v>
      </c>
      <c r="Z15" s="104">
        <v>54</v>
      </c>
      <c r="AA15" s="86">
        <v>8</v>
      </c>
      <c r="AB15" s="74" t="s">
        <v>1207</v>
      </c>
      <c r="AC15" s="74" t="s">
        <v>1207</v>
      </c>
      <c r="AD15" s="87">
        <v>42039</v>
      </c>
      <c r="AE15" s="71">
        <v>2187</v>
      </c>
      <c r="AF15" s="86">
        <v>1827</v>
      </c>
      <c r="AG15" s="71">
        <v>2004</v>
      </c>
      <c r="AH15" s="71">
        <v>499454</v>
      </c>
      <c r="AI15" s="71">
        <v>0</v>
      </c>
      <c r="AJ15" s="74" t="s">
        <v>1207</v>
      </c>
      <c r="AK15" s="123">
        <v>32</v>
      </c>
      <c r="AL15" s="71">
        <v>5020</v>
      </c>
      <c r="AM15" s="74">
        <v>56</v>
      </c>
      <c r="AN15" s="74">
        <v>16164</v>
      </c>
      <c r="AO15" s="71">
        <v>1080</v>
      </c>
      <c r="AP15" s="71">
        <v>74</v>
      </c>
      <c r="AQ15" s="102">
        <v>27</v>
      </c>
      <c r="AR15" s="74">
        <v>8760</v>
      </c>
      <c r="AS15" s="71">
        <v>680</v>
      </c>
      <c r="AT15" s="71">
        <v>8</v>
      </c>
      <c r="AU15" s="71">
        <v>254</v>
      </c>
      <c r="AV15" s="71">
        <v>16</v>
      </c>
      <c r="AW15" s="71">
        <v>11</v>
      </c>
      <c r="AX15" s="74" t="s">
        <v>1207</v>
      </c>
      <c r="AY15" s="74" t="s">
        <v>1207</v>
      </c>
      <c r="AZ15" s="74" t="s">
        <v>1207</v>
      </c>
      <c r="BA15" s="74" t="s">
        <v>1207</v>
      </c>
      <c r="BB15" s="72">
        <v>100</v>
      </c>
      <c r="BC15" s="72">
        <v>126.6</v>
      </c>
      <c r="BD15" s="72">
        <v>117.5</v>
      </c>
      <c r="BE15" s="72"/>
      <c r="BF15" s="86">
        <v>28</v>
      </c>
      <c r="BG15" s="102">
        <v>30</v>
      </c>
      <c r="BH15" s="102">
        <v>7</v>
      </c>
      <c r="BI15" s="74" t="s">
        <v>1207</v>
      </c>
      <c r="BJ15" s="74" t="s">
        <v>1207</v>
      </c>
      <c r="BK15" s="86">
        <v>3</v>
      </c>
      <c r="BL15" s="86">
        <v>3</v>
      </c>
      <c r="BM15" s="102">
        <v>4</v>
      </c>
      <c r="BN15" s="102">
        <v>1</v>
      </c>
      <c r="BO15" s="74">
        <v>6</v>
      </c>
      <c r="BP15" s="71">
        <v>27002</v>
      </c>
      <c r="BQ15" s="74">
        <v>2</v>
      </c>
      <c r="BR15" s="71">
        <v>36000</v>
      </c>
      <c r="BS15" s="74">
        <v>3</v>
      </c>
      <c r="BT15" s="71">
        <v>54027</v>
      </c>
      <c r="BU15" s="74">
        <v>3</v>
      </c>
      <c r="BV15" s="71">
        <v>8947</v>
      </c>
      <c r="BW15" s="72" t="s">
        <v>406</v>
      </c>
      <c r="BX15" s="86">
        <v>1</v>
      </c>
      <c r="BY15" s="86">
        <v>3</v>
      </c>
      <c r="BZ15" s="86">
        <v>532</v>
      </c>
      <c r="CA15" s="86">
        <v>6128</v>
      </c>
      <c r="CB15" s="72">
        <v>37.700000000000003</v>
      </c>
      <c r="CC15" s="101">
        <v>1.62</v>
      </c>
      <c r="CD15" s="72">
        <v>33</v>
      </c>
      <c r="CE15" s="72">
        <v>4.7777113359286334</v>
      </c>
      <c r="CF15" s="72">
        <v>61.6683097903</v>
      </c>
      <c r="CG15" s="74">
        <v>22</v>
      </c>
      <c r="CH15" s="71">
        <v>6087</v>
      </c>
      <c r="CI15" s="74">
        <v>242</v>
      </c>
      <c r="CJ15" s="74">
        <v>836</v>
      </c>
      <c r="CK15" s="74">
        <v>3387</v>
      </c>
      <c r="CL15" s="74">
        <v>925</v>
      </c>
      <c r="CM15" s="74">
        <v>317</v>
      </c>
      <c r="CN15" s="74">
        <v>518</v>
      </c>
      <c r="CO15" s="94">
        <v>1.5</v>
      </c>
      <c r="CP15" s="72" t="s">
        <v>406</v>
      </c>
      <c r="CQ15" s="74">
        <v>5</v>
      </c>
      <c r="CR15" s="74">
        <v>34</v>
      </c>
      <c r="CS15" s="74">
        <v>2</v>
      </c>
      <c r="CT15" s="74">
        <v>1</v>
      </c>
      <c r="CU15" s="74">
        <v>74</v>
      </c>
      <c r="CV15" s="74">
        <v>16</v>
      </c>
      <c r="CW15" s="71">
        <v>1154</v>
      </c>
      <c r="CX15" s="74">
        <v>8</v>
      </c>
      <c r="CY15" s="74">
        <v>754</v>
      </c>
      <c r="CZ15" s="86">
        <v>48</v>
      </c>
      <c r="DA15" s="86">
        <v>630</v>
      </c>
      <c r="DB15" s="86">
        <v>8</v>
      </c>
      <c r="DC15" s="86">
        <v>92</v>
      </c>
      <c r="DD15" s="86">
        <v>35</v>
      </c>
      <c r="DE15" s="86">
        <v>931</v>
      </c>
      <c r="DF15" s="71">
        <v>8205</v>
      </c>
      <c r="DG15" s="71">
        <v>2368</v>
      </c>
      <c r="DH15" s="71">
        <v>1802</v>
      </c>
      <c r="DI15" s="71">
        <v>762747.62199999997</v>
      </c>
      <c r="DJ15" s="71">
        <v>378722.40299999999</v>
      </c>
      <c r="DK15" s="71">
        <v>480376.13</v>
      </c>
      <c r="DL15" s="71">
        <v>81955</v>
      </c>
      <c r="DM15" s="74">
        <v>18</v>
      </c>
      <c r="DN15" s="71">
        <v>15131</v>
      </c>
      <c r="DO15" s="71">
        <v>1926</v>
      </c>
      <c r="DP15" s="71">
        <v>1127</v>
      </c>
      <c r="DQ15" s="86">
        <v>103</v>
      </c>
      <c r="DR15" s="86">
        <v>2217</v>
      </c>
      <c r="DS15" s="71">
        <v>9782</v>
      </c>
      <c r="DT15" s="122">
        <v>11031</v>
      </c>
      <c r="DU15" s="71">
        <v>2743</v>
      </c>
      <c r="DV15" s="71">
        <v>2092</v>
      </c>
      <c r="DW15" s="86">
        <v>326</v>
      </c>
      <c r="DX15" s="86">
        <v>219</v>
      </c>
      <c r="DY15" s="86">
        <v>1</v>
      </c>
      <c r="DZ15" s="86">
        <v>1590</v>
      </c>
      <c r="EA15" s="86">
        <v>39</v>
      </c>
      <c r="EB15" s="86">
        <v>12997</v>
      </c>
      <c r="EC15" s="86"/>
      <c r="ED15" s="116">
        <v>69</v>
      </c>
      <c r="EE15" s="74">
        <v>4684</v>
      </c>
      <c r="EF15" s="118">
        <v>4330</v>
      </c>
      <c r="EG15" s="74">
        <v>45</v>
      </c>
      <c r="EH15" s="118">
        <v>662</v>
      </c>
      <c r="EI15" s="86">
        <v>54</v>
      </c>
      <c r="EJ15" s="86">
        <v>65</v>
      </c>
      <c r="EK15" s="72">
        <v>59.8</v>
      </c>
      <c r="EL15" s="86">
        <v>31</v>
      </c>
      <c r="EM15" s="86">
        <v>60</v>
      </c>
      <c r="EN15" s="86">
        <v>331</v>
      </c>
      <c r="EO15" s="87">
        <v>89</v>
      </c>
      <c r="EP15" s="87">
        <v>48</v>
      </c>
      <c r="EQ15" s="87">
        <v>2378</v>
      </c>
      <c r="ER15" s="74">
        <v>2625</v>
      </c>
      <c r="ES15" s="72">
        <v>97.8</v>
      </c>
      <c r="ET15" s="72">
        <v>95.8</v>
      </c>
      <c r="EU15" s="87">
        <v>75</v>
      </c>
      <c r="EV15" s="72">
        <v>9.8000000000000007</v>
      </c>
      <c r="EW15" s="87">
        <v>71524</v>
      </c>
      <c r="EX15" s="72">
        <v>37.4</v>
      </c>
      <c r="EY15" s="87">
        <v>339956</v>
      </c>
      <c r="EZ15" s="72">
        <v>4.8</v>
      </c>
      <c r="FA15" s="86">
        <v>83</v>
      </c>
      <c r="FB15" s="86">
        <v>11</v>
      </c>
      <c r="FC15" s="120">
        <v>4101</v>
      </c>
      <c r="FD15" s="86">
        <v>78</v>
      </c>
      <c r="FE15" s="86">
        <v>1438</v>
      </c>
      <c r="FF15" s="72">
        <v>100</v>
      </c>
      <c r="FG15" s="72" t="s">
        <v>860</v>
      </c>
      <c r="FH15" s="71">
        <v>143463</v>
      </c>
      <c r="FI15" s="74">
        <v>17832</v>
      </c>
      <c r="FJ15" s="71">
        <v>179</v>
      </c>
      <c r="FK15" s="115">
        <v>120347</v>
      </c>
      <c r="FL15" s="71">
        <v>107651</v>
      </c>
      <c r="FM15" s="71">
        <v>8158</v>
      </c>
      <c r="FN15" s="71">
        <v>4538</v>
      </c>
      <c r="FO15" s="71">
        <v>5284</v>
      </c>
      <c r="FP15" s="119">
        <v>10.199999999999999</v>
      </c>
      <c r="FQ15" s="116">
        <v>320</v>
      </c>
      <c r="FR15" s="111">
        <v>10.7</v>
      </c>
      <c r="FS15" s="118">
        <v>6138</v>
      </c>
      <c r="FT15" s="86">
        <v>0</v>
      </c>
      <c r="FU15" s="86">
        <v>128</v>
      </c>
      <c r="FV15" s="86">
        <v>223</v>
      </c>
      <c r="FW15" s="96">
        <v>33</v>
      </c>
      <c r="FX15" s="95">
        <v>846</v>
      </c>
      <c r="FY15" s="94">
        <v>56.251099384344769</v>
      </c>
      <c r="FZ15" s="74" t="s">
        <v>1207</v>
      </c>
      <c r="GA15" s="93">
        <v>96</v>
      </c>
      <c r="GB15" s="93">
        <v>91.5</v>
      </c>
      <c r="GC15" s="72">
        <v>73.099999999999994</v>
      </c>
      <c r="GD15" s="80">
        <v>35.799999999999997</v>
      </c>
      <c r="GE15" s="117">
        <v>82</v>
      </c>
      <c r="GF15" s="116">
        <v>18</v>
      </c>
      <c r="GG15" s="116">
        <v>71</v>
      </c>
      <c r="GH15" s="86">
        <v>1190</v>
      </c>
      <c r="GI15" s="86">
        <v>8</v>
      </c>
      <c r="GJ15" s="86">
        <v>2618</v>
      </c>
      <c r="GK15" s="86">
        <v>1969</v>
      </c>
      <c r="GL15" s="86">
        <v>4</v>
      </c>
      <c r="GM15" s="115">
        <v>4590700</v>
      </c>
      <c r="GN15" s="114">
        <v>5677</v>
      </c>
      <c r="GO15" s="86" t="s">
        <v>406</v>
      </c>
      <c r="GP15" s="86" t="s">
        <v>406</v>
      </c>
      <c r="GQ15" s="71">
        <v>15836</v>
      </c>
      <c r="GR15" s="74">
        <v>15836</v>
      </c>
      <c r="GS15" s="74">
        <v>54</v>
      </c>
      <c r="GT15" s="74">
        <v>2670</v>
      </c>
      <c r="GU15" s="71">
        <v>165207</v>
      </c>
      <c r="GV15" s="71">
        <v>599</v>
      </c>
      <c r="GW15" s="71">
        <v>35205</v>
      </c>
      <c r="GX15" s="71">
        <v>129403</v>
      </c>
      <c r="GY15" s="71">
        <v>1159</v>
      </c>
      <c r="GZ15" s="71">
        <v>11128</v>
      </c>
      <c r="HA15" s="71">
        <v>969271</v>
      </c>
      <c r="HB15" s="71">
        <v>2205</v>
      </c>
      <c r="HC15" s="71">
        <v>18458</v>
      </c>
      <c r="HD15" s="71">
        <v>433691</v>
      </c>
      <c r="HE15" s="71">
        <v>416</v>
      </c>
      <c r="HF15" s="71">
        <v>18918</v>
      </c>
      <c r="HG15" s="71">
        <v>711010.44</v>
      </c>
      <c r="HH15" s="74">
        <v>403</v>
      </c>
      <c r="HI15" s="86" t="s">
        <v>406</v>
      </c>
      <c r="HJ15" s="86" t="s">
        <v>406</v>
      </c>
      <c r="HK15" s="88">
        <v>156.65</v>
      </c>
      <c r="HL15" s="86">
        <v>8143.7</v>
      </c>
      <c r="HM15" s="74">
        <v>6139</v>
      </c>
      <c r="HN15" s="74">
        <v>4372</v>
      </c>
      <c r="HO15" s="87">
        <v>590</v>
      </c>
      <c r="HP15" s="74" t="s">
        <v>1208</v>
      </c>
      <c r="HQ15" s="74" t="s">
        <v>1208</v>
      </c>
      <c r="HR15" s="74" t="s">
        <v>1208</v>
      </c>
      <c r="HS15" s="87">
        <v>302</v>
      </c>
      <c r="HT15" s="71">
        <v>3258400</v>
      </c>
      <c r="HU15" s="71">
        <v>25855398</v>
      </c>
      <c r="HV15" s="86">
        <v>2163869</v>
      </c>
      <c r="HW15" s="86">
        <v>2691539</v>
      </c>
      <c r="HX15" s="86">
        <v>453663</v>
      </c>
      <c r="HY15" s="86">
        <v>6260</v>
      </c>
      <c r="HZ15" s="86">
        <v>6260</v>
      </c>
      <c r="IA15" s="86">
        <v>204080</v>
      </c>
      <c r="IB15" s="86">
        <v>145970</v>
      </c>
      <c r="IC15" s="85">
        <v>7568</v>
      </c>
      <c r="ID15" s="85">
        <v>4894518</v>
      </c>
      <c r="IE15" s="85">
        <v>0</v>
      </c>
      <c r="IF15" s="79">
        <v>148</v>
      </c>
      <c r="IG15" s="79">
        <v>0</v>
      </c>
      <c r="IH15" s="85">
        <v>40</v>
      </c>
      <c r="II15" s="79">
        <v>0</v>
      </c>
      <c r="IJ15" s="85">
        <v>159852</v>
      </c>
      <c r="IK15" s="71">
        <v>209332</v>
      </c>
      <c r="IL15" s="79">
        <v>267</v>
      </c>
      <c r="IM15" s="113" t="s">
        <v>406</v>
      </c>
      <c r="IN15" s="112">
        <v>47.77</v>
      </c>
      <c r="IO15" s="85">
        <v>240314</v>
      </c>
      <c r="IP15" s="81">
        <v>-6.4</v>
      </c>
      <c r="IQ15" s="80">
        <v>5</v>
      </c>
      <c r="IR15" s="80">
        <v>4.5999999999999996</v>
      </c>
      <c r="IS15" s="80">
        <v>1851.1</v>
      </c>
      <c r="IT15" s="80">
        <v>1803.5</v>
      </c>
      <c r="IU15" s="71">
        <v>0</v>
      </c>
      <c r="IV15" s="72">
        <v>69.599999999999994</v>
      </c>
      <c r="IW15" s="72">
        <v>59.1</v>
      </c>
      <c r="IX15" s="72">
        <v>28.8</v>
      </c>
      <c r="IY15" s="72">
        <v>66.8</v>
      </c>
      <c r="IZ15" s="72">
        <v>21.7</v>
      </c>
      <c r="JA15" s="79">
        <v>8</v>
      </c>
      <c r="JB15" s="79">
        <v>8</v>
      </c>
      <c r="JC15" s="111">
        <v>62.9</v>
      </c>
      <c r="JD15" s="110">
        <v>0.8</v>
      </c>
      <c r="JE15" s="109">
        <v>90.6</v>
      </c>
      <c r="JF15" s="109">
        <v>5.6</v>
      </c>
      <c r="JG15" s="109">
        <v>5.8</v>
      </c>
      <c r="JH15" s="108">
        <v>85192914</v>
      </c>
      <c r="JI15" s="74">
        <v>48.6</v>
      </c>
      <c r="JJ15" s="74">
        <v>35.700000000000003</v>
      </c>
      <c r="JK15" s="74" t="s">
        <v>406</v>
      </c>
      <c r="JL15" s="74" t="s">
        <v>406</v>
      </c>
      <c r="JM15" s="74" t="s">
        <v>406</v>
      </c>
      <c r="JN15" s="72">
        <v>46.9</v>
      </c>
      <c r="JO15" s="105">
        <v>2054</v>
      </c>
      <c r="JP15" s="74" t="s">
        <v>1208</v>
      </c>
      <c r="JQ15" s="74" t="s">
        <v>1208</v>
      </c>
      <c r="JR15" s="74" t="s">
        <v>1208</v>
      </c>
      <c r="JS15" s="72">
        <v>32</v>
      </c>
      <c r="JT15" s="72">
        <v>27.7</v>
      </c>
      <c r="JU15" s="71">
        <v>62401</v>
      </c>
      <c r="JV15" s="71">
        <v>1019</v>
      </c>
      <c r="JW15" s="71">
        <v>950</v>
      </c>
      <c r="JX15" s="71">
        <v>4858</v>
      </c>
      <c r="JY15" s="71">
        <v>6078</v>
      </c>
      <c r="JZ15" s="71">
        <v>6338</v>
      </c>
      <c r="KA15" s="71">
        <v>7488</v>
      </c>
      <c r="KB15" s="71">
        <v>8359</v>
      </c>
      <c r="KC15" s="71">
        <v>7795</v>
      </c>
      <c r="KD15" s="71">
        <v>7890</v>
      </c>
      <c r="KE15" s="71">
        <v>7591</v>
      </c>
      <c r="KF15" s="71">
        <v>5968</v>
      </c>
      <c r="KG15" s="71">
        <v>3899</v>
      </c>
      <c r="KH15" s="74" t="s">
        <v>1208</v>
      </c>
      <c r="KI15" s="71">
        <v>1748</v>
      </c>
      <c r="KJ15" s="71">
        <v>974</v>
      </c>
      <c r="KK15" s="71">
        <v>431</v>
      </c>
      <c r="KL15" s="71">
        <v>207</v>
      </c>
      <c r="KM15" s="71">
        <v>7230</v>
      </c>
      <c r="KN15" s="71">
        <v>6541</v>
      </c>
      <c r="KO15" s="71">
        <v>7572</v>
      </c>
      <c r="KP15" s="71">
        <v>8522</v>
      </c>
      <c r="KQ15" s="71">
        <v>9916</v>
      </c>
      <c r="KR15" s="71">
        <v>10741</v>
      </c>
      <c r="KS15" s="71">
        <v>9961</v>
      </c>
      <c r="KT15" s="71">
        <v>10195</v>
      </c>
      <c r="KU15" s="71">
        <v>10701</v>
      </c>
      <c r="KV15" s="71">
        <v>11656</v>
      </c>
      <c r="KW15" s="71">
        <v>11447</v>
      </c>
      <c r="KX15" s="74" t="s">
        <v>1208</v>
      </c>
      <c r="KY15" s="71">
        <v>8629</v>
      </c>
      <c r="KZ15" s="71">
        <v>7776</v>
      </c>
      <c r="LA15" s="71">
        <v>7183</v>
      </c>
      <c r="LB15" s="71">
        <v>8376</v>
      </c>
    </row>
    <row r="16" spans="1:314" ht="12" customHeight="1">
      <c r="A16" s="3">
        <v>72044</v>
      </c>
      <c r="B16" s="2" t="s">
        <v>711</v>
      </c>
      <c r="C16" s="199">
        <v>1232.02</v>
      </c>
      <c r="D16" s="191">
        <v>325093</v>
      </c>
      <c r="E16" s="192">
        <v>12.1</v>
      </c>
      <c r="F16" s="192">
        <v>58.3</v>
      </c>
      <c r="G16" s="192">
        <v>29.6</v>
      </c>
      <c r="H16" s="132">
        <v>14545</v>
      </c>
      <c r="I16" s="132">
        <v>30348</v>
      </c>
      <c r="J16" s="132">
        <v>48597</v>
      </c>
      <c r="K16" s="191">
        <v>48334</v>
      </c>
      <c r="L16" s="191">
        <v>144942</v>
      </c>
      <c r="M16" s="191">
        <v>2281</v>
      </c>
      <c r="N16" s="191">
        <v>4741</v>
      </c>
      <c r="O16" s="193">
        <v>5072</v>
      </c>
      <c r="P16" s="74" t="s">
        <v>1207</v>
      </c>
      <c r="Q16" s="74" t="s">
        <v>1207</v>
      </c>
      <c r="R16" s="132">
        <v>343258</v>
      </c>
      <c r="S16" s="191">
        <v>350237</v>
      </c>
      <c r="T16" s="191">
        <v>344385</v>
      </c>
      <c r="U16" s="191">
        <v>885772</v>
      </c>
      <c r="V16" s="191">
        <v>1535085</v>
      </c>
      <c r="W16" s="191">
        <f>498676+93776</f>
        <v>592452</v>
      </c>
      <c r="X16" s="191">
        <v>790783</v>
      </c>
      <c r="Y16" s="196">
        <v>106</v>
      </c>
      <c r="Z16" s="104">
        <v>65</v>
      </c>
      <c r="AA16" s="196">
        <v>0</v>
      </c>
      <c r="AB16" s="74" t="s">
        <v>1207</v>
      </c>
      <c r="AC16" s="74" t="s">
        <v>1207</v>
      </c>
      <c r="AD16" s="197">
        <v>79299</v>
      </c>
      <c r="AE16" s="191">
        <v>5472.76</v>
      </c>
      <c r="AF16" s="203">
        <v>2753.21</v>
      </c>
      <c r="AG16" s="191">
        <v>5318</v>
      </c>
      <c r="AH16" s="191">
        <v>619039</v>
      </c>
      <c r="AI16" s="191">
        <v>0</v>
      </c>
      <c r="AJ16" s="74" t="s">
        <v>1207</v>
      </c>
      <c r="AK16" s="103">
        <v>47</v>
      </c>
      <c r="AL16" s="191">
        <v>3708</v>
      </c>
      <c r="AM16" s="193">
        <v>66</v>
      </c>
      <c r="AN16" s="193">
        <v>16518</v>
      </c>
      <c r="AO16" s="191">
        <v>1223</v>
      </c>
      <c r="AP16" s="191">
        <v>52</v>
      </c>
      <c r="AQ16" s="204">
        <v>39</v>
      </c>
      <c r="AR16" s="193">
        <v>8928</v>
      </c>
      <c r="AS16" s="191">
        <v>794</v>
      </c>
      <c r="AT16" s="191">
        <v>6</v>
      </c>
      <c r="AU16" s="191">
        <v>226</v>
      </c>
      <c r="AV16" s="191">
        <v>11</v>
      </c>
      <c r="AW16" s="191">
        <v>5</v>
      </c>
      <c r="AX16" s="74" t="s">
        <v>1207</v>
      </c>
      <c r="AY16" s="74" t="s">
        <v>1207</v>
      </c>
      <c r="AZ16" s="74" t="s">
        <v>1207</v>
      </c>
      <c r="BA16" s="74" t="s">
        <v>1207</v>
      </c>
      <c r="BB16" s="192">
        <v>100</v>
      </c>
      <c r="BC16" s="192">
        <v>128.1</v>
      </c>
      <c r="BD16" s="192">
        <v>115.1</v>
      </c>
      <c r="BE16" s="192"/>
      <c r="BF16" s="196">
        <v>9</v>
      </c>
      <c r="BG16" s="204">
        <v>18</v>
      </c>
      <c r="BH16" s="204">
        <v>8</v>
      </c>
      <c r="BI16" s="74" t="s">
        <v>1207</v>
      </c>
      <c r="BJ16" s="74" t="s">
        <v>1207</v>
      </c>
      <c r="BK16" s="196">
        <v>7</v>
      </c>
      <c r="BL16" s="196">
        <v>7</v>
      </c>
      <c r="BM16" s="204">
        <v>11</v>
      </c>
      <c r="BN16" s="204">
        <v>7</v>
      </c>
      <c r="BO16" s="193">
        <v>7</v>
      </c>
      <c r="BP16" s="191">
        <v>21610</v>
      </c>
      <c r="BQ16" s="193">
        <v>2</v>
      </c>
      <c r="BR16" s="191">
        <v>40701</v>
      </c>
      <c r="BS16" s="193">
        <v>3</v>
      </c>
      <c r="BT16" s="191">
        <v>124825</v>
      </c>
      <c r="BU16" s="193">
        <v>3</v>
      </c>
      <c r="BV16" s="191">
        <v>4365</v>
      </c>
      <c r="BW16" s="192">
        <v>39.200000000000003</v>
      </c>
      <c r="BX16" s="196">
        <v>1</v>
      </c>
      <c r="BY16" s="196">
        <v>2</v>
      </c>
      <c r="BZ16" s="196">
        <v>167</v>
      </c>
      <c r="CA16" s="196">
        <v>1695</v>
      </c>
      <c r="CB16" s="192">
        <v>28.299999999999997</v>
      </c>
      <c r="CC16" s="203">
        <v>1.59</v>
      </c>
      <c r="CD16" s="192">
        <v>38.700000000000003</v>
      </c>
      <c r="CE16" s="192">
        <v>4.5754632664005239</v>
      </c>
      <c r="CF16" s="192">
        <v>58.3259483223</v>
      </c>
      <c r="CG16" s="193">
        <v>27</v>
      </c>
      <c r="CH16" s="191">
        <v>4854</v>
      </c>
      <c r="CI16" s="193">
        <v>258</v>
      </c>
      <c r="CJ16" s="193">
        <v>583</v>
      </c>
      <c r="CK16" s="193">
        <v>4446</v>
      </c>
      <c r="CL16" s="193">
        <v>1153</v>
      </c>
      <c r="CM16" s="193">
        <v>462</v>
      </c>
      <c r="CN16" s="193">
        <v>776</v>
      </c>
      <c r="CO16" s="199">
        <v>1.52</v>
      </c>
      <c r="CP16" s="203" t="s">
        <v>406</v>
      </c>
      <c r="CQ16" s="193">
        <v>6</v>
      </c>
      <c r="CR16" s="193">
        <v>37</v>
      </c>
      <c r="CS16" s="193">
        <v>4</v>
      </c>
      <c r="CT16" s="193">
        <v>2</v>
      </c>
      <c r="CU16" s="193">
        <v>180</v>
      </c>
      <c r="CV16" s="193">
        <v>16</v>
      </c>
      <c r="CW16" s="191">
        <v>1270</v>
      </c>
      <c r="CX16" s="193">
        <v>12</v>
      </c>
      <c r="CY16" s="193">
        <v>1189</v>
      </c>
      <c r="CZ16" s="196">
        <v>42</v>
      </c>
      <c r="DA16" s="196">
        <v>588</v>
      </c>
      <c r="DB16" s="196">
        <v>25</v>
      </c>
      <c r="DC16" s="196">
        <v>182</v>
      </c>
      <c r="DD16" s="196">
        <v>25</v>
      </c>
      <c r="DE16" s="196">
        <v>655</v>
      </c>
      <c r="DF16" s="191">
        <v>11449</v>
      </c>
      <c r="DG16" s="191">
        <v>3057</v>
      </c>
      <c r="DH16" s="191">
        <v>2596</v>
      </c>
      <c r="DI16" s="191">
        <v>1070202.4669999999</v>
      </c>
      <c r="DJ16" s="191">
        <v>452842.228</v>
      </c>
      <c r="DK16" s="191">
        <v>671702.58700000006</v>
      </c>
      <c r="DL16" s="191">
        <v>96326</v>
      </c>
      <c r="DM16" s="193">
        <v>7</v>
      </c>
      <c r="DN16" s="191">
        <v>20046</v>
      </c>
      <c r="DO16" s="191">
        <v>2392</v>
      </c>
      <c r="DP16" s="191">
        <v>2122</v>
      </c>
      <c r="DQ16" s="196">
        <v>151</v>
      </c>
      <c r="DR16" s="196">
        <v>1122</v>
      </c>
      <c r="DS16" s="191">
        <v>5477</v>
      </c>
      <c r="DT16" s="122">
        <v>12544</v>
      </c>
      <c r="DU16" s="191">
        <v>2432</v>
      </c>
      <c r="DV16" s="191">
        <v>2372</v>
      </c>
      <c r="DW16" s="196">
        <v>317</v>
      </c>
      <c r="DX16" s="196">
        <v>332</v>
      </c>
      <c r="DY16" s="196">
        <v>0</v>
      </c>
      <c r="DZ16" s="196">
        <v>1583</v>
      </c>
      <c r="EA16" s="196">
        <v>38</v>
      </c>
      <c r="EB16" s="196" t="s">
        <v>406</v>
      </c>
      <c r="EC16" s="196"/>
      <c r="ED16" s="91">
        <v>75</v>
      </c>
      <c r="EE16" s="193">
        <v>6721</v>
      </c>
      <c r="EF16" s="97">
        <v>6754</v>
      </c>
      <c r="EG16" s="193">
        <v>7</v>
      </c>
      <c r="EH16" s="90">
        <v>926</v>
      </c>
      <c r="EI16" s="196">
        <v>48</v>
      </c>
      <c r="EJ16" s="196">
        <v>36</v>
      </c>
      <c r="EK16" s="192">
        <v>66.599999999999994</v>
      </c>
      <c r="EL16" s="196">
        <v>56</v>
      </c>
      <c r="EM16" s="196">
        <v>194</v>
      </c>
      <c r="EN16" s="196">
        <v>479</v>
      </c>
      <c r="EO16" s="197">
        <v>284</v>
      </c>
      <c r="EP16" s="197">
        <v>55</v>
      </c>
      <c r="EQ16" s="197">
        <v>2238</v>
      </c>
      <c r="ER16" s="193">
        <v>2345</v>
      </c>
      <c r="ES16" s="192">
        <v>96.6</v>
      </c>
      <c r="ET16" s="192">
        <v>94.9</v>
      </c>
      <c r="EU16" s="197">
        <v>37</v>
      </c>
      <c r="EV16" s="192">
        <v>12.4</v>
      </c>
      <c r="EW16" s="197">
        <v>70339</v>
      </c>
      <c r="EX16" s="192">
        <v>33.9</v>
      </c>
      <c r="EY16" s="197">
        <v>377773</v>
      </c>
      <c r="EZ16" s="192">
        <v>4.47</v>
      </c>
      <c r="FA16" s="196">
        <v>328</v>
      </c>
      <c r="FB16" s="196">
        <v>14</v>
      </c>
      <c r="FC16" s="99">
        <v>4244</v>
      </c>
      <c r="FD16" s="196">
        <v>77</v>
      </c>
      <c r="FE16" s="196">
        <v>1506</v>
      </c>
      <c r="FF16" s="192">
        <v>100</v>
      </c>
      <c r="FG16" s="72" t="s">
        <v>860</v>
      </c>
      <c r="FH16" s="191">
        <v>128690</v>
      </c>
      <c r="FI16" s="193">
        <v>6130</v>
      </c>
      <c r="FJ16" s="191">
        <v>71</v>
      </c>
      <c r="FK16" s="90">
        <v>114308</v>
      </c>
      <c r="FL16" s="191">
        <v>102151</v>
      </c>
      <c r="FM16" s="191">
        <v>10082</v>
      </c>
      <c r="FN16" s="191">
        <v>2075</v>
      </c>
      <c r="FO16" s="191">
        <v>8252</v>
      </c>
      <c r="FP16" s="98">
        <v>22.3</v>
      </c>
      <c r="FQ16" s="91">
        <v>256</v>
      </c>
      <c r="FR16" s="78">
        <v>14.7</v>
      </c>
      <c r="FS16" s="97">
        <v>12148</v>
      </c>
      <c r="FT16" s="196">
        <v>219</v>
      </c>
      <c r="FU16" s="196">
        <v>420</v>
      </c>
      <c r="FV16" s="196">
        <v>1199</v>
      </c>
      <c r="FW16" s="96">
        <v>16</v>
      </c>
      <c r="FX16" s="200">
        <v>426</v>
      </c>
      <c r="FY16" s="199">
        <v>62.371521318889748</v>
      </c>
      <c r="FZ16" s="74" t="s">
        <v>1207</v>
      </c>
      <c r="GA16" s="93">
        <v>99.76</v>
      </c>
      <c r="GB16" s="93">
        <v>85.71</v>
      </c>
      <c r="GC16" s="192">
        <v>54</v>
      </c>
      <c r="GD16" s="194">
        <v>66.400000000000006</v>
      </c>
      <c r="GE16" s="92">
        <v>77</v>
      </c>
      <c r="GF16" s="91">
        <v>13</v>
      </c>
      <c r="GG16" s="91">
        <v>80</v>
      </c>
      <c r="GH16" s="196">
        <v>1356</v>
      </c>
      <c r="GI16" s="196">
        <v>10</v>
      </c>
      <c r="GJ16" s="196">
        <v>2056</v>
      </c>
      <c r="GK16" s="196">
        <v>2072</v>
      </c>
      <c r="GL16" s="196">
        <v>3</v>
      </c>
      <c r="GM16" s="90">
        <v>8141142</v>
      </c>
      <c r="GN16" s="89">
        <v>6816</v>
      </c>
      <c r="GO16" s="196">
        <v>16095357</v>
      </c>
      <c r="GP16" s="196">
        <v>13913658</v>
      </c>
      <c r="GQ16" s="191">
        <v>14280</v>
      </c>
      <c r="GR16" s="193">
        <v>14280</v>
      </c>
      <c r="GS16" s="193">
        <v>84</v>
      </c>
      <c r="GT16" s="193">
        <v>2790</v>
      </c>
      <c r="GU16" s="191">
        <v>139554</v>
      </c>
      <c r="GV16" s="191">
        <v>1416</v>
      </c>
      <c r="GW16" s="191">
        <v>41676</v>
      </c>
      <c r="GX16" s="191">
        <v>96462</v>
      </c>
      <c r="GY16" s="191">
        <v>654</v>
      </c>
      <c r="GZ16" s="191">
        <v>4854</v>
      </c>
      <c r="HA16" s="191">
        <v>463151</v>
      </c>
      <c r="HB16" s="191">
        <v>2408</v>
      </c>
      <c r="HC16" s="191">
        <v>16551</v>
      </c>
      <c r="HD16" s="191">
        <v>406663</v>
      </c>
      <c r="HE16" s="191">
        <v>569</v>
      </c>
      <c r="HF16" s="191">
        <v>23678</v>
      </c>
      <c r="HG16" s="191">
        <v>914387.18</v>
      </c>
      <c r="HH16" s="193">
        <v>559</v>
      </c>
      <c r="HI16" s="196" t="s">
        <v>406</v>
      </c>
      <c r="HJ16" s="196" t="s">
        <v>406</v>
      </c>
      <c r="HK16" s="198">
        <v>115</v>
      </c>
      <c r="HL16" s="196">
        <v>2652.6</v>
      </c>
      <c r="HM16" s="193">
        <v>6248</v>
      </c>
      <c r="HN16" s="193">
        <v>4058</v>
      </c>
      <c r="HO16" s="197">
        <v>275</v>
      </c>
      <c r="HP16" s="74" t="s">
        <v>1208</v>
      </c>
      <c r="HQ16" s="74" t="s">
        <v>1208</v>
      </c>
      <c r="HR16" s="74" t="s">
        <v>1208</v>
      </c>
      <c r="HS16" s="197">
        <v>452</v>
      </c>
      <c r="HT16" s="191">
        <v>3492725</v>
      </c>
      <c r="HU16" s="191">
        <v>26810925</v>
      </c>
      <c r="HV16" s="196">
        <v>2056347.8</v>
      </c>
      <c r="HW16" s="196">
        <v>2508866.6</v>
      </c>
      <c r="HX16" s="196">
        <v>459848.5</v>
      </c>
      <c r="HY16" s="196">
        <v>7120</v>
      </c>
      <c r="HZ16" s="196">
        <v>7896</v>
      </c>
      <c r="IA16" s="196">
        <v>338240</v>
      </c>
      <c r="IB16" s="196">
        <v>254920</v>
      </c>
      <c r="IC16" s="82">
        <v>5719</v>
      </c>
      <c r="ID16" s="82">
        <v>3201000</v>
      </c>
      <c r="IE16" s="82">
        <v>0</v>
      </c>
      <c r="IF16" s="132">
        <v>156</v>
      </c>
      <c r="IG16" s="132">
        <v>0</v>
      </c>
      <c r="IH16" s="82">
        <v>58</v>
      </c>
      <c r="II16" s="132">
        <v>0</v>
      </c>
      <c r="IJ16" s="82">
        <v>138080</v>
      </c>
      <c r="IK16" s="191">
        <v>220590</v>
      </c>
      <c r="IL16" s="132">
        <v>3250</v>
      </c>
      <c r="IM16" s="84">
        <v>0</v>
      </c>
      <c r="IN16" s="83">
        <v>46.46</v>
      </c>
      <c r="IO16" s="82">
        <v>173057</v>
      </c>
      <c r="IP16" s="195" t="s">
        <v>406</v>
      </c>
      <c r="IQ16" s="225">
        <v>1.75</v>
      </c>
      <c r="IR16" s="225">
        <v>1.75</v>
      </c>
      <c r="IS16" s="191">
        <v>2146</v>
      </c>
      <c r="IT16" s="191">
        <v>1867</v>
      </c>
      <c r="IU16" s="191" t="s">
        <v>406</v>
      </c>
      <c r="IV16" s="192">
        <v>70</v>
      </c>
      <c r="IW16" s="192">
        <v>49.9</v>
      </c>
      <c r="IX16" s="192">
        <v>34.1</v>
      </c>
      <c r="IY16" s="192">
        <v>57</v>
      </c>
      <c r="IZ16" s="192">
        <v>16.899999999999999</v>
      </c>
      <c r="JA16" s="132">
        <v>2</v>
      </c>
      <c r="JB16" s="132">
        <v>7</v>
      </c>
      <c r="JC16" s="78">
        <v>78</v>
      </c>
      <c r="JD16" s="77">
        <v>0.77</v>
      </c>
      <c r="JE16" s="76">
        <v>84.7</v>
      </c>
      <c r="JF16" s="76">
        <v>8.3000000000000007</v>
      </c>
      <c r="JG16" s="76">
        <v>6</v>
      </c>
      <c r="JH16" s="75">
        <v>126201022</v>
      </c>
      <c r="JI16" s="193">
        <v>52.1</v>
      </c>
      <c r="JJ16" s="193">
        <v>38.799999999999997</v>
      </c>
      <c r="JK16" s="193" t="s">
        <v>406</v>
      </c>
      <c r="JL16" s="193" t="s">
        <v>406</v>
      </c>
      <c r="JM16" s="193">
        <v>29.7</v>
      </c>
      <c r="JN16" s="192">
        <v>37.5</v>
      </c>
      <c r="JO16" s="73">
        <v>3608</v>
      </c>
      <c r="JP16" s="74" t="s">
        <v>1208</v>
      </c>
      <c r="JQ16" s="74" t="s">
        <v>1208</v>
      </c>
      <c r="JR16" s="74" t="s">
        <v>1208</v>
      </c>
      <c r="JS16" s="192">
        <v>24</v>
      </c>
      <c r="JT16" s="192">
        <v>29.9</v>
      </c>
      <c r="JU16" s="191">
        <v>58346</v>
      </c>
      <c r="JV16" s="191">
        <v>1150</v>
      </c>
      <c r="JW16" s="191">
        <v>968</v>
      </c>
      <c r="JX16" s="191">
        <v>4285</v>
      </c>
      <c r="JY16" s="191">
        <v>5255</v>
      </c>
      <c r="JZ16" s="191">
        <v>5766</v>
      </c>
      <c r="KA16" s="191">
        <v>6939</v>
      </c>
      <c r="KB16" s="191">
        <v>8222</v>
      </c>
      <c r="KC16" s="191">
        <v>7725</v>
      </c>
      <c r="KD16" s="191">
        <v>8097</v>
      </c>
      <c r="KE16" s="191">
        <v>7559</v>
      </c>
      <c r="KF16" s="191">
        <v>6440</v>
      </c>
      <c r="KG16" s="191">
        <v>4154</v>
      </c>
      <c r="KH16" s="74" t="s">
        <v>1208</v>
      </c>
      <c r="KI16" s="191">
        <v>1916</v>
      </c>
      <c r="KJ16" s="191">
        <v>978</v>
      </c>
      <c r="KK16" s="191">
        <v>490</v>
      </c>
      <c r="KL16" s="191">
        <v>196</v>
      </c>
      <c r="KM16" s="191">
        <v>7293</v>
      </c>
      <c r="KN16" s="191">
        <v>5818</v>
      </c>
      <c r="KO16" s="191">
        <v>6811</v>
      </c>
      <c r="KP16" s="191">
        <v>8071</v>
      </c>
      <c r="KQ16" s="191">
        <v>9395</v>
      </c>
      <c r="KR16" s="191">
        <v>10747</v>
      </c>
      <c r="KS16" s="191">
        <v>10079</v>
      </c>
      <c r="KT16" s="191">
        <v>10750</v>
      </c>
      <c r="KU16" s="191">
        <v>11272</v>
      </c>
      <c r="KV16" s="191">
        <v>13223</v>
      </c>
      <c r="KW16" s="191">
        <v>13275</v>
      </c>
      <c r="KX16" s="74" t="s">
        <v>1208</v>
      </c>
      <c r="KY16" s="191">
        <v>10995</v>
      </c>
      <c r="KZ16" s="191">
        <v>10130</v>
      </c>
      <c r="LA16" s="191">
        <v>9243</v>
      </c>
      <c r="LB16" s="191">
        <v>10811</v>
      </c>
    </row>
    <row r="17" spans="1:314" ht="12" customHeight="1">
      <c r="A17" s="454">
        <v>82015</v>
      </c>
      <c r="B17" s="2" t="s">
        <v>861</v>
      </c>
      <c r="C17" s="19" t="s">
        <v>446</v>
      </c>
      <c r="D17" s="19" t="s">
        <v>446</v>
      </c>
      <c r="E17" s="19" t="s">
        <v>446</v>
      </c>
      <c r="F17" s="19" t="s">
        <v>446</v>
      </c>
      <c r="G17" s="19" t="s">
        <v>446</v>
      </c>
      <c r="H17" s="19" t="s">
        <v>446</v>
      </c>
      <c r="I17" s="19" t="s">
        <v>446</v>
      </c>
      <c r="J17" s="19" t="s">
        <v>446</v>
      </c>
      <c r="K17" s="19" t="s">
        <v>446</v>
      </c>
      <c r="L17" s="19" t="s">
        <v>446</v>
      </c>
      <c r="M17" s="19" t="s">
        <v>446</v>
      </c>
      <c r="N17" s="19" t="s">
        <v>446</v>
      </c>
      <c r="O17" s="19" t="s">
        <v>446</v>
      </c>
      <c r="P17" s="19" t="s">
        <v>446</v>
      </c>
      <c r="Q17" s="19" t="s">
        <v>446</v>
      </c>
      <c r="R17" s="19" t="s">
        <v>446</v>
      </c>
      <c r="S17" s="19" t="s">
        <v>446</v>
      </c>
      <c r="T17" s="19" t="s">
        <v>446</v>
      </c>
      <c r="U17" s="19" t="s">
        <v>446</v>
      </c>
      <c r="V17" s="19" t="s">
        <v>446</v>
      </c>
      <c r="W17" s="19" t="s">
        <v>446</v>
      </c>
      <c r="X17" s="19" t="s">
        <v>446</v>
      </c>
      <c r="Y17" s="19" t="s">
        <v>446</v>
      </c>
      <c r="Z17" s="19" t="s">
        <v>446</v>
      </c>
      <c r="AA17" s="19" t="s">
        <v>446</v>
      </c>
      <c r="AB17" s="19" t="s">
        <v>446</v>
      </c>
      <c r="AC17" s="19" t="s">
        <v>446</v>
      </c>
      <c r="AD17" s="19" t="s">
        <v>446</v>
      </c>
      <c r="AE17" s="19" t="s">
        <v>446</v>
      </c>
      <c r="AF17" s="19" t="s">
        <v>446</v>
      </c>
      <c r="AG17" s="19" t="s">
        <v>446</v>
      </c>
      <c r="AH17" s="19" t="s">
        <v>446</v>
      </c>
      <c r="AI17" s="19" t="s">
        <v>446</v>
      </c>
      <c r="AJ17" s="19" t="s">
        <v>446</v>
      </c>
      <c r="AK17" s="19" t="s">
        <v>446</v>
      </c>
      <c r="AL17" s="19" t="s">
        <v>446</v>
      </c>
      <c r="AM17" s="19" t="s">
        <v>446</v>
      </c>
      <c r="AN17" s="19" t="s">
        <v>446</v>
      </c>
      <c r="AO17" s="19" t="s">
        <v>446</v>
      </c>
      <c r="AP17" s="19" t="s">
        <v>446</v>
      </c>
      <c r="AQ17" s="19" t="s">
        <v>446</v>
      </c>
      <c r="AR17" s="19" t="s">
        <v>446</v>
      </c>
      <c r="AS17" s="19" t="s">
        <v>446</v>
      </c>
      <c r="AT17" s="19" t="s">
        <v>446</v>
      </c>
      <c r="AU17" s="19" t="s">
        <v>446</v>
      </c>
      <c r="AV17" s="19" t="s">
        <v>446</v>
      </c>
      <c r="AW17" s="19" t="s">
        <v>446</v>
      </c>
      <c r="AX17" s="19" t="s">
        <v>446</v>
      </c>
      <c r="AY17" s="19" t="s">
        <v>446</v>
      </c>
      <c r="AZ17" s="19" t="s">
        <v>446</v>
      </c>
      <c r="BA17" s="19" t="s">
        <v>446</v>
      </c>
      <c r="BB17" s="19" t="s">
        <v>446</v>
      </c>
      <c r="BC17" s="19" t="s">
        <v>446</v>
      </c>
      <c r="BD17" s="19" t="s">
        <v>446</v>
      </c>
      <c r="BE17" s="19" t="s">
        <v>446</v>
      </c>
      <c r="BF17" s="19" t="s">
        <v>446</v>
      </c>
      <c r="BG17" s="19" t="s">
        <v>446</v>
      </c>
      <c r="BH17" s="19" t="s">
        <v>446</v>
      </c>
      <c r="BI17" s="19" t="s">
        <v>446</v>
      </c>
      <c r="BJ17" s="19" t="s">
        <v>446</v>
      </c>
      <c r="BK17" s="19" t="s">
        <v>446</v>
      </c>
      <c r="BL17" s="19" t="s">
        <v>446</v>
      </c>
      <c r="BM17" s="19" t="s">
        <v>446</v>
      </c>
      <c r="BN17" s="19" t="s">
        <v>446</v>
      </c>
      <c r="BO17" s="19" t="s">
        <v>446</v>
      </c>
      <c r="BP17" s="19" t="s">
        <v>446</v>
      </c>
      <c r="BQ17" s="19" t="s">
        <v>446</v>
      </c>
      <c r="BR17" s="19" t="s">
        <v>446</v>
      </c>
      <c r="BS17" s="19" t="s">
        <v>446</v>
      </c>
      <c r="BT17" s="19" t="s">
        <v>446</v>
      </c>
      <c r="BU17" s="19" t="s">
        <v>446</v>
      </c>
      <c r="BV17" s="19" t="s">
        <v>446</v>
      </c>
      <c r="BW17" s="19" t="s">
        <v>446</v>
      </c>
      <c r="BX17" s="19" t="s">
        <v>446</v>
      </c>
      <c r="BY17" s="19" t="s">
        <v>446</v>
      </c>
      <c r="BZ17" s="19" t="s">
        <v>446</v>
      </c>
      <c r="CA17" s="19" t="s">
        <v>446</v>
      </c>
      <c r="CB17" s="19" t="s">
        <v>446</v>
      </c>
      <c r="CC17" s="19" t="s">
        <v>446</v>
      </c>
      <c r="CD17" s="19" t="s">
        <v>446</v>
      </c>
      <c r="CE17" s="19" t="s">
        <v>446</v>
      </c>
      <c r="CF17" s="19" t="s">
        <v>446</v>
      </c>
      <c r="CG17" s="19" t="s">
        <v>446</v>
      </c>
      <c r="CH17" s="19" t="s">
        <v>446</v>
      </c>
      <c r="CI17" s="19" t="s">
        <v>446</v>
      </c>
      <c r="CJ17" s="19" t="s">
        <v>446</v>
      </c>
      <c r="CK17" s="19" t="s">
        <v>446</v>
      </c>
      <c r="CL17" s="19" t="s">
        <v>446</v>
      </c>
      <c r="CM17" s="19" t="s">
        <v>446</v>
      </c>
      <c r="CN17" s="19" t="s">
        <v>446</v>
      </c>
      <c r="CO17" s="19" t="s">
        <v>446</v>
      </c>
      <c r="CP17" s="19" t="s">
        <v>446</v>
      </c>
      <c r="CQ17" s="19" t="s">
        <v>446</v>
      </c>
      <c r="CR17" s="19" t="s">
        <v>446</v>
      </c>
      <c r="CS17" s="19" t="s">
        <v>446</v>
      </c>
      <c r="CT17" s="19" t="s">
        <v>446</v>
      </c>
      <c r="CU17" s="19" t="s">
        <v>446</v>
      </c>
      <c r="CV17" s="19" t="s">
        <v>446</v>
      </c>
      <c r="CW17" s="19" t="s">
        <v>446</v>
      </c>
      <c r="CX17" s="19" t="s">
        <v>446</v>
      </c>
      <c r="CY17" s="19" t="s">
        <v>446</v>
      </c>
      <c r="CZ17" s="19" t="s">
        <v>446</v>
      </c>
      <c r="DA17" s="19" t="s">
        <v>446</v>
      </c>
      <c r="DB17" s="19" t="s">
        <v>446</v>
      </c>
      <c r="DC17" s="19" t="s">
        <v>446</v>
      </c>
      <c r="DD17" s="19" t="s">
        <v>446</v>
      </c>
      <c r="DE17" s="19" t="s">
        <v>446</v>
      </c>
      <c r="DF17" s="19" t="s">
        <v>446</v>
      </c>
      <c r="DG17" s="19" t="s">
        <v>446</v>
      </c>
      <c r="DH17" s="19" t="s">
        <v>446</v>
      </c>
      <c r="DI17" s="19" t="s">
        <v>446</v>
      </c>
      <c r="DJ17" s="19" t="s">
        <v>446</v>
      </c>
      <c r="DK17" s="19" t="s">
        <v>446</v>
      </c>
      <c r="DL17" s="19" t="s">
        <v>446</v>
      </c>
      <c r="DM17" s="19" t="s">
        <v>446</v>
      </c>
      <c r="DN17" s="19" t="s">
        <v>446</v>
      </c>
      <c r="DO17" s="19" t="s">
        <v>446</v>
      </c>
      <c r="DP17" s="19" t="s">
        <v>446</v>
      </c>
      <c r="DQ17" s="19" t="s">
        <v>446</v>
      </c>
      <c r="DR17" s="19" t="s">
        <v>446</v>
      </c>
      <c r="DS17" s="19" t="s">
        <v>446</v>
      </c>
      <c r="DT17" s="19" t="s">
        <v>446</v>
      </c>
      <c r="DU17" s="19" t="s">
        <v>446</v>
      </c>
      <c r="DV17" s="19" t="s">
        <v>446</v>
      </c>
      <c r="DW17" s="19" t="s">
        <v>446</v>
      </c>
      <c r="DX17" s="19" t="s">
        <v>446</v>
      </c>
      <c r="DY17" s="19" t="s">
        <v>446</v>
      </c>
      <c r="DZ17" s="19" t="s">
        <v>446</v>
      </c>
      <c r="EA17" s="19" t="s">
        <v>446</v>
      </c>
      <c r="EB17" s="19" t="s">
        <v>446</v>
      </c>
      <c r="EC17" s="19" t="s">
        <v>446</v>
      </c>
      <c r="ED17" s="19" t="s">
        <v>446</v>
      </c>
      <c r="EE17" s="19" t="s">
        <v>446</v>
      </c>
      <c r="EF17" s="19" t="s">
        <v>446</v>
      </c>
      <c r="EG17" s="19" t="s">
        <v>446</v>
      </c>
      <c r="EH17" s="19" t="s">
        <v>446</v>
      </c>
      <c r="EI17" s="19" t="s">
        <v>446</v>
      </c>
      <c r="EJ17" s="19" t="s">
        <v>446</v>
      </c>
      <c r="EK17" s="19" t="s">
        <v>446</v>
      </c>
      <c r="EL17" s="19" t="s">
        <v>446</v>
      </c>
      <c r="EM17" s="19" t="s">
        <v>446</v>
      </c>
      <c r="EN17" s="19" t="s">
        <v>446</v>
      </c>
      <c r="EO17" s="19" t="s">
        <v>446</v>
      </c>
      <c r="EP17" s="19" t="s">
        <v>446</v>
      </c>
      <c r="EQ17" s="19" t="s">
        <v>446</v>
      </c>
      <c r="ER17" s="19" t="s">
        <v>446</v>
      </c>
      <c r="ES17" s="19" t="s">
        <v>446</v>
      </c>
      <c r="ET17" s="19" t="s">
        <v>446</v>
      </c>
      <c r="EU17" s="19" t="s">
        <v>446</v>
      </c>
      <c r="EV17" s="19" t="s">
        <v>446</v>
      </c>
      <c r="EW17" s="19" t="s">
        <v>446</v>
      </c>
      <c r="EX17" s="19" t="s">
        <v>446</v>
      </c>
      <c r="EY17" s="19" t="s">
        <v>446</v>
      </c>
      <c r="EZ17" s="19" t="s">
        <v>446</v>
      </c>
      <c r="FA17" s="19" t="s">
        <v>446</v>
      </c>
      <c r="FB17" s="19" t="s">
        <v>446</v>
      </c>
      <c r="FC17" s="19" t="s">
        <v>446</v>
      </c>
      <c r="FD17" s="19" t="s">
        <v>446</v>
      </c>
      <c r="FE17" s="19" t="s">
        <v>446</v>
      </c>
      <c r="FF17" s="19" t="s">
        <v>446</v>
      </c>
      <c r="FG17" s="19" t="s">
        <v>446</v>
      </c>
      <c r="FH17" s="19" t="s">
        <v>446</v>
      </c>
      <c r="FI17" s="19" t="s">
        <v>446</v>
      </c>
      <c r="FJ17" s="19" t="s">
        <v>446</v>
      </c>
      <c r="FK17" s="19" t="s">
        <v>446</v>
      </c>
      <c r="FL17" s="19" t="s">
        <v>446</v>
      </c>
      <c r="FM17" s="19" t="s">
        <v>446</v>
      </c>
      <c r="FN17" s="19" t="s">
        <v>446</v>
      </c>
      <c r="FO17" s="19" t="s">
        <v>446</v>
      </c>
      <c r="FP17" s="19" t="s">
        <v>446</v>
      </c>
      <c r="FQ17" s="19" t="s">
        <v>446</v>
      </c>
      <c r="FR17" s="19" t="s">
        <v>446</v>
      </c>
      <c r="FS17" s="19" t="s">
        <v>446</v>
      </c>
      <c r="FT17" s="19" t="s">
        <v>446</v>
      </c>
      <c r="FU17" s="19" t="s">
        <v>446</v>
      </c>
      <c r="FV17" s="19" t="s">
        <v>446</v>
      </c>
      <c r="FW17" s="19" t="s">
        <v>446</v>
      </c>
      <c r="FX17" s="19" t="s">
        <v>446</v>
      </c>
      <c r="FY17" s="19" t="s">
        <v>446</v>
      </c>
      <c r="FZ17" s="19" t="s">
        <v>446</v>
      </c>
      <c r="GA17" s="19" t="s">
        <v>446</v>
      </c>
      <c r="GB17" s="19" t="s">
        <v>446</v>
      </c>
      <c r="GC17" s="19" t="s">
        <v>446</v>
      </c>
      <c r="GD17" s="19" t="s">
        <v>446</v>
      </c>
      <c r="GE17" s="19" t="s">
        <v>446</v>
      </c>
      <c r="GF17" s="19" t="s">
        <v>446</v>
      </c>
      <c r="GG17" s="19" t="s">
        <v>446</v>
      </c>
      <c r="GH17" s="19" t="s">
        <v>446</v>
      </c>
      <c r="GI17" s="19" t="s">
        <v>446</v>
      </c>
      <c r="GJ17" s="19" t="s">
        <v>446</v>
      </c>
      <c r="GK17" s="19" t="s">
        <v>446</v>
      </c>
      <c r="GL17" s="19" t="s">
        <v>446</v>
      </c>
      <c r="GM17" s="19" t="s">
        <v>446</v>
      </c>
      <c r="GN17" s="19" t="s">
        <v>446</v>
      </c>
      <c r="GO17" s="19" t="s">
        <v>446</v>
      </c>
      <c r="GP17" s="19" t="s">
        <v>446</v>
      </c>
      <c r="GQ17" s="19" t="s">
        <v>446</v>
      </c>
      <c r="GR17" s="19" t="s">
        <v>446</v>
      </c>
      <c r="GS17" s="19" t="s">
        <v>446</v>
      </c>
      <c r="GT17" s="19" t="s">
        <v>446</v>
      </c>
      <c r="GU17" s="19" t="s">
        <v>446</v>
      </c>
      <c r="GV17" s="19" t="s">
        <v>446</v>
      </c>
      <c r="GW17" s="19" t="s">
        <v>446</v>
      </c>
      <c r="GX17" s="19" t="s">
        <v>446</v>
      </c>
      <c r="GY17" s="19" t="s">
        <v>446</v>
      </c>
      <c r="GZ17" s="19" t="s">
        <v>446</v>
      </c>
      <c r="HA17" s="19" t="s">
        <v>446</v>
      </c>
      <c r="HB17" s="19" t="s">
        <v>446</v>
      </c>
      <c r="HC17" s="19" t="s">
        <v>446</v>
      </c>
      <c r="HD17" s="19" t="s">
        <v>446</v>
      </c>
      <c r="HE17" s="19" t="s">
        <v>446</v>
      </c>
      <c r="HF17" s="19" t="s">
        <v>446</v>
      </c>
      <c r="HG17" s="19" t="s">
        <v>446</v>
      </c>
      <c r="HH17" s="19" t="s">
        <v>446</v>
      </c>
      <c r="HI17" s="19" t="s">
        <v>446</v>
      </c>
      <c r="HJ17" s="19" t="s">
        <v>446</v>
      </c>
      <c r="HK17" s="19" t="s">
        <v>446</v>
      </c>
      <c r="HL17" s="19" t="s">
        <v>446</v>
      </c>
      <c r="HM17" s="19" t="s">
        <v>446</v>
      </c>
      <c r="HN17" s="19" t="s">
        <v>446</v>
      </c>
      <c r="HO17" s="19" t="s">
        <v>446</v>
      </c>
      <c r="HP17" s="19" t="s">
        <v>446</v>
      </c>
      <c r="HQ17" s="19" t="s">
        <v>446</v>
      </c>
      <c r="HR17" s="19" t="s">
        <v>446</v>
      </c>
      <c r="HS17" s="19" t="s">
        <v>446</v>
      </c>
      <c r="HT17" s="19" t="s">
        <v>446</v>
      </c>
      <c r="HU17" s="19" t="s">
        <v>446</v>
      </c>
      <c r="HV17" s="19" t="s">
        <v>446</v>
      </c>
      <c r="HW17" s="19" t="s">
        <v>446</v>
      </c>
      <c r="HX17" s="19" t="s">
        <v>446</v>
      </c>
      <c r="HY17" s="19" t="s">
        <v>446</v>
      </c>
      <c r="HZ17" s="19" t="s">
        <v>446</v>
      </c>
      <c r="IA17" s="19" t="s">
        <v>446</v>
      </c>
      <c r="IB17" s="19" t="s">
        <v>446</v>
      </c>
      <c r="IC17" s="19" t="s">
        <v>446</v>
      </c>
      <c r="ID17" s="19" t="s">
        <v>446</v>
      </c>
      <c r="IE17" s="19" t="s">
        <v>446</v>
      </c>
      <c r="IF17" s="19" t="s">
        <v>446</v>
      </c>
      <c r="IG17" s="19" t="s">
        <v>446</v>
      </c>
      <c r="IH17" s="19" t="s">
        <v>446</v>
      </c>
      <c r="II17" s="19" t="s">
        <v>446</v>
      </c>
      <c r="IJ17" s="19" t="s">
        <v>446</v>
      </c>
      <c r="IK17" s="19" t="s">
        <v>446</v>
      </c>
      <c r="IL17" s="19" t="s">
        <v>446</v>
      </c>
      <c r="IM17" s="19" t="s">
        <v>446</v>
      </c>
      <c r="IN17" s="19" t="s">
        <v>446</v>
      </c>
      <c r="IO17" s="19" t="s">
        <v>446</v>
      </c>
      <c r="IP17" s="19" t="s">
        <v>446</v>
      </c>
      <c r="IQ17" s="19" t="s">
        <v>446</v>
      </c>
      <c r="IR17" s="19" t="s">
        <v>446</v>
      </c>
      <c r="IS17" s="19" t="s">
        <v>446</v>
      </c>
      <c r="IT17" s="19" t="s">
        <v>446</v>
      </c>
      <c r="IU17" s="19" t="s">
        <v>446</v>
      </c>
      <c r="IV17" s="19" t="s">
        <v>446</v>
      </c>
      <c r="IW17" s="19" t="s">
        <v>446</v>
      </c>
      <c r="IX17" s="19" t="s">
        <v>446</v>
      </c>
      <c r="IY17" s="19" t="s">
        <v>446</v>
      </c>
      <c r="IZ17" s="19" t="s">
        <v>446</v>
      </c>
      <c r="JA17" s="19" t="s">
        <v>446</v>
      </c>
      <c r="JB17" s="19" t="s">
        <v>446</v>
      </c>
      <c r="JC17" s="19" t="s">
        <v>446</v>
      </c>
      <c r="JD17" s="19" t="s">
        <v>446</v>
      </c>
      <c r="JE17" s="19" t="s">
        <v>446</v>
      </c>
      <c r="JF17" s="19" t="s">
        <v>446</v>
      </c>
      <c r="JG17" s="19" t="s">
        <v>446</v>
      </c>
      <c r="JH17" s="19" t="s">
        <v>446</v>
      </c>
      <c r="JI17" s="19" t="s">
        <v>446</v>
      </c>
      <c r="JJ17" s="19" t="s">
        <v>446</v>
      </c>
      <c r="JK17" s="19" t="s">
        <v>446</v>
      </c>
      <c r="JL17" s="19" t="s">
        <v>446</v>
      </c>
      <c r="JM17" s="19" t="s">
        <v>446</v>
      </c>
      <c r="JN17" s="19" t="s">
        <v>446</v>
      </c>
      <c r="JO17" s="19" t="s">
        <v>446</v>
      </c>
      <c r="JP17" s="19" t="s">
        <v>446</v>
      </c>
      <c r="JQ17" s="19" t="s">
        <v>446</v>
      </c>
      <c r="JR17" s="19" t="s">
        <v>446</v>
      </c>
      <c r="JS17" s="19" t="s">
        <v>446</v>
      </c>
      <c r="JT17" s="19" t="s">
        <v>446</v>
      </c>
      <c r="JU17" s="19" t="s">
        <v>446</v>
      </c>
      <c r="JV17" s="19" t="s">
        <v>446</v>
      </c>
      <c r="JW17" s="19" t="s">
        <v>446</v>
      </c>
      <c r="JX17" s="19" t="s">
        <v>446</v>
      </c>
      <c r="JY17" s="19" t="s">
        <v>446</v>
      </c>
      <c r="JZ17" s="19" t="s">
        <v>446</v>
      </c>
      <c r="KA17" s="19" t="s">
        <v>446</v>
      </c>
      <c r="KB17" s="19" t="s">
        <v>446</v>
      </c>
      <c r="KC17" s="19" t="s">
        <v>446</v>
      </c>
      <c r="KD17" s="19" t="s">
        <v>446</v>
      </c>
      <c r="KE17" s="19" t="s">
        <v>446</v>
      </c>
      <c r="KF17" s="19" t="s">
        <v>446</v>
      </c>
      <c r="KG17" s="19" t="s">
        <v>446</v>
      </c>
      <c r="KH17" s="19" t="s">
        <v>446</v>
      </c>
      <c r="KI17" s="19" t="s">
        <v>446</v>
      </c>
      <c r="KJ17" s="19" t="s">
        <v>446</v>
      </c>
      <c r="KK17" s="19" t="s">
        <v>446</v>
      </c>
      <c r="KL17" s="19" t="s">
        <v>446</v>
      </c>
      <c r="KM17" s="19" t="s">
        <v>446</v>
      </c>
      <c r="KN17" s="19" t="s">
        <v>446</v>
      </c>
      <c r="KO17" s="19" t="s">
        <v>446</v>
      </c>
      <c r="KP17" s="19" t="s">
        <v>446</v>
      </c>
      <c r="KQ17" s="19" t="s">
        <v>446</v>
      </c>
      <c r="KR17" s="19" t="s">
        <v>446</v>
      </c>
      <c r="KS17" s="19" t="s">
        <v>446</v>
      </c>
      <c r="KT17" s="19" t="s">
        <v>446</v>
      </c>
      <c r="KU17" s="19" t="s">
        <v>446</v>
      </c>
      <c r="KV17" s="19" t="s">
        <v>446</v>
      </c>
      <c r="KW17" s="19" t="s">
        <v>446</v>
      </c>
      <c r="KX17" s="19" t="s">
        <v>446</v>
      </c>
      <c r="KY17" s="19" t="s">
        <v>446</v>
      </c>
      <c r="KZ17" s="19" t="s">
        <v>446</v>
      </c>
      <c r="LA17" s="19" t="s">
        <v>446</v>
      </c>
      <c r="LB17" s="19" t="s">
        <v>446</v>
      </c>
    </row>
    <row r="18" spans="1:314" s="133" customFormat="1" ht="12" customHeight="1">
      <c r="A18" s="3">
        <v>92011</v>
      </c>
      <c r="B18" s="257" t="s">
        <v>407</v>
      </c>
      <c r="C18" s="258">
        <v>416.85</v>
      </c>
      <c r="D18" s="259">
        <v>521556</v>
      </c>
      <c r="E18" s="260">
        <v>13.7</v>
      </c>
      <c r="F18" s="260">
        <v>62</v>
      </c>
      <c r="G18" s="260">
        <v>24.3</v>
      </c>
      <c r="H18" s="261">
        <v>27744</v>
      </c>
      <c r="I18" s="261">
        <v>56721</v>
      </c>
      <c r="J18" s="261">
        <v>86055</v>
      </c>
      <c r="K18" s="261">
        <v>58934</v>
      </c>
      <c r="L18" s="259">
        <v>232293</v>
      </c>
      <c r="M18" s="259">
        <v>9055</v>
      </c>
      <c r="N18" s="259">
        <v>20978</v>
      </c>
      <c r="O18" s="261">
        <v>20080</v>
      </c>
      <c r="P18" s="74" t="s">
        <v>1207</v>
      </c>
      <c r="Q18" s="74" t="s">
        <v>1207</v>
      </c>
      <c r="R18" s="261">
        <v>519025</v>
      </c>
      <c r="S18" s="259">
        <v>518594</v>
      </c>
      <c r="T18" s="259">
        <v>537708</v>
      </c>
      <c r="U18" s="262">
        <v>819943</v>
      </c>
      <c r="V18" s="263">
        <v>4184010</v>
      </c>
      <c r="W18" s="262">
        <v>1597812</v>
      </c>
      <c r="X18" s="264">
        <v>1723912</v>
      </c>
      <c r="Y18" s="262">
        <v>93</v>
      </c>
      <c r="Z18" s="265">
        <v>159</v>
      </c>
      <c r="AA18" s="262">
        <v>52</v>
      </c>
      <c r="AB18" s="74" t="s">
        <v>1207</v>
      </c>
      <c r="AC18" s="74" t="s">
        <v>1207</v>
      </c>
      <c r="AD18" s="262">
        <v>81053</v>
      </c>
      <c r="AE18" s="263">
        <v>1278</v>
      </c>
      <c r="AF18" s="262">
        <v>1766</v>
      </c>
      <c r="AG18" s="263">
        <v>2000</v>
      </c>
      <c r="AH18" s="262">
        <v>471975</v>
      </c>
      <c r="AI18" s="262">
        <v>1604</v>
      </c>
      <c r="AJ18" s="74" t="s">
        <v>1207</v>
      </c>
      <c r="AK18" s="266">
        <v>29</v>
      </c>
      <c r="AL18" s="264">
        <v>4905</v>
      </c>
      <c r="AM18" s="267">
        <v>68</v>
      </c>
      <c r="AN18" s="267">
        <v>27743</v>
      </c>
      <c r="AO18" s="262">
        <v>1568</v>
      </c>
      <c r="AP18" s="262">
        <v>187</v>
      </c>
      <c r="AQ18" s="268">
        <v>25</v>
      </c>
      <c r="AR18" s="267">
        <v>13140</v>
      </c>
      <c r="AS18" s="262">
        <v>892</v>
      </c>
      <c r="AT18" s="262">
        <v>23</v>
      </c>
      <c r="AU18" s="262">
        <v>546</v>
      </c>
      <c r="AV18" s="262">
        <v>46</v>
      </c>
      <c r="AW18" s="262">
        <v>109</v>
      </c>
      <c r="AX18" s="74" t="s">
        <v>1207</v>
      </c>
      <c r="AY18" s="74" t="s">
        <v>1207</v>
      </c>
      <c r="AZ18" s="74" t="s">
        <v>1207</v>
      </c>
      <c r="BA18" s="74" t="s">
        <v>1207</v>
      </c>
      <c r="BB18" s="269">
        <v>100</v>
      </c>
      <c r="BC18" s="270">
        <v>121.6</v>
      </c>
      <c r="BD18" s="270">
        <v>118.7</v>
      </c>
      <c r="BE18" s="832"/>
      <c r="BF18" s="262">
        <v>93</v>
      </c>
      <c r="BG18" s="262">
        <v>93</v>
      </c>
      <c r="BH18" s="262">
        <v>20</v>
      </c>
      <c r="BI18" s="74" t="s">
        <v>1207</v>
      </c>
      <c r="BJ18" s="74" t="s">
        <v>1207</v>
      </c>
      <c r="BK18" s="262">
        <v>1</v>
      </c>
      <c r="BL18" s="262">
        <v>1</v>
      </c>
      <c r="BM18" s="262">
        <v>1</v>
      </c>
      <c r="BN18" s="262">
        <v>0</v>
      </c>
      <c r="BO18" s="267">
        <v>6</v>
      </c>
      <c r="BP18" s="264">
        <v>32976</v>
      </c>
      <c r="BQ18" s="267">
        <v>1</v>
      </c>
      <c r="BR18" s="264">
        <v>25659</v>
      </c>
      <c r="BS18" s="267">
        <v>16</v>
      </c>
      <c r="BT18" s="264">
        <v>296432</v>
      </c>
      <c r="BU18" s="267">
        <v>4</v>
      </c>
      <c r="BV18" s="264">
        <v>5499</v>
      </c>
      <c r="BW18" s="270">
        <v>46.4</v>
      </c>
      <c r="BX18" s="262">
        <v>3</v>
      </c>
      <c r="BY18" s="262">
        <v>5</v>
      </c>
      <c r="BZ18" s="262">
        <v>551</v>
      </c>
      <c r="CA18" s="262">
        <v>8509</v>
      </c>
      <c r="CB18" s="269">
        <v>33.800000000000004</v>
      </c>
      <c r="CC18" s="271">
        <v>1.58</v>
      </c>
      <c r="CD18" s="270">
        <v>32.5</v>
      </c>
      <c r="CE18" s="269">
        <v>4.0485621280425672</v>
      </c>
      <c r="CF18" s="269">
        <v>61.966816784700001</v>
      </c>
      <c r="CG18" s="267">
        <v>31</v>
      </c>
      <c r="CH18" s="264">
        <v>6835</v>
      </c>
      <c r="CI18" s="267">
        <v>432</v>
      </c>
      <c r="CJ18" s="267">
        <v>1109</v>
      </c>
      <c r="CK18" s="262">
        <v>4736</v>
      </c>
      <c r="CL18" s="262">
        <v>1326</v>
      </c>
      <c r="CM18" s="262">
        <v>439</v>
      </c>
      <c r="CN18" s="262">
        <v>757</v>
      </c>
      <c r="CO18" s="272">
        <v>1.5</v>
      </c>
      <c r="CP18" s="262">
        <v>5712000</v>
      </c>
      <c r="CQ18" s="262">
        <v>3</v>
      </c>
      <c r="CR18" s="262">
        <v>315</v>
      </c>
      <c r="CS18" s="267">
        <v>5</v>
      </c>
      <c r="CT18" s="267">
        <v>1</v>
      </c>
      <c r="CU18" s="267">
        <v>110</v>
      </c>
      <c r="CV18" s="267">
        <v>29</v>
      </c>
      <c r="CW18" s="264">
        <v>1730</v>
      </c>
      <c r="CX18" s="267">
        <v>10</v>
      </c>
      <c r="CY18" s="267">
        <v>1038</v>
      </c>
      <c r="CZ18" s="262">
        <v>22</v>
      </c>
      <c r="DA18" s="262">
        <v>396</v>
      </c>
      <c r="DB18" s="262">
        <v>9</v>
      </c>
      <c r="DC18" s="262">
        <v>118</v>
      </c>
      <c r="DD18" s="262">
        <v>17</v>
      </c>
      <c r="DE18" s="262">
        <v>485</v>
      </c>
      <c r="DF18" s="263">
        <v>10967</v>
      </c>
      <c r="DG18" s="263">
        <v>2457</v>
      </c>
      <c r="DH18" s="263">
        <v>2790</v>
      </c>
      <c r="DI18" s="263">
        <v>1131649.075</v>
      </c>
      <c r="DJ18" s="263">
        <v>359483.68800000002</v>
      </c>
      <c r="DK18" s="263">
        <v>753255.45900000003</v>
      </c>
      <c r="DL18" s="264">
        <v>126946</v>
      </c>
      <c r="DM18" s="267">
        <v>25</v>
      </c>
      <c r="DN18" s="263">
        <v>20284</v>
      </c>
      <c r="DO18" s="263">
        <v>2732</v>
      </c>
      <c r="DP18" s="263">
        <v>1834</v>
      </c>
      <c r="DQ18" s="262">
        <v>360</v>
      </c>
      <c r="DR18" s="262">
        <v>1592</v>
      </c>
      <c r="DS18" s="263">
        <v>17847</v>
      </c>
      <c r="DT18" s="263">
        <v>15098</v>
      </c>
      <c r="DU18" s="263">
        <v>4077</v>
      </c>
      <c r="DV18" s="263">
        <v>3579</v>
      </c>
      <c r="DW18" s="262">
        <v>389</v>
      </c>
      <c r="DX18" s="262">
        <v>385</v>
      </c>
      <c r="DY18" s="262">
        <v>5</v>
      </c>
      <c r="DZ18" s="262">
        <v>2050</v>
      </c>
      <c r="EA18" s="262">
        <v>72</v>
      </c>
      <c r="EB18" s="262">
        <v>17255</v>
      </c>
      <c r="EC18" s="831"/>
      <c r="ED18" s="273">
        <v>144</v>
      </c>
      <c r="EE18" s="267">
        <v>13097</v>
      </c>
      <c r="EF18" s="274">
        <v>13056</v>
      </c>
      <c r="EG18" s="262">
        <v>0</v>
      </c>
      <c r="EH18" s="275">
        <v>1478</v>
      </c>
      <c r="EI18" s="262">
        <v>140</v>
      </c>
      <c r="EJ18" s="262">
        <v>139</v>
      </c>
      <c r="EK18" s="269">
        <v>46.1</v>
      </c>
      <c r="EL18" s="262">
        <v>49</v>
      </c>
      <c r="EM18" s="262">
        <v>115</v>
      </c>
      <c r="EN18" s="262">
        <v>1938</v>
      </c>
      <c r="EO18" s="262">
        <v>499</v>
      </c>
      <c r="EP18" s="262">
        <v>183</v>
      </c>
      <c r="EQ18" s="262">
        <v>4338</v>
      </c>
      <c r="ER18" s="262">
        <v>4556</v>
      </c>
      <c r="ES18" s="270">
        <v>97</v>
      </c>
      <c r="ET18" s="270">
        <v>96.2</v>
      </c>
      <c r="EU18" s="262">
        <v>99</v>
      </c>
      <c r="EV18" s="276">
        <v>16.399999999999999</v>
      </c>
      <c r="EW18" s="262">
        <v>119701</v>
      </c>
      <c r="EX18" s="270">
        <v>29.4</v>
      </c>
      <c r="EY18" s="262">
        <v>337738</v>
      </c>
      <c r="EZ18" s="269">
        <v>2.88</v>
      </c>
      <c r="FA18" s="262">
        <v>341</v>
      </c>
      <c r="FB18" s="262">
        <v>51</v>
      </c>
      <c r="FC18" s="263">
        <v>10662</v>
      </c>
      <c r="FD18" s="262">
        <v>44</v>
      </c>
      <c r="FE18" s="262">
        <v>2572</v>
      </c>
      <c r="FF18" s="269">
        <v>85.7</v>
      </c>
      <c r="FG18" s="72" t="s">
        <v>860</v>
      </c>
      <c r="FH18" s="264">
        <v>178983</v>
      </c>
      <c r="FI18" s="267">
        <v>15479</v>
      </c>
      <c r="FJ18" s="263">
        <v>1230</v>
      </c>
      <c r="FK18" s="275">
        <v>155031</v>
      </c>
      <c r="FL18" s="263">
        <v>130776</v>
      </c>
      <c r="FM18" s="264">
        <v>21247</v>
      </c>
      <c r="FN18" s="264">
        <v>3008</v>
      </c>
      <c r="FO18" s="264">
        <v>8473</v>
      </c>
      <c r="FP18" s="277">
        <v>16.5</v>
      </c>
      <c r="FQ18" s="273">
        <v>1040</v>
      </c>
      <c r="FR18" s="278">
        <v>10.75</v>
      </c>
      <c r="FS18" s="274">
        <v>7342</v>
      </c>
      <c r="FT18" s="262">
        <v>185</v>
      </c>
      <c r="FU18" s="262">
        <v>208</v>
      </c>
      <c r="FV18" s="262">
        <v>267</v>
      </c>
      <c r="FW18" s="262">
        <v>36</v>
      </c>
      <c r="FX18" s="262">
        <v>1296</v>
      </c>
      <c r="FY18" s="272">
        <v>60.113733215967358</v>
      </c>
      <c r="FZ18" s="74" t="s">
        <v>1207</v>
      </c>
      <c r="GA18" s="279">
        <v>97.95</v>
      </c>
      <c r="GB18" s="279">
        <v>90.1</v>
      </c>
      <c r="GC18" s="276">
        <v>88</v>
      </c>
      <c r="GD18" s="270">
        <v>36.799999999999997</v>
      </c>
      <c r="GE18" s="280">
        <v>123</v>
      </c>
      <c r="GF18" s="273">
        <v>13</v>
      </c>
      <c r="GG18" s="273">
        <v>88</v>
      </c>
      <c r="GH18" s="262">
        <v>1548</v>
      </c>
      <c r="GI18" s="262">
        <v>8</v>
      </c>
      <c r="GJ18" s="262">
        <v>4094</v>
      </c>
      <c r="GK18" s="262">
        <v>5388</v>
      </c>
      <c r="GL18" s="262">
        <v>13</v>
      </c>
      <c r="GM18" s="275">
        <v>15126300</v>
      </c>
      <c r="GN18" s="281">
        <v>6022</v>
      </c>
      <c r="GO18" s="262">
        <v>29597586</v>
      </c>
      <c r="GP18" s="262">
        <v>9824082</v>
      </c>
      <c r="GQ18" s="263">
        <v>21906</v>
      </c>
      <c r="GR18" s="262">
        <v>21906</v>
      </c>
      <c r="GS18" s="262">
        <v>79</v>
      </c>
      <c r="GT18" s="262">
        <v>3258</v>
      </c>
      <c r="GU18" s="263">
        <v>241408</v>
      </c>
      <c r="GV18" s="263">
        <v>799</v>
      </c>
      <c r="GW18" s="263">
        <v>48949</v>
      </c>
      <c r="GX18" s="263">
        <v>191660</v>
      </c>
      <c r="GY18" s="264">
        <v>1555</v>
      </c>
      <c r="GZ18" s="263">
        <v>15643</v>
      </c>
      <c r="HA18" s="264">
        <v>1913832</v>
      </c>
      <c r="HB18" s="264">
        <v>3239</v>
      </c>
      <c r="HC18" s="263">
        <v>28732</v>
      </c>
      <c r="HD18" s="264">
        <v>700595</v>
      </c>
      <c r="HE18" s="263">
        <v>520</v>
      </c>
      <c r="HF18" s="263">
        <v>31337</v>
      </c>
      <c r="HG18" s="263">
        <v>2122209.27</v>
      </c>
      <c r="HH18" s="262">
        <v>499</v>
      </c>
      <c r="HI18" s="262">
        <v>17167</v>
      </c>
      <c r="HJ18" s="262">
        <v>561784</v>
      </c>
      <c r="HK18" s="272">
        <v>132</v>
      </c>
      <c r="HL18" s="262">
        <v>7338</v>
      </c>
      <c r="HM18" s="262">
        <v>5218</v>
      </c>
      <c r="HN18" s="262">
        <v>3905</v>
      </c>
      <c r="HO18" s="262">
        <v>762</v>
      </c>
      <c r="HP18" s="74" t="s">
        <v>1208</v>
      </c>
      <c r="HQ18" s="74" t="s">
        <v>1208</v>
      </c>
      <c r="HR18" s="74" t="s">
        <v>1208</v>
      </c>
      <c r="HS18" s="262">
        <v>338</v>
      </c>
      <c r="HT18" s="282">
        <v>2884685</v>
      </c>
      <c r="HU18" s="283">
        <v>17967310</v>
      </c>
      <c r="HV18" s="262">
        <v>2338040</v>
      </c>
      <c r="HW18" s="262">
        <v>2771192</v>
      </c>
      <c r="HX18" s="262">
        <v>632277</v>
      </c>
      <c r="HY18" s="262">
        <v>3600</v>
      </c>
      <c r="HZ18" s="262">
        <v>3780</v>
      </c>
      <c r="IA18" s="262">
        <v>296580</v>
      </c>
      <c r="IB18" s="262">
        <v>198620</v>
      </c>
      <c r="IC18" s="262">
        <v>19743</v>
      </c>
      <c r="ID18" s="262">
        <v>14262077</v>
      </c>
      <c r="IE18" s="262">
        <v>20230</v>
      </c>
      <c r="IF18" s="263">
        <v>295</v>
      </c>
      <c r="IG18" s="263">
        <v>3</v>
      </c>
      <c r="IH18" s="262">
        <v>158</v>
      </c>
      <c r="II18" s="263">
        <v>0</v>
      </c>
      <c r="IJ18" s="262">
        <v>55628</v>
      </c>
      <c r="IK18" s="263">
        <v>341246</v>
      </c>
      <c r="IL18" s="262">
        <v>24200</v>
      </c>
      <c r="IM18" s="262">
        <v>17500</v>
      </c>
      <c r="IN18" s="284">
        <v>71.459999999999994</v>
      </c>
      <c r="IO18" s="285">
        <v>385594</v>
      </c>
      <c r="IP18" s="286">
        <v>1.51</v>
      </c>
      <c r="IQ18" s="271">
        <v>4.8</v>
      </c>
      <c r="IR18" s="271">
        <v>4.1900000000000004</v>
      </c>
      <c r="IS18" s="262">
        <v>2237</v>
      </c>
      <c r="IT18" s="262">
        <v>2144</v>
      </c>
      <c r="IU18" s="263">
        <v>33103</v>
      </c>
      <c r="IV18" s="269">
        <v>74.400000000000006</v>
      </c>
      <c r="IW18" s="269">
        <v>57.7</v>
      </c>
      <c r="IX18" s="269">
        <v>36.200000000000003</v>
      </c>
      <c r="IY18" s="269">
        <v>58.4</v>
      </c>
      <c r="IZ18" s="269">
        <v>20.2</v>
      </c>
      <c r="JA18" s="267">
        <v>3</v>
      </c>
      <c r="JB18" s="267">
        <v>6</v>
      </c>
      <c r="JC18" s="278">
        <v>67</v>
      </c>
      <c r="JD18" s="287">
        <v>0.98499999999999999</v>
      </c>
      <c r="JE18" s="288">
        <v>92.7</v>
      </c>
      <c r="JF18" s="288">
        <v>12.8</v>
      </c>
      <c r="JG18" s="288">
        <v>4</v>
      </c>
      <c r="JH18" s="289">
        <v>111260791</v>
      </c>
      <c r="JI18" s="270">
        <v>62.6</v>
      </c>
      <c r="JJ18" s="270">
        <v>51.2</v>
      </c>
      <c r="JK18" s="262" t="s">
        <v>406</v>
      </c>
      <c r="JL18" s="262" t="s">
        <v>406</v>
      </c>
      <c r="JM18" s="270">
        <v>6.4</v>
      </c>
      <c r="JN18" s="269">
        <v>30.1</v>
      </c>
      <c r="JO18" s="290">
        <v>3274</v>
      </c>
      <c r="JP18" s="74" t="s">
        <v>1208</v>
      </c>
      <c r="JQ18" s="74" t="s">
        <v>1208</v>
      </c>
      <c r="JR18" s="74" t="s">
        <v>1208</v>
      </c>
      <c r="JS18" s="276">
        <v>52</v>
      </c>
      <c r="JT18" s="269">
        <v>25.1</v>
      </c>
      <c r="JU18" s="263">
        <v>95839</v>
      </c>
      <c r="JV18" s="263">
        <v>1662</v>
      </c>
      <c r="JW18" s="263">
        <v>1388</v>
      </c>
      <c r="JX18" s="263">
        <v>6586</v>
      </c>
      <c r="JY18" s="263">
        <v>9250</v>
      </c>
      <c r="JZ18" s="263">
        <v>10112</v>
      </c>
      <c r="KA18" s="263">
        <v>11525</v>
      </c>
      <c r="KB18" s="263">
        <v>13719</v>
      </c>
      <c r="KC18" s="263">
        <v>12280</v>
      </c>
      <c r="KD18" s="263">
        <v>10639</v>
      </c>
      <c r="KE18" s="263">
        <v>9406</v>
      </c>
      <c r="KF18" s="263">
        <v>8245</v>
      </c>
      <c r="KG18" s="263">
        <v>6093</v>
      </c>
      <c r="KH18" s="74" t="s">
        <v>1208</v>
      </c>
      <c r="KI18" s="263">
        <v>2728</v>
      </c>
      <c r="KJ18" s="263">
        <v>1311</v>
      </c>
      <c r="KK18" s="263">
        <v>556</v>
      </c>
      <c r="KL18" s="263">
        <v>284</v>
      </c>
      <c r="KM18" s="263">
        <v>10294</v>
      </c>
      <c r="KN18" s="263">
        <v>9274</v>
      </c>
      <c r="KO18" s="263">
        <v>11751</v>
      </c>
      <c r="KP18" s="263">
        <v>14645</v>
      </c>
      <c r="KQ18" s="263">
        <v>16950</v>
      </c>
      <c r="KR18" s="263">
        <v>19107</v>
      </c>
      <c r="KS18" s="263">
        <v>16329</v>
      </c>
      <c r="KT18" s="263">
        <v>14595</v>
      </c>
      <c r="KU18" s="263">
        <v>14087</v>
      </c>
      <c r="KV18" s="263">
        <v>16338</v>
      </c>
      <c r="KW18" s="263">
        <v>18268</v>
      </c>
      <c r="KX18" s="74" t="s">
        <v>1208</v>
      </c>
      <c r="KY18" s="263">
        <v>14190</v>
      </c>
      <c r="KZ18" s="263">
        <v>11038</v>
      </c>
      <c r="LA18" s="263">
        <v>9217</v>
      </c>
      <c r="LB18" s="291">
        <v>10528</v>
      </c>
    </row>
    <row r="19" spans="1:314" ht="12" customHeight="1">
      <c r="A19" s="133">
        <v>102016</v>
      </c>
      <c r="B19" s="2" t="s">
        <v>712</v>
      </c>
      <c r="C19" s="183">
        <v>311.58999999999997</v>
      </c>
      <c r="D19" s="173">
        <v>337579</v>
      </c>
      <c r="E19" s="174">
        <v>12.4</v>
      </c>
      <c r="F19" s="174">
        <v>59.2</v>
      </c>
      <c r="G19" s="174">
        <v>28.4</v>
      </c>
      <c r="H19" s="176">
        <v>15473</v>
      </c>
      <c r="I19" s="176">
        <v>32705</v>
      </c>
      <c r="J19" s="176">
        <v>51462</v>
      </c>
      <c r="K19" s="173">
        <v>48074</v>
      </c>
      <c r="L19" s="173">
        <v>147532</v>
      </c>
      <c r="M19" s="173">
        <v>6227</v>
      </c>
      <c r="N19" s="173">
        <v>12175</v>
      </c>
      <c r="O19" s="175">
        <v>11309</v>
      </c>
      <c r="P19" s="74" t="s">
        <v>1207</v>
      </c>
      <c r="Q19" s="74" t="s">
        <v>1207</v>
      </c>
      <c r="R19" s="176">
        <v>334299</v>
      </c>
      <c r="S19" s="173">
        <v>336154</v>
      </c>
      <c r="T19" s="173">
        <v>351420</v>
      </c>
      <c r="U19" s="173">
        <v>1006650</v>
      </c>
      <c r="V19" s="173">
        <v>2116205</v>
      </c>
      <c r="W19" s="173">
        <v>742090</v>
      </c>
      <c r="X19" s="173">
        <v>1038877</v>
      </c>
      <c r="Y19" s="180">
        <v>68</v>
      </c>
      <c r="Z19" s="104">
        <v>71</v>
      </c>
      <c r="AA19" s="180">
        <v>41</v>
      </c>
      <c r="AB19" s="74" t="s">
        <v>1207</v>
      </c>
      <c r="AC19" s="74" t="s">
        <v>1207</v>
      </c>
      <c r="AD19" s="181">
        <v>103665</v>
      </c>
      <c r="AE19" s="173">
        <v>659.65</v>
      </c>
      <c r="AF19" s="180">
        <v>867.1</v>
      </c>
      <c r="AG19" s="173">
        <v>1683</v>
      </c>
      <c r="AH19" s="173">
        <v>280791</v>
      </c>
      <c r="AI19" s="173">
        <v>2221</v>
      </c>
      <c r="AJ19" s="74" t="s">
        <v>1207</v>
      </c>
      <c r="AK19" s="224">
        <v>20</v>
      </c>
      <c r="AL19" s="173">
        <v>2095</v>
      </c>
      <c r="AM19" s="175">
        <v>46</v>
      </c>
      <c r="AN19" s="175">
        <v>16348</v>
      </c>
      <c r="AO19" s="173">
        <v>1067</v>
      </c>
      <c r="AP19" s="173">
        <v>58</v>
      </c>
      <c r="AQ19" s="187">
        <v>21</v>
      </c>
      <c r="AR19" s="175">
        <v>8286</v>
      </c>
      <c r="AS19" s="173">
        <v>614</v>
      </c>
      <c r="AT19" s="173">
        <v>0</v>
      </c>
      <c r="AU19" s="173">
        <v>239</v>
      </c>
      <c r="AV19" s="173">
        <v>27</v>
      </c>
      <c r="AW19" s="173">
        <v>69</v>
      </c>
      <c r="AX19" s="74" t="s">
        <v>1207</v>
      </c>
      <c r="AY19" s="74" t="s">
        <v>1207</v>
      </c>
      <c r="AZ19" s="74" t="s">
        <v>1207</v>
      </c>
      <c r="BA19" s="74" t="s">
        <v>1207</v>
      </c>
      <c r="BB19" s="174">
        <v>100</v>
      </c>
      <c r="BC19" s="174">
        <v>115.4</v>
      </c>
      <c r="BD19" s="174">
        <v>117.1</v>
      </c>
      <c r="BE19" s="174"/>
      <c r="BF19" s="180">
        <v>11</v>
      </c>
      <c r="BG19" s="187">
        <v>11</v>
      </c>
      <c r="BH19" s="187">
        <v>4</v>
      </c>
      <c r="BI19" s="74" t="s">
        <v>1207</v>
      </c>
      <c r="BJ19" s="74" t="s">
        <v>1207</v>
      </c>
      <c r="BK19" s="180">
        <v>6</v>
      </c>
      <c r="BL19" s="180">
        <v>6</v>
      </c>
      <c r="BM19" s="187">
        <v>11</v>
      </c>
      <c r="BN19" s="187">
        <v>4</v>
      </c>
      <c r="BO19" s="175">
        <v>5</v>
      </c>
      <c r="BP19" s="173">
        <v>20691</v>
      </c>
      <c r="BQ19" s="175">
        <v>5</v>
      </c>
      <c r="BR19" s="173">
        <v>138022</v>
      </c>
      <c r="BS19" s="175">
        <v>11</v>
      </c>
      <c r="BT19" s="173">
        <v>240697.4</v>
      </c>
      <c r="BU19" s="175">
        <v>5</v>
      </c>
      <c r="BV19" s="173">
        <v>4301</v>
      </c>
      <c r="BW19" s="186" t="s">
        <v>406</v>
      </c>
      <c r="BX19" s="180">
        <v>2</v>
      </c>
      <c r="BY19" s="180">
        <v>5</v>
      </c>
      <c r="BZ19" s="180">
        <v>246</v>
      </c>
      <c r="CA19" s="180">
        <v>6212</v>
      </c>
      <c r="CB19" s="174">
        <v>34.699999999999996</v>
      </c>
      <c r="CC19" s="186">
        <v>1.44</v>
      </c>
      <c r="CD19" s="174">
        <v>33.4</v>
      </c>
      <c r="CE19" s="174">
        <v>3.7069313035024067</v>
      </c>
      <c r="CF19" s="174">
        <v>60.364367688599998</v>
      </c>
      <c r="CG19" s="175">
        <v>21</v>
      </c>
      <c r="CH19" s="173">
        <v>4759</v>
      </c>
      <c r="CI19" s="175">
        <v>343</v>
      </c>
      <c r="CJ19" s="175">
        <v>1581</v>
      </c>
      <c r="CK19" s="175">
        <v>3699</v>
      </c>
      <c r="CL19" s="175">
        <v>983</v>
      </c>
      <c r="CM19" s="175">
        <v>319</v>
      </c>
      <c r="CN19" s="175">
        <v>559</v>
      </c>
      <c r="CO19" s="183">
        <v>1.41</v>
      </c>
      <c r="CP19" s="186" t="s">
        <v>406</v>
      </c>
      <c r="CQ19" s="175">
        <v>3</v>
      </c>
      <c r="CR19" s="175">
        <v>73</v>
      </c>
      <c r="CS19" s="175">
        <v>5</v>
      </c>
      <c r="CT19" s="175">
        <v>2</v>
      </c>
      <c r="CU19" s="175">
        <v>130</v>
      </c>
      <c r="CV19" s="175">
        <v>25</v>
      </c>
      <c r="CW19" s="173">
        <v>1775</v>
      </c>
      <c r="CX19" s="175">
        <v>12</v>
      </c>
      <c r="CY19" s="175">
        <v>1034</v>
      </c>
      <c r="CZ19" s="180">
        <v>38</v>
      </c>
      <c r="DA19" s="180">
        <v>459</v>
      </c>
      <c r="DB19" s="180">
        <v>7</v>
      </c>
      <c r="DC19" s="180">
        <v>72</v>
      </c>
      <c r="DD19" s="180">
        <v>18</v>
      </c>
      <c r="DE19" s="180">
        <v>491</v>
      </c>
      <c r="DF19" s="173">
        <v>10310</v>
      </c>
      <c r="DG19" s="173">
        <v>1927</v>
      </c>
      <c r="DH19" s="173">
        <v>2614</v>
      </c>
      <c r="DI19" s="173">
        <v>1140173.419</v>
      </c>
      <c r="DJ19" s="173">
        <v>289423.50599999999</v>
      </c>
      <c r="DK19" s="173">
        <v>687555.34100000001</v>
      </c>
      <c r="DL19" s="173">
        <v>95657</v>
      </c>
      <c r="DM19" s="175">
        <v>12</v>
      </c>
      <c r="DN19" s="173">
        <v>16231</v>
      </c>
      <c r="DO19" s="173">
        <v>2252</v>
      </c>
      <c r="DP19" s="173">
        <v>1689</v>
      </c>
      <c r="DQ19" s="180">
        <v>60</v>
      </c>
      <c r="DR19" s="180">
        <v>1148</v>
      </c>
      <c r="DS19" s="173">
        <v>24239</v>
      </c>
      <c r="DT19" s="122">
        <v>11798</v>
      </c>
      <c r="DU19" s="173">
        <v>2471</v>
      </c>
      <c r="DV19" s="173">
        <v>2303</v>
      </c>
      <c r="DW19" s="180">
        <v>336</v>
      </c>
      <c r="DX19" s="180">
        <v>370</v>
      </c>
      <c r="DY19" s="180">
        <v>0</v>
      </c>
      <c r="DZ19" s="180">
        <v>1399</v>
      </c>
      <c r="EA19" s="180">
        <v>21</v>
      </c>
      <c r="EB19" s="180">
        <v>19489</v>
      </c>
      <c r="EC19" s="180"/>
      <c r="ED19" s="218">
        <v>86</v>
      </c>
      <c r="EE19" s="175">
        <v>11347</v>
      </c>
      <c r="EF19" s="220">
        <v>9811</v>
      </c>
      <c r="EG19" s="175">
        <v>9</v>
      </c>
      <c r="EH19" s="217">
        <v>1021</v>
      </c>
      <c r="EI19" s="180">
        <v>64</v>
      </c>
      <c r="EJ19" s="180">
        <v>51</v>
      </c>
      <c r="EK19" s="174">
        <v>60</v>
      </c>
      <c r="EL19" s="180">
        <v>33</v>
      </c>
      <c r="EM19" s="180">
        <v>56</v>
      </c>
      <c r="EN19" s="180">
        <v>1215</v>
      </c>
      <c r="EO19" s="181">
        <v>408</v>
      </c>
      <c r="EP19" s="181">
        <v>79</v>
      </c>
      <c r="EQ19" s="181">
        <v>2310</v>
      </c>
      <c r="ER19" s="175">
        <v>2329</v>
      </c>
      <c r="ES19" s="174">
        <v>98.2</v>
      </c>
      <c r="ET19" s="174">
        <v>99</v>
      </c>
      <c r="EU19" s="181">
        <v>104</v>
      </c>
      <c r="EV19" s="174">
        <v>11.7</v>
      </c>
      <c r="EW19" s="181">
        <v>81951</v>
      </c>
      <c r="EX19" s="174">
        <v>42.1</v>
      </c>
      <c r="EY19" s="181">
        <v>343044</v>
      </c>
      <c r="EZ19" s="223">
        <f>ROUND(((343044-340060)/340060*100),2)</f>
        <v>0.88</v>
      </c>
      <c r="FA19" s="180">
        <v>431</v>
      </c>
      <c r="FB19" s="180">
        <v>12</v>
      </c>
      <c r="FC19" s="222">
        <v>5975</v>
      </c>
      <c r="FD19" s="180">
        <v>123</v>
      </c>
      <c r="FE19" s="180">
        <v>1307</v>
      </c>
      <c r="FF19" s="174">
        <v>85</v>
      </c>
      <c r="FG19" s="72" t="s">
        <v>860</v>
      </c>
      <c r="FH19" s="173">
        <v>114350</v>
      </c>
      <c r="FI19" s="175">
        <v>7623</v>
      </c>
      <c r="FJ19" s="173">
        <v>4652</v>
      </c>
      <c r="FK19" s="217">
        <v>97994</v>
      </c>
      <c r="FL19" s="173">
        <v>87509</v>
      </c>
      <c r="FM19" s="173">
        <v>6256</v>
      </c>
      <c r="FN19" s="173">
        <v>4229</v>
      </c>
      <c r="FO19" s="173">
        <v>8733</v>
      </c>
      <c r="FP19" s="221">
        <v>21.4</v>
      </c>
      <c r="FQ19" s="218">
        <v>422</v>
      </c>
      <c r="FR19" s="213">
        <v>11.71</v>
      </c>
      <c r="FS19" s="220">
        <v>7946</v>
      </c>
      <c r="FT19" s="180">
        <v>90</v>
      </c>
      <c r="FU19" s="180">
        <v>243</v>
      </c>
      <c r="FV19" s="180">
        <v>194</v>
      </c>
      <c r="FW19" s="185">
        <v>31</v>
      </c>
      <c r="FX19" s="184">
        <v>930</v>
      </c>
      <c r="FY19" s="183">
        <v>67.156232924253828</v>
      </c>
      <c r="FZ19" s="74" t="s">
        <v>1207</v>
      </c>
      <c r="GA19" s="93">
        <v>99.9</v>
      </c>
      <c r="GB19" s="93">
        <v>85.3</v>
      </c>
      <c r="GC19" s="174">
        <v>70.900000000000006</v>
      </c>
      <c r="GD19" s="177">
        <v>54.5</v>
      </c>
      <c r="GE19" s="219">
        <v>100</v>
      </c>
      <c r="GF19" s="218">
        <v>11</v>
      </c>
      <c r="GG19" s="218">
        <v>83</v>
      </c>
      <c r="GH19" s="180">
        <v>3072</v>
      </c>
      <c r="GI19" s="180">
        <v>6</v>
      </c>
      <c r="GJ19" s="180">
        <v>2537</v>
      </c>
      <c r="GK19" s="180">
        <v>2911</v>
      </c>
      <c r="GL19" s="180">
        <v>4</v>
      </c>
      <c r="GM19" s="217">
        <v>6503400</v>
      </c>
      <c r="GN19" s="216">
        <v>2541</v>
      </c>
      <c r="GO19" s="180" t="s">
        <v>406</v>
      </c>
      <c r="GP19" s="180" t="s">
        <v>406</v>
      </c>
      <c r="GQ19" s="173">
        <v>15734</v>
      </c>
      <c r="GR19" s="175">
        <v>15734</v>
      </c>
      <c r="GS19" s="175">
        <v>146</v>
      </c>
      <c r="GT19" s="175">
        <v>2763</v>
      </c>
      <c r="GU19" s="173">
        <v>160065</v>
      </c>
      <c r="GV19" s="173">
        <v>1867</v>
      </c>
      <c r="GW19" s="173">
        <v>34114</v>
      </c>
      <c r="GX19" s="173">
        <v>124084</v>
      </c>
      <c r="GY19" s="173">
        <v>907</v>
      </c>
      <c r="GZ19" s="173">
        <v>8016</v>
      </c>
      <c r="HA19" s="173">
        <v>758974</v>
      </c>
      <c r="HB19" s="173">
        <v>2359</v>
      </c>
      <c r="HC19" s="173">
        <v>18335</v>
      </c>
      <c r="HD19" s="173">
        <v>388893</v>
      </c>
      <c r="HE19" s="173">
        <v>439</v>
      </c>
      <c r="HF19" s="173">
        <v>19368</v>
      </c>
      <c r="HG19" s="173">
        <v>552886.31999999995</v>
      </c>
      <c r="HH19" s="175">
        <v>428</v>
      </c>
      <c r="HI19" s="180">
        <v>13759</v>
      </c>
      <c r="HJ19" s="180">
        <v>347958.69</v>
      </c>
      <c r="HK19" s="182">
        <v>99</v>
      </c>
      <c r="HL19" s="180">
        <v>11181</v>
      </c>
      <c r="HM19" s="175">
        <v>6694</v>
      </c>
      <c r="HN19" s="175">
        <v>3701</v>
      </c>
      <c r="HO19" s="181">
        <v>563</v>
      </c>
      <c r="HP19" s="74" t="s">
        <v>1208</v>
      </c>
      <c r="HQ19" s="74" t="s">
        <v>1208</v>
      </c>
      <c r="HR19" s="74" t="s">
        <v>1208</v>
      </c>
      <c r="HS19" s="181">
        <v>107</v>
      </c>
      <c r="HT19" s="173">
        <v>3960736</v>
      </c>
      <c r="HU19" s="173">
        <v>22965410</v>
      </c>
      <c r="HV19" s="180">
        <v>2371206</v>
      </c>
      <c r="HW19" s="180">
        <v>3132429</v>
      </c>
      <c r="HX19" s="180">
        <v>288987</v>
      </c>
      <c r="HY19" s="180">
        <v>6260</v>
      </c>
      <c r="HZ19" s="180">
        <v>10330</v>
      </c>
      <c r="IA19" s="180">
        <v>319850</v>
      </c>
      <c r="IB19" s="180">
        <v>185068</v>
      </c>
      <c r="IC19" s="179">
        <v>9249</v>
      </c>
      <c r="ID19" s="179">
        <v>1242891</v>
      </c>
      <c r="IE19" s="179">
        <v>968647</v>
      </c>
      <c r="IF19" s="176">
        <v>59</v>
      </c>
      <c r="IG19" s="176">
        <v>50</v>
      </c>
      <c r="IH19" s="179">
        <v>26</v>
      </c>
      <c r="II19" s="176">
        <v>26</v>
      </c>
      <c r="IJ19" s="179">
        <v>166239</v>
      </c>
      <c r="IK19" s="173">
        <v>231159</v>
      </c>
      <c r="IL19" s="176">
        <v>0</v>
      </c>
      <c r="IM19" s="215">
        <v>11000</v>
      </c>
      <c r="IN19" s="214">
        <v>45.98</v>
      </c>
      <c r="IO19" s="179">
        <v>196540</v>
      </c>
      <c r="IP19" s="178">
        <v>21.1</v>
      </c>
      <c r="IQ19" s="177">
        <v>0.33</v>
      </c>
      <c r="IR19" s="177">
        <v>0.33</v>
      </c>
      <c r="IS19" s="177">
        <v>2779.1</v>
      </c>
      <c r="IT19" s="177">
        <v>2349</v>
      </c>
      <c r="IU19" s="173" t="s">
        <v>406</v>
      </c>
      <c r="IV19" s="174">
        <v>71.099999999999994</v>
      </c>
      <c r="IW19" s="174">
        <v>54</v>
      </c>
      <c r="IX19" s="174">
        <v>36</v>
      </c>
      <c r="IY19" s="174">
        <v>59.4</v>
      </c>
      <c r="IZ19" s="174">
        <v>20.399999999999999</v>
      </c>
      <c r="JA19" s="176">
        <v>3</v>
      </c>
      <c r="JB19" s="176">
        <v>10</v>
      </c>
      <c r="JC19" s="213">
        <v>88.71</v>
      </c>
      <c r="JD19" s="212">
        <v>0.80900000000000005</v>
      </c>
      <c r="JE19" s="211">
        <v>97.3</v>
      </c>
      <c r="JF19" s="211">
        <v>8.4</v>
      </c>
      <c r="JG19" s="211">
        <v>3.3</v>
      </c>
      <c r="JH19" s="210">
        <v>155480033</v>
      </c>
      <c r="JI19" s="175">
        <v>51.8</v>
      </c>
      <c r="JJ19" s="175">
        <v>47.5</v>
      </c>
      <c r="JK19" s="175" t="s">
        <v>406</v>
      </c>
      <c r="JL19" s="175" t="s">
        <v>406</v>
      </c>
      <c r="JM19" s="175">
        <v>66.8</v>
      </c>
      <c r="JN19" s="174">
        <v>31.1</v>
      </c>
      <c r="JO19" s="209">
        <v>2606</v>
      </c>
      <c r="JP19" s="74" t="s">
        <v>1208</v>
      </c>
      <c r="JQ19" s="74" t="s">
        <v>1208</v>
      </c>
      <c r="JR19" s="74" t="s">
        <v>1208</v>
      </c>
      <c r="JS19" s="174">
        <v>22</v>
      </c>
      <c r="JT19" s="174">
        <v>23.2</v>
      </c>
      <c r="JU19" s="173">
        <v>61423</v>
      </c>
      <c r="JV19" s="173">
        <v>1172</v>
      </c>
      <c r="JW19" s="173">
        <v>1087</v>
      </c>
      <c r="JX19" s="173">
        <v>4832</v>
      </c>
      <c r="JY19" s="173">
        <v>5972</v>
      </c>
      <c r="JZ19" s="173">
        <v>6281</v>
      </c>
      <c r="KA19" s="173">
        <v>7335</v>
      </c>
      <c r="KB19" s="173">
        <v>9439</v>
      </c>
      <c r="KC19" s="173">
        <v>8695</v>
      </c>
      <c r="KD19" s="173">
        <v>8007</v>
      </c>
      <c r="KE19" s="173">
        <v>7210</v>
      </c>
      <c r="KF19" s="173">
        <v>6283</v>
      </c>
      <c r="KG19" s="173">
        <v>4580</v>
      </c>
      <c r="KH19" s="74" t="s">
        <v>1208</v>
      </c>
      <c r="KI19" s="173">
        <v>2231</v>
      </c>
      <c r="KJ19" s="173">
        <v>1184</v>
      </c>
      <c r="KK19" s="173">
        <v>648</v>
      </c>
      <c r="KL19" s="173">
        <v>282</v>
      </c>
      <c r="KM19" s="173">
        <v>7559</v>
      </c>
      <c r="KN19" s="173">
        <v>7022</v>
      </c>
      <c r="KO19" s="173">
        <v>7367</v>
      </c>
      <c r="KP19" s="173">
        <v>8420</v>
      </c>
      <c r="KQ19" s="173">
        <v>9904</v>
      </c>
      <c r="KR19" s="173">
        <v>12120</v>
      </c>
      <c r="KS19" s="173">
        <v>10901</v>
      </c>
      <c r="KT19" s="173">
        <v>10243</v>
      </c>
      <c r="KU19" s="173">
        <v>9971</v>
      </c>
      <c r="KV19" s="173">
        <v>11582</v>
      </c>
      <c r="KW19" s="173">
        <v>13025</v>
      </c>
      <c r="KX19" s="74" t="s">
        <v>1208</v>
      </c>
      <c r="KY19" s="173">
        <v>10632</v>
      </c>
      <c r="KZ19" s="173">
        <v>8896</v>
      </c>
      <c r="LA19" s="173">
        <v>7991</v>
      </c>
      <c r="LB19" s="173">
        <v>9613</v>
      </c>
    </row>
    <row r="20" spans="1:314" ht="12" customHeight="1">
      <c r="A20" s="3">
        <v>102024</v>
      </c>
      <c r="B20" s="2" t="s">
        <v>713</v>
      </c>
      <c r="C20" s="94">
        <v>459.16</v>
      </c>
      <c r="D20" s="71">
        <v>373674</v>
      </c>
      <c r="E20" s="72">
        <v>13.07</v>
      </c>
      <c r="F20" s="72">
        <v>59.66</v>
      </c>
      <c r="G20" s="72">
        <v>27.26</v>
      </c>
      <c r="H20" s="79">
        <v>18257</v>
      </c>
      <c r="I20" s="79">
        <v>38328</v>
      </c>
      <c r="J20" s="79">
        <v>59522</v>
      </c>
      <c r="K20" s="71">
        <v>50147</v>
      </c>
      <c r="L20" s="71">
        <v>163058</v>
      </c>
      <c r="M20" s="71">
        <v>5098</v>
      </c>
      <c r="N20" s="71">
        <v>13336</v>
      </c>
      <c r="O20" s="74">
        <v>13084</v>
      </c>
      <c r="P20" s="74" t="s">
        <v>1207</v>
      </c>
      <c r="Q20" s="74" t="s">
        <v>1207</v>
      </c>
      <c r="R20" s="79">
        <v>369149</v>
      </c>
      <c r="S20" s="71">
        <v>370884</v>
      </c>
      <c r="T20" s="71">
        <v>377656</v>
      </c>
      <c r="U20" s="71">
        <v>872593</v>
      </c>
      <c r="V20" s="71">
        <v>2268727</v>
      </c>
      <c r="W20" s="71">
        <v>524812</v>
      </c>
      <c r="X20" s="71">
        <v>1148986</v>
      </c>
      <c r="Y20" s="86">
        <v>84</v>
      </c>
      <c r="Z20" s="104">
        <v>98</v>
      </c>
      <c r="AA20" s="86">
        <v>83</v>
      </c>
      <c r="AB20" s="74" t="s">
        <v>1207</v>
      </c>
      <c r="AC20" s="74" t="s">
        <v>1207</v>
      </c>
      <c r="AD20" s="87">
        <v>56846</v>
      </c>
      <c r="AE20" s="71">
        <v>2434</v>
      </c>
      <c r="AF20" s="86">
        <v>954</v>
      </c>
      <c r="AG20" s="71">
        <v>5068</v>
      </c>
      <c r="AH20" s="71">
        <v>735808</v>
      </c>
      <c r="AI20" s="72">
        <v>0</v>
      </c>
      <c r="AJ20" s="74" t="s">
        <v>1207</v>
      </c>
      <c r="AK20" s="123">
        <v>23</v>
      </c>
      <c r="AL20" s="71">
        <v>2414</v>
      </c>
      <c r="AM20" s="74">
        <v>58</v>
      </c>
      <c r="AN20" s="74">
        <v>19826</v>
      </c>
      <c r="AO20" s="71">
        <v>939</v>
      </c>
      <c r="AP20" s="71" t="s">
        <v>406</v>
      </c>
      <c r="AQ20" s="102">
        <v>25</v>
      </c>
      <c r="AR20" s="74">
        <v>9901</v>
      </c>
      <c r="AS20" s="71">
        <v>536</v>
      </c>
      <c r="AT20" s="71">
        <v>5</v>
      </c>
      <c r="AU20" s="71" t="s">
        <v>406</v>
      </c>
      <c r="AV20" s="71">
        <v>25</v>
      </c>
      <c r="AW20" s="71">
        <v>42</v>
      </c>
      <c r="AX20" s="74" t="s">
        <v>1207</v>
      </c>
      <c r="AY20" s="74" t="s">
        <v>1207</v>
      </c>
      <c r="AZ20" s="74" t="s">
        <v>1207</v>
      </c>
      <c r="BA20" s="74" t="s">
        <v>1207</v>
      </c>
      <c r="BB20" s="72">
        <v>100</v>
      </c>
      <c r="BC20" s="72">
        <v>138.6</v>
      </c>
      <c r="BD20" s="72">
        <v>110.3</v>
      </c>
      <c r="BE20" s="72"/>
      <c r="BF20" s="86">
        <v>64</v>
      </c>
      <c r="BG20" s="102">
        <v>64</v>
      </c>
      <c r="BH20" s="102">
        <v>12</v>
      </c>
      <c r="BI20" s="74" t="s">
        <v>1207</v>
      </c>
      <c r="BJ20" s="74" t="s">
        <v>1207</v>
      </c>
      <c r="BK20" s="86">
        <v>3</v>
      </c>
      <c r="BL20" s="86">
        <v>3</v>
      </c>
      <c r="BM20" s="102">
        <v>4</v>
      </c>
      <c r="BN20" s="102">
        <v>1</v>
      </c>
      <c r="BO20" s="74">
        <v>11</v>
      </c>
      <c r="BP20" s="71">
        <v>54178</v>
      </c>
      <c r="BQ20" s="74">
        <v>3</v>
      </c>
      <c r="BR20" s="71">
        <v>60830</v>
      </c>
      <c r="BS20" s="74">
        <v>10</v>
      </c>
      <c r="BT20" s="71">
        <v>185925</v>
      </c>
      <c r="BU20" s="74">
        <v>6</v>
      </c>
      <c r="BV20" s="71">
        <v>10259</v>
      </c>
      <c r="BW20" s="72" t="s">
        <v>406</v>
      </c>
      <c r="BX20" s="86">
        <v>3</v>
      </c>
      <c r="BY20" s="86">
        <v>6</v>
      </c>
      <c r="BZ20" s="86">
        <v>1215</v>
      </c>
      <c r="CA20" s="86">
        <v>10569</v>
      </c>
      <c r="CB20" s="72">
        <v>38.1</v>
      </c>
      <c r="CC20" s="101">
        <v>1.66</v>
      </c>
      <c r="CD20" s="72">
        <v>42.7</v>
      </c>
      <c r="CE20" s="72">
        <v>4.4569487663178711</v>
      </c>
      <c r="CF20" s="72">
        <v>59.904188840700002</v>
      </c>
      <c r="CG20" s="74">
        <v>27</v>
      </c>
      <c r="CH20" s="71">
        <v>4354</v>
      </c>
      <c r="CI20" s="74">
        <v>352</v>
      </c>
      <c r="CJ20" s="74">
        <v>815</v>
      </c>
      <c r="CK20" s="74">
        <v>3979</v>
      </c>
      <c r="CL20" s="74">
        <v>1103</v>
      </c>
      <c r="CM20" s="74">
        <v>344</v>
      </c>
      <c r="CN20" s="74">
        <v>556</v>
      </c>
      <c r="CO20" s="94">
        <v>1.55</v>
      </c>
      <c r="CP20" s="101" t="s">
        <v>406</v>
      </c>
      <c r="CQ20" s="74">
        <v>2</v>
      </c>
      <c r="CR20" s="74">
        <v>6</v>
      </c>
      <c r="CS20" s="74">
        <v>12</v>
      </c>
      <c r="CT20" s="74">
        <v>4</v>
      </c>
      <c r="CU20" s="74">
        <v>210</v>
      </c>
      <c r="CV20" s="74">
        <v>27</v>
      </c>
      <c r="CW20" s="71">
        <v>1541</v>
      </c>
      <c r="CX20" s="74">
        <v>21</v>
      </c>
      <c r="CY20" s="74">
        <v>1438</v>
      </c>
      <c r="CZ20" s="86">
        <v>55</v>
      </c>
      <c r="DA20" s="86">
        <v>612</v>
      </c>
      <c r="DB20" s="86">
        <v>25</v>
      </c>
      <c r="DC20" s="86">
        <v>194</v>
      </c>
      <c r="DD20" s="86">
        <v>25</v>
      </c>
      <c r="DE20" s="86">
        <v>698</v>
      </c>
      <c r="DF20" s="71">
        <v>10259</v>
      </c>
      <c r="DG20" s="71">
        <v>3029</v>
      </c>
      <c r="DH20" s="71">
        <v>2613</v>
      </c>
      <c r="DI20" s="71">
        <v>1110454.7069999999</v>
      </c>
      <c r="DJ20" s="71">
        <v>554783.35199999996</v>
      </c>
      <c r="DK20" s="71">
        <v>692034.61399999994</v>
      </c>
      <c r="DL20" s="71">
        <v>101167</v>
      </c>
      <c r="DM20" s="74">
        <v>30</v>
      </c>
      <c r="DN20" s="71">
        <v>16642</v>
      </c>
      <c r="DO20" s="71">
        <v>2495</v>
      </c>
      <c r="DP20" s="71">
        <v>1699</v>
      </c>
      <c r="DQ20" s="86">
        <v>170</v>
      </c>
      <c r="DR20" s="86">
        <v>1503</v>
      </c>
      <c r="DS20" s="71">
        <v>16395</v>
      </c>
      <c r="DT20" s="122">
        <v>11925</v>
      </c>
      <c r="DU20" s="71">
        <v>2502</v>
      </c>
      <c r="DV20" s="71">
        <v>1962</v>
      </c>
      <c r="DW20" s="86">
        <v>379</v>
      </c>
      <c r="DX20" s="86">
        <v>389</v>
      </c>
      <c r="DY20" s="86">
        <v>1</v>
      </c>
      <c r="DZ20" s="86">
        <v>1443</v>
      </c>
      <c r="EA20" s="86">
        <v>30</v>
      </c>
      <c r="EB20" s="86">
        <v>24171</v>
      </c>
      <c r="EC20" s="86"/>
      <c r="ED20" s="116">
        <v>94</v>
      </c>
      <c r="EE20" s="74">
        <v>10612</v>
      </c>
      <c r="EF20" s="118">
        <v>9694</v>
      </c>
      <c r="EG20" s="74">
        <v>0</v>
      </c>
      <c r="EH20" s="115">
        <v>1041</v>
      </c>
      <c r="EI20" s="86">
        <v>87</v>
      </c>
      <c r="EJ20" s="86">
        <v>59</v>
      </c>
      <c r="EK20" s="72">
        <v>55.6</v>
      </c>
      <c r="EL20" s="86">
        <v>61</v>
      </c>
      <c r="EM20" s="86">
        <v>222</v>
      </c>
      <c r="EN20" s="86">
        <v>863</v>
      </c>
      <c r="EO20" s="87">
        <v>368</v>
      </c>
      <c r="EP20" s="87">
        <v>108</v>
      </c>
      <c r="EQ20" s="87">
        <v>2497</v>
      </c>
      <c r="ER20" s="74">
        <v>3032</v>
      </c>
      <c r="ES20" s="72">
        <v>97.8</v>
      </c>
      <c r="ET20" s="72">
        <v>97.2</v>
      </c>
      <c r="EU20" s="87">
        <v>82</v>
      </c>
      <c r="EV20" s="72">
        <v>9.4</v>
      </c>
      <c r="EW20" s="87">
        <v>86423</v>
      </c>
      <c r="EX20" s="72">
        <v>37</v>
      </c>
      <c r="EY20" s="87">
        <v>342021</v>
      </c>
      <c r="EZ20" s="72">
        <v>1.51</v>
      </c>
      <c r="FA20" s="86">
        <v>731</v>
      </c>
      <c r="FB20" s="86">
        <v>13</v>
      </c>
      <c r="FC20" s="125">
        <v>7772</v>
      </c>
      <c r="FD20" s="86">
        <v>66</v>
      </c>
      <c r="FE20" s="86">
        <v>1117</v>
      </c>
      <c r="FF20" s="72">
        <v>94.7</v>
      </c>
      <c r="FG20" s="72" t="s">
        <v>860</v>
      </c>
      <c r="FH20" s="71">
        <v>132208</v>
      </c>
      <c r="FI20" s="74">
        <v>7055</v>
      </c>
      <c r="FJ20" s="71">
        <v>473</v>
      </c>
      <c r="FK20" s="115">
        <v>118012</v>
      </c>
      <c r="FL20" s="71">
        <v>104797</v>
      </c>
      <c r="FM20" s="71">
        <v>8118</v>
      </c>
      <c r="FN20" s="71">
        <v>5097</v>
      </c>
      <c r="FO20" s="71">
        <v>7141</v>
      </c>
      <c r="FP20" s="119">
        <v>12.9</v>
      </c>
      <c r="FQ20" s="116">
        <v>219</v>
      </c>
      <c r="FR20" s="111">
        <v>21.9</v>
      </c>
      <c r="FS20" s="118">
        <v>7115</v>
      </c>
      <c r="FT20" s="86">
        <v>0</v>
      </c>
      <c r="FU20" s="86">
        <v>113</v>
      </c>
      <c r="FV20" s="86">
        <v>160</v>
      </c>
      <c r="FW20" s="96">
        <v>37</v>
      </c>
      <c r="FX20" s="95">
        <v>1212</v>
      </c>
      <c r="FY20" s="94">
        <v>66.884059438694564</v>
      </c>
      <c r="FZ20" s="74" t="s">
        <v>1207</v>
      </c>
      <c r="GA20" s="93">
        <v>99.65</v>
      </c>
      <c r="GB20" s="93">
        <v>88.52</v>
      </c>
      <c r="GC20" s="72">
        <v>73.3</v>
      </c>
      <c r="GD20" s="80">
        <v>33</v>
      </c>
      <c r="GE20" s="117">
        <v>125</v>
      </c>
      <c r="GF20" s="116">
        <v>12</v>
      </c>
      <c r="GG20" s="116">
        <v>65</v>
      </c>
      <c r="GH20" s="86">
        <v>3059</v>
      </c>
      <c r="GI20" s="86">
        <v>9</v>
      </c>
      <c r="GJ20" s="86">
        <v>2409</v>
      </c>
      <c r="GK20" s="86">
        <v>2955</v>
      </c>
      <c r="GL20" s="86">
        <v>5</v>
      </c>
      <c r="GM20" s="115">
        <v>6688800</v>
      </c>
      <c r="GN20" s="114">
        <v>3971</v>
      </c>
      <c r="GO20" s="86" t="s">
        <v>406</v>
      </c>
      <c r="GP20" s="86" t="s">
        <v>406</v>
      </c>
      <c r="GQ20" s="71">
        <v>16940</v>
      </c>
      <c r="GR20" s="74">
        <v>16940</v>
      </c>
      <c r="GS20" s="74">
        <v>62</v>
      </c>
      <c r="GT20" s="74">
        <v>3237</v>
      </c>
      <c r="GU20" s="71">
        <v>174044</v>
      </c>
      <c r="GV20" s="71">
        <v>630</v>
      </c>
      <c r="GW20" s="71">
        <v>42277</v>
      </c>
      <c r="GX20" s="71">
        <v>131137</v>
      </c>
      <c r="GY20" s="71">
        <v>1115</v>
      </c>
      <c r="GZ20" s="71">
        <v>12078</v>
      </c>
      <c r="HA20" s="71">
        <v>2569290</v>
      </c>
      <c r="HB20" s="71">
        <v>2614</v>
      </c>
      <c r="HC20" s="71">
        <v>20931</v>
      </c>
      <c r="HD20" s="71">
        <v>487720</v>
      </c>
      <c r="HE20" s="71">
        <v>656</v>
      </c>
      <c r="HF20" s="71">
        <v>26506</v>
      </c>
      <c r="HG20" s="71">
        <v>771094.7</v>
      </c>
      <c r="HH20" s="74">
        <v>643</v>
      </c>
      <c r="HI20" s="86">
        <v>19753</v>
      </c>
      <c r="HJ20" s="86">
        <v>523711</v>
      </c>
      <c r="HK20" s="88">
        <v>83.21</v>
      </c>
      <c r="HL20" s="86">
        <v>4029</v>
      </c>
      <c r="HM20" s="74">
        <v>6970</v>
      </c>
      <c r="HN20" s="74">
        <v>3460</v>
      </c>
      <c r="HO20" s="87">
        <v>274</v>
      </c>
      <c r="HP20" s="74" t="s">
        <v>1208</v>
      </c>
      <c r="HQ20" s="74" t="s">
        <v>1208</v>
      </c>
      <c r="HR20" s="74" t="s">
        <v>1208</v>
      </c>
      <c r="HS20" s="87">
        <v>56</v>
      </c>
      <c r="HT20" s="71">
        <v>4017712</v>
      </c>
      <c r="HU20" s="71">
        <v>18941374</v>
      </c>
      <c r="HV20" s="86">
        <v>2012357</v>
      </c>
      <c r="HW20" s="86">
        <v>3042600</v>
      </c>
      <c r="HX20" s="86">
        <v>229068</v>
      </c>
      <c r="HY20" s="86">
        <v>10450</v>
      </c>
      <c r="HZ20" s="86">
        <v>10670</v>
      </c>
      <c r="IA20" s="86">
        <v>318990</v>
      </c>
      <c r="IB20" s="86">
        <v>159450</v>
      </c>
      <c r="IC20" s="85">
        <v>17922</v>
      </c>
      <c r="ID20" s="85">
        <v>1701941</v>
      </c>
      <c r="IE20" s="85">
        <v>742869</v>
      </c>
      <c r="IF20" s="79">
        <v>115</v>
      </c>
      <c r="IG20" s="79">
        <v>51</v>
      </c>
      <c r="IH20" s="85">
        <v>76</v>
      </c>
      <c r="II20" s="79">
        <v>33</v>
      </c>
      <c r="IJ20" s="85">
        <v>52393</v>
      </c>
      <c r="IK20" s="71">
        <v>246123</v>
      </c>
      <c r="IL20" s="79">
        <v>30300</v>
      </c>
      <c r="IM20" s="113">
        <v>0</v>
      </c>
      <c r="IN20" s="112">
        <v>45.38</v>
      </c>
      <c r="IO20" s="85">
        <v>197792</v>
      </c>
      <c r="IP20" s="81">
        <v>33.1</v>
      </c>
      <c r="IQ20" s="80">
        <v>4.84</v>
      </c>
      <c r="IR20" s="80">
        <v>4.4000000000000004</v>
      </c>
      <c r="IS20" s="80">
        <v>1551.04</v>
      </c>
      <c r="IT20" s="80">
        <v>1450.3</v>
      </c>
      <c r="IU20" s="71" t="s">
        <v>406</v>
      </c>
      <c r="IV20" s="72">
        <v>67.099999999999994</v>
      </c>
      <c r="IW20" s="72">
        <v>53</v>
      </c>
      <c r="IX20" s="72">
        <v>45.9</v>
      </c>
      <c r="IY20" s="72">
        <v>56.2</v>
      </c>
      <c r="IZ20" s="72">
        <v>25.1</v>
      </c>
      <c r="JA20" s="79">
        <v>1</v>
      </c>
      <c r="JB20" s="79">
        <v>8</v>
      </c>
      <c r="JC20" s="111" t="s">
        <v>406</v>
      </c>
      <c r="JD20" s="110">
        <v>0.85299999999999998</v>
      </c>
      <c r="JE20" s="109">
        <v>94.8</v>
      </c>
      <c r="JF20" s="109">
        <v>6</v>
      </c>
      <c r="JG20" s="109">
        <v>4.8</v>
      </c>
      <c r="JH20" s="108">
        <v>143458256</v>
      </c>
      <c r="JI20" s="74">
        <v>56.3</v>
      </c>
      <c r="JJ20" s="74">
        <v>42.8</v>
      </c>
      <c r="JK20" s="74" t="s">
        <v>406</v>
      </c>
      <c r="JL20" s="74" t="s">
        <v>406</v>
      </c>
      <c r="JM20" s="74">
        <v>32.5</v>
      </c>
      <c r="JN20" s="72">
        <v>31.8</v>
      </c>
      <c r="JO20" s="105">
        <v>2355</v>
      </c>
      <c r="JP20" s="74" t="s">
        <v>1208</v>
      </c>
      <c r="JQ20" s="74" t="s">
        <v>1208</v>
      </c>
      <c r="JR20" s="74" t="s">
        <v>1208</v>
      </c>
      <c r="JS20" s="72">
        <v>26</v>
      </c>
      <c r="JT20" s="72">
        <v>25.5</v>
      </c>
      <c r="JU20" s="71">
        <v>69951</v>
      </c>
      <c r="JV20" s="71">
        <v>1215</v>
      </c>
      <c r="JW20" s="71">
        <v>1176</v>
      </c>
      <c r="JX20" s="71">
        <v>5412</v>
      </c>
      <c r="JY20" s="71">
        <v>6594</v>
      </c>
      <c r="JZ20" s="71">
        <v>7125</v>
      </c>
      <c r="KA20" s="71">
        <v>8745</v>
      </c>
      <c r="KB20" s="71">
        <v>10943</v>
      </c>
      <c r="KC20" s="71">
        <v>9683</v>
      </c>
      <c r="KD20" s="71">
        <v>8470</v>
      </c>
      <c r="KE20" s="71">
        <v>7230</v>
      </c>
      <c r="KF20" s="71">
        <v>6330</v>
      </c>
      <c r="KG20" s="71">
        <v>4615</v>
      </c>
      <c r="KH20" s="74" t="s">
        <v>1208</v>
      </c>
      <c r="KI20" s="71">
        <v>2195</v>
      </c>
      <c r="KJ20" s="71">
        <v>1031</v>
      </c>
      <c r="KK20" s="71">
        <v>479</v>
      </c>
      <c r="KL20" s="71">
        <v>251</v>
      </c>
      <c r="KM20" s="71">
        <v>8634</v>
      </c>
      <c r="KN20" s="71">
        <v>7896</v>
      </c>
      <c r="KO20" s="71">
        <v>8203</v>
      </c>
      <c r="KP20" s="71">
        <v>9916</v>
      </c>
      <c r="KQ20" s="71">
        <v>11961</v>
      </c>
      <c r="KR20" s="71">
        <v>14168</v>
      </c>
      <c r="KS20" s="71">
        <v>12255</v>
      </c>
      <c r="KT20" s="71">
        <v>11002</v>
      </c>
      <c r="KU20" s="71">
        <v>10374</v>
      </c>
      <c r="KV20" s="71">
        <v>12266</v>
      </c>
      <c r="KW20" s="71">
        <v>14443</v>
      </c>
      <c r="KX20" s="74" t="s">
        <v>1208</v>
      </c>
      <c r="KY20" s="71">
        <v>11909</v>
      </c>
      <c r="KZ20" s="71">
        <v>9578</v>
      </c>
      <c r="LA20" s="71">
        <v>8176</v>
      </c>
      <c r="LB20" s="71">
        <v>9909</v>
      </c>
    </row>
    <row r="21" spans="1:314" ht="12" customHeight="1">
      <c r="A21" s="3">
        <v>112011</v>
      </c>
      <c r="B21" s="2" t="s">
        <v>714</v>
      </c>
      <c r="C21" s="94">
        <v>109.13</v>
      </c>
      <c r="D21" s="71">
        <v>352418</v>
      </c>
      <c r="E21" s="72">
        <v>12.7</v>
      </c>
      <c r="F21" s="72">
        <v>61.2</v>
      </c>
      <c r="G21" s="72">
        <v>26.1</v>
      </c>
      <c r="H21" s="79">
        <v>17078</v>
      </c>
      <c r="I21" s="79">
        <v>35622</v>
      </c>
      <c r="J21" s="79">
        <v>54013</v>
      </c>
      <c r="K21" s="71">
        <v>42584</v>
      </c>
      <c r="L21" s="71">
        <v>156725</v>
      </c>
      <c r="M21" s="71">
        <v>7805</v>
      </c>
      <c r="N21" s="71">
        <v>15964</v>
      </c>
      <c r="O21" s="74">
        <v>14872</v>
      </c>
      <c r="P21" s="74" t="s">
        <v>1207</v>
      </c>
      <c r="Q21" s="74" t="s">
        <v>1207</v>
      </c>
      <c r="R21" s="79">
        <v>353321</v>
      </c>
      <c r="S21" s="71">
        <v>350745</v>
      </c>
      <c r="T21" s="71">
        <v>338663</v>
      </c>
      <c r="U21" s="71">
        <v>1013232</v>
      </c>
      <c r="V21" s="71">
        <v>1758562</v>
      </c>
      <c r="W21" s="71">
        <v>557905</v>
      </c>
      <c r="X21" s="71">
        <v>858306</v>
      </c>
      <c r="Y21" s="86">
        <v>14</v>
      </c>
      <c r="Z21" s="104">
        <v>65</v>
      </c>
      <c r="AA21" s="86">
        <v>0</v>
      </c>
      <c r="AB21" s="74" t="s">
        <v>1207</v>
      </c>
      <c r="AC21" s="74" t="s">
        <v>1207</v>
      </c>
      <c r="AD21" s="87">
        <v>70903</v>
      </c>
      <c r="AE21" s="71">
        <v>3023</v>
      </c>
      <c r="AF21" s="86">
        <v>856</v>
      </c>
      <c r="AG21" s="71">
        <v>1712</v>
      </c>
      <c r="AH21" s="71">
        <v>552719</v>
      </c>
      <c r="AI21" s="71">
        <v>0</v>
      </c>
      <c r="AJ21" s="74" t="s">
        <v>1207</v>
      </c>
      <c r="AK21" s="123">
        <v>31</v>
      </c>
      <c r="AL21" s="71">
        <v>5730</v>
      </c>
      <c r="AM21" s="74">
        <v>32</v>
      </c>
      <c r="AN21" s="74">
        <v>18045</v>
      </c>
      <c r="AO21" s="71">
        <v>871</v>
      </c>
      <c r="AP21" s="71">
        <v>116</v>
      </c>
      <c r="AQ21" s="102">
        <v>22</v>
      </c>
      <c r="AR21" s="74">
        <v>8364</v>
      </c>
      <c r="AS21" s="71">
        <v>530</v>
      </c>
      <c r="AT21" s="71">
        <v>14</v>
      </c>
      <c r="AU21" s="71">
        <v>263</v>
      </c>
      <c r="AV21" s="71">
        <v>24</v>
      </c>
      <c r="AW21" s="71">
        <v>68</v>
      </c>
      <c r="AX21" s="74" t="s">
        <v>1207</v>
      </c>
      <c r="AY21" s="74" t="s">
        <v>1207</v>
      </c>
      <c r="AZ21" s="74" t="s">
        <v>1207</v>
      </c>
      <c r="BA21" s="74" t="s">
        <v>1207</v>
      </c>
      <c r="BB21" s="72">
        <v>100</v>
      </c>
      <c r="BC21" s="72">
        <v>90.6</v>
      </c>
      <c r="BD21" s="72">
        <v>111.5</v>
      </c>
      <c r="BE21" s="72"/>
      <c r="BF21" s="86">
        <v>8</v>
      </c>
      <c r="BG21" s="102">
        <v>8</v>
      </c>
      <c r="BH21" s="102">
        <v>2</v>
      </c>
      <c r="BI21" s="74" t="s">
        <v>1207</v>
      </c>
      <c r="BJ21" s="74" t="s">
        <v>1207</v>
      </c>
      <c r="BK21" s="86">
        <v>3</v>
      </c>
      <c r="BL21" s="86">
        <v>3</v>
      </c>
      <c r="BM21" s="102">
        <v>12</v>
      </c>
      <c r="BN21" s="102">
        <v>2</v>
      </c>
      <c r="BO21" s="74">
        <v>3</v>
      </c>
      <c r="BP21" s="71">
        <v>12022</v>
      </c>
      <c r="BQ21" s="74">
        <v>1</v>
      </c>
      <c r="BR21" s="71">
        <v>51000</v>
      </c>
      <c r="BS21" s="74">
        <v>1</v>
      </c>
      <c r="BT21" s="71">
        <v>16000</v>
      </c>
      <c r="BU21" s="74">
        <v>2</v>
      </c>
      <c r="BV21" s="71">
        <v>1770</v>
      </c>
      <c r="BW21" s="72">
        <v>41.9</v>
      </c>
      <c r="BX21" s="86" t="s">
        <v>406</v>
      </c>
      <c r="BY21" s="86">
        <v>4</v>
      </c>
      <c r="BZ21" s="86" t="s">
        <v>406</v>
      </c>
      <c r="CA21" s="86">
        <v>13985</v>
      </c>
      <c r="CB21" s="72">
        <v>41.4</v>
      </c>
      <c r="CC21" s="101">
        <v>1.41</v>
      </c>
      <c r="CD21" s="72">
        <v>27.9</v>
      </c>
      <c r="CE21" s="72">
        <v>4.0106436986852927</v>
      </c>
      <c r="CF21" s="72">
        <v>60.713172252500001</v>
      </c>
      <c r="CG21" s="74">
        <v>26</v>
      </c>
      <c r="CH21" s="71">
        <v>4481</v>
      </c>
      <c r="CI21" s="74">
        <v>200</v>
      </c>
      <c r="CJ21" s="74">
        <v>860</v>
      </c>
      <c r="CK21" s="74">
        <v>3014</v>
      </c>
      <c r="CL21" s="74">
        <v>861</v>
      </c>
      <c r="CM21" s="74">
        <v>248</v>
      </c>
      <c r="CN21" s="74">
        <v>494</v>
      </c>
      <c r="CO21" s="94">
        <v>1.31</v>
      </c>
      <c r="CP21" s="101" t="s">
        <v>406</v>
      </c>
      <c r="CQ21" s="74">
        <v>7</v>
      </c>
      <c r="CR21" s="74">
        <v>79</v>
      </c>
      <c r="CS21" s="74">
        <v>2</v>
      </c>
      <c r="CT21" s="74">
        <v>1</v>
      </c>
      <c r="CU21" s="74">
        <v>100</v>
      </c>
      <c r="CV21" s="74">
        <v>15</v>
      </c>
      <c r="CW21" s="71">
        <v>1278</v>
      </c>
      <c r="CX21" s="74">
        <v>8</v>
      </c>
      <c r="CY21" s="74">
        <v>660</v>
      </c>
      <c r="CZ21" s="86">
        <v>19</v>
      </c>
      <c r="DA21" s="86">
        <v>348</v>
      </c>
      <c r="DB21" s="86">
        <v>6</v>
      </c>
      <c r="DC21" s="86">
        <v>63</v>
      </c>
      <c r="DD21" s="86">
        <v>4</v>
      </c>
      <c r="DE21" s="86">
        <v>104</v>
      </c>
      <c r="DF21" s="71">
        <v>8168</v>
      </c>
      <c r="DG21" s="71">
        <v>1474</v>
      </c>
      <c r="DH21" s="71">
        <v>1999</v>
      </c>
      <c r="DI21" s="71">
        <v>851789.10100000002</v>
      </c>
      <c r="DJ21" s="71">
        <v>184086.87299999999</v>
      </c>
      <c r="DK21" s="71">
        <v>525942.03300000005</v>
      </c>
      <c r="DL21" s="71">
        <v>92119</v>
      </c>
      <c r="DM21" s="74">
        <v>9</v>
      </c>
      <c r="DN21" s="71">
        <v>13805</v>
      </c>
      <c r="DO21" s="71">
        <v>1882</v>
      </c>
      <c r="DP21" s="71">
        <v>1318</v>
      </c>
      <c r="DQ21" s="86">
        <v>248</v>
      </c>
      <c r="DR21" s="86">
        <v>2319</v>
      </c>
      <c r="DS21" s="71">
        <v>7415</v>
      </c>
      <c r="DT21" s="122">
        <v>9930</v>
      </c>
      <c r="DU21" s="71">
        <v>2452</v>
      </c>
      <c r="DV21" s="71">
        <v>2569</v>
      </c>
      <c r="DW21" s="86">
        <v>170</v>
      </c>
      <c r="DX21" s="86">
        <v>260</v>
      </c>
      <c r="DY21" s="86" t="s">
        <v>406</v>
      </c>
      <c r="DZ21" s="86">
        <v>1303</v>
      </c>
      <c r="EA21" s="86">
        <v>41</v>
      </c>
      <c r="EB21" s="86">
        <v>15000</v>
      </c>
      <c r="EC21" s="86"/>
      <c r="ED21" s="116">
        <v>76</v>
      </c>
      <c r="EE21" s="74">
        <v>5071</v>
      </c>
      <c r="EF21" s="118">
        <v>4912</v>
      </c>
      <c r="EG21" s="74">
        <v>73</v>
      </c>
      <c r="EH21" s="115">
        <v>820</v>
      </c>
      <c r="EI21" s="86">
        <v>75</v>
      </c>
      <c r="EJ21" s="86">
        <v>73</v>
      </c>
      <c r="EK21" s="72">
        <v>62.3</v>
      </c>
      <c r="EL21" s="86">
        <v>28</v>
      </c>
      <c r="EM21" s="86">
        <v>102</v>
      </c>
      <c r="EN21" s="86">
        <v>1477</v>
      </c>
      <c r="EO21" s="87">
        <v>500</v>
      </c>
      <c r="EP21" s="87">
        <v>71</v>
      </c>
      <c r="EQ21" s="87">
        <v>2553</v>
      </c>
      <c r="ER21" s="74">
        <v>2701</v>
      </c>
      <c r="ES21" s="72">
        <v>95.2</v>
      </c>
      <c r="ET21" s="72">
        <v>92.5</v>
      </c>
      <c r="EU21" s="87">
        <v>391</v>
      </c>
      <c r="EV21" s="72">
        <v>12.5</v>
      </c>
      <c r="EW21" s="87">
        <v>85337</v>
      </c>
      <c r="EX21" s="72">
        <v>41.4</v>
      </c>
      <c r="EY21" s="87">
        <v>341393</v>
      </c>
      <c r="EZ21" s="72">
        <v>4.0199999999999996</v>
      </c>
      <c r="FA21" s="86">
        <v>427</v>
      </c>
      <c r="FB21" s="86">
        <v>349</v>
      </c>
      <c r="FC21" s="125">
        <v>5154</v>
      </c>
      <c r="FD21" s="86">
        <v>51</v>
      </c>
      <c r="FE21" s="86">
        <v>968</v>
      </c>
      <c r="FF21" s="72">
        <v>89</v>
      </c>
      <c r="FG21" s="72" t="s">
        <v>860</v>
      </c>
      <c r="FH21" s="71">
        <v>111534</v>
      </c>
      <c r="FI21" s="74">
        <v>5595</v>
      </c>
      <c r="FJ21" s="71">
        <v>0</v>
      </c>
      <c r="FK21" s="115">
        <v>99431</v>
      </c>
      <c r="FL21" s="71">
        <v>84828</v>
      </c>
      <c r="FM21" s="71">
        <v>12067</v>
      </c>
      <c r="FN21" s="71">
        <v>2536</v>
      </c>
      <c r="FO21" s="71">
        <v>6508</v>
      </c>
      <c r="FP21" s="119">
        <v>23.1</v>
      </c>
      <c r="FQ21" s="116">
        <v>318</v>
      </c>
      <c r="FR21" s="111">
        <v>4.6900000000000004</v>
      </c>
      <c r="FS21" s="118">
        <v>2793</v>
      </c>
      <c r="FT21" s="86" t="s">
        <v>406</v>
      </c>
      <c r="FU21" s="86">
        <v>33</v>
      </c>
      <c r="FV21" s="86">
        <v>81</v>
      </c>
      <c r="FW21" s="96">
        <v>15</v>
      </c>
      <c r="FX21" s="95">
        <v>423</v>
      </c>
      <c r="FY21" s="94">
        <v>69.359810190435766</v>
      </c>
      <c r="FZ21" s="74" t="s">
        <v>1207</v>
      </c>
      <c r="GA21" s="93">
        <v>99.9</v>
      </c>
      <c r="GB21" s="93">
        <v>94.6</v>
      </c>
      <c r="GC21" s="72">
        <v>85.6</v>
      </c>
      <c r="GD21" s="80">
        <v>34</v>
      </c>
      <c r="GE21" s="117">
        <v>98</v>
      </c>
      <c r="GF21" s="116">
        <v>8</v>
      </c>
      <c r="GG21" s="116">
        <v>57</v>
      </c>
      <c r="GH21" s="86">
        <v>9293</v>
      </c>
      <c r="GI21" s="86">
        <v>8</v>
      </c>
      <c r="GJ21" s="86">
        <v>2941</v>
      </c>
      <c r="GK21" s="86">
        <v>1179</v>
      </c>
      <c r="GL21" s="86">
        <v>4</v>
      </c>
      <c r="GM21" s="115">
        <v>6628000</v>
      </c>
      <c r="GN21" s="114">
        <v>1249</v>
      </c>
      <c r="GO21" s="86">
        <v>4551114</v>
      </c>
      <c r="GP21" s="86">
        <v>1961205</v>
      </c>
      <c r="GQ21" s="71">
        <v>10657</v>
      </c>
      <c r="GR21" s="74">
        <v>10657</v>
      </c>
      <c r="GS21" s="74">
        <v>15</v>
      </c>
      <c r="GT21" s="74">
        <v>2085</v>
      </c>
      <c r="GU21" s="71">
        <v>141082</v>
      </c>
      <c r="GV21" s="71">
        <v>192</v>
      </c>
      <c r="GW21" s="71">
        <v>31665</v>
      </c>
      <c r="GX21" s="71">
        <v>109225</v>
      </c>
      <c r="GY21" s="71">
        <v>490</v>
      </c>
      <c r="GZ21" s="71">
        <v>6400</v>
      </c>
      <c r="HA21" s="71">
        <v>418209</v>
      </c>
      <c r="HB21" s="71">
        <v>1692</v>
      </c>
      <c r="HC21" s="71">
        <v>17035</v>
      </c>
      <c r="HD21" s="71">
        <v>347887</v>
      </c>
      <c r="HE21" s="71">
        <v>457</v>
      </c>
      <c r="HF21" s="71">
        <v>22970</v>
      </c>
      <c r="HG21" s="71">
        <v>954300.58</v>
      </c>
      <c r="HH21" s="74">
        <v>441</v>
      </c>
      <c r="HI21" s="86">
        <v>13393</v>
      </c>
      <c r="HJ21" s="86">
        <v>353912</v>
      </c>
      <c r="HK21" s="88">
        <v>37.799999999999997</v>
      </c>
      <c r="HL21" s="143">
        <v>122.3</v>
      </c>
      <c r="HM21" s="74">
        <v>2943</v>
      </c>
      <c r="HN21" s="74">
        <v>1954</v>
      </c>
      <c r="HO21" s="87">
        <v>145</v>
      </c>
      <c r="HP21" s="74" t="s">
        <v>1208</v>
      </c>
      <c r="HQ21" s="74" t="s">
        <v>1208</v>
      </c>
      <c r="HR21" s="74" t="s">
        <v>1208</v>
      </c>
      <c r="HS21" s="87">
        <v>1</v>
      </c>
      <c r="HT21" s="71">
        <v>1596458</v>
      </c>
      <c r="HU21" s="71">
        <v>8375642</v>
      </c>
      <c r="HV21" s="86">
        <v>719700</v>
      </c>
      <c r="HW21" s="86">
        <v>1199400</v>
      </c>
      <c r="HX21" s="86">
        <v>144300</v>
      </c>
      <c r="HY21" s="86">
        <v>13214</v>
      </c>
      <c r="HZ21" s="86">
        <v>16730</v>
      </c>
      <c r="IA21" s="86">
        <v>110724</v>
      </c>
      <c r="IB21" s="86">
        <v>50885</v>
      </c>
      <c r="IC21" s="85">
        <v>79913</v>
      </c>
      <c r="ID21" s="85">
        <v>9819806</v>
      </c>
      <c r="IE21" s="85">
        <v>393601</v>
      </c>
      <c r="IF21" s="79">
        <v>146</v>
      </c>
      <c r="IG21" s="79">
        <v>12</v>
      </c>
      <c r="IH21" s="85">
        <v>135</v>
      </c>
      <c r="II21" s="79">
        <v>10</v>
      </c>
      <c r="IJ21" s="85" t="s">
        <v>406</v>
      </c>
      <c r="IK21" s="71">
        <v>157634</v>
      </c>
      <c r="IL21" s="79">
        <v>24911</v>
      </c>
      <c r="IM21" s="113">
        <v>3058</v>
      </c>
      <c r="IN21" s="112">
        <v>34.53</v>
      </c>
      <c r="IO21" s="85">
        <v>280650</v>
      </c>
      <c r="IP21" s="81">
        <v>-1.06</v>
      </c>
      <c r="IQ21" s="80">
        <v>2.9</v>
      </c>
      <c r="IR21" s="80">
        <v>2.9</v>
      </c>
      <c r="IS21" s="80">
        <v>537.6</v>
      </c>
      <c r="IT21" s="80">
        <v>537.6</v>
      </c>
      <c r="IU21" s="71">
        <v>78575</v>
      </c>
      <c r="IV21" s="72">
        <v>75</v>
      </c>
      <c r="IW21" s="72">
        <v>54</v>
      </c>
      <c r="IX21" s="72">
        <v>49.3</v>
      </c>
      <c r="IY21" s="72">
        <v>61.6</v>
      </c>
      <c r="IZ21" s="72">
        <v>19.7</v>
      </c>
      <c r="JA21" s="79">
        <v>1</v>
      </c>
      <c r="JB21" s="79">
        <v>10</v>
      </c>
      <c r="JC21" s="111">
        <v>75</v>
      </c>
      <c r="JD21" s="110">
        <v>0.97</v>
      </c>
      <c r="JE21" s="109">
        <v>97</v>
      </c>
      <c r="JF21" s="109">
        <v>5.5</v>
      </c>
      <c r="JG21" s="109">
        <v>7.8</v>
      </c>
      <c r="JH21" s="108">
        <v>103170516</v>
      </c>
      <c r="JI21" s="165">
        <v>60.1</v>
      </c>
      <c r="JJ21" s="165">
        <v>52.3</v>
      </c>
      <c r="JK21" s="165" t="s">
        <v>406</v>
      </c>
      <c r="JL21" s="165" t="s">
        <v>406</v>
      </c>
      <c r="JM21" s="165">
        <v>69.5</v>
      </c>
      <c r="JN21" s="72">
        <v>26</v>
      </c>
      <c r="JO21" s="105">
        <v>2298</v>
      </c>
      <c r="JP21" s="74" t="s">
        <v>1208</v>
      </c>
      <c r="JQ21" s="74" t="s">
        <v>1208</v>
      </c>
      <c r="JR21" s="74" t="s">
        <v>1208</v>
      </c>
      <c r="JS21" s="72">
        <v>17.5</v>
      </c>
      <c r="JT21" s="72">
        <v>29</v>
      </c>
      <c r="JU21" s="71">
        <v>68109</v>
      </c>
      <c r="JV21" s="71">
        <v>1776</v>
      </c>
      <c r="JW21" s="71">
        <v>1258</v>
      </c>
      <c r="JX21" s="71">
        <v>5445</v>
      </c>
      <c r="JY21" s="71">
        <v>6284</v>
      </c>
      <c r="JZ21" s="71">
        <v>6457</v>
      </c>
      <c r="KA21" s="71">
        <v>7424</v>
      </c>
      <c r="KB21" s="71">
        <v>9542</v>
      </c>
      <c r="KC21" s="71">
        <v>8629</v>
      </c>
      <c r="KD21" s="71">
        <v>7351</v>
      </c>
      <c r="KE21" s="71">
        <v>5946</v>
      </c>
      <c r="KF21" s="71">
        <v>5430</v>
      </c>
      <c r="KG21" s="71">
        <v>4387</v>
      </c>
      <c r="KH21" s="74" t="s">
        <v>1208</v>
      </c>
      <c r="KI21" s="71">
        <v>2122</v>
      </c>
      <c r="KJ21" s="71">
        <v>941</v>
      </c>
      <c r="KK21" s="71">
        <v>389</v>
      </c>
      <c r="KL21" s="71">
        <v>188</v>
      </c>
      <c r="KM21" s="71">
        <v>7538</v>
      </c>
      <c r="KN21" s="71">
        <v>8026</v>
      </c>
      <c r="KO21" s="71">
        <v>7911</v>
      </c>
      <c r="KP21" s="71">
        <v>9192</v>
      </c>
      <c r="KQ21" s="71">
        <v>10928</v>
      </c>
      <c r="KR21" s="71">
        <v>13021</v>
      </c>
      <c r="KS21" s="71">
        <v>11381</v>
      </c>
      <c r="KT21" s="71">
        <v>9758</v>
      </c>
      <c r="KU21" s="71">
        <v>8963</v>
      </c>
      <c r="KV21" s="71">
        <v>10820</v>
      </c>
      <c r="KW21" s="71">
        <v>13780</v>
      </c>
      <c r="KX21" s="74" t="s">
        <v>1208</v>
      </c>
      <c r="KY21" s="71">
        <v>11601</v>
      </c>
      <c r="KZ21" s="71">
        <v>8337</v>
      </c>
      <c r="LA21" s="71">
        <v>5627</v>
      </c>
      <c r="LB21" s="71">
        <v>5434</v>
      </c>
    </row>
    <row r="22" spans="1:314" ht="12" customHeight="1">
      <c r="A22" s="3">
        <v>112038</v>
      </c>
      <c r="B22" s="2" t="s">
        <v>782</v>
      </c>
      <c r="C22" s="94">
        <v>61.95</v>
      </c>
      <c r="D22" s="71">
        <v>601055</v>
      </c>
      <c r="E22" s="72">
        <v>12.8</v>
      </c>
      <c r="F22" s="72">
        <v>64.5</v>
      </c>
      <c r="G22" s="72">
        <v>22.7</v>
      </c>
      <c r="H22" s="79">
        <v>30661</v>
      </c>
      <c r="I22" s="79">
        <v>61784</v>
      </c>
      <c r="J22" s="79">
        <v>93012</v>
      </c>
      <c r="K22" s="71">
        <v>64844</v>
      </c>
      <c r="L22" s="71">
        <v>281681</v>
      </c>
      <c r="M22" s="71">
        <v>33650</v>
      </c>
      <c r="N22" s="71">
        <v>32524</v>
      </c>
      <c r="O22" s="74">
        <v>25099</v>
      </c>
      <c r="P22" s="74" t="s">
        <v>1207</v>
      </c>
      <c r="Q22" s="74" t="s">
        <v>1207</v>
      </c>
      <c r="R22" s="79">
        <v>587008</v>
      </c>
      <c r="S22" s="71">
        <v>578112</v>
      </c>
      <c r="T22" s="71">
        <v>473778</v>
      </c>
      <c r="U22" s="71">
        <v>2418118</v>
      </c>
      <c r="V22" s="71">
        <v>3105383</v>
      </c>
      <c r="W22" s="71">
        <v>854807</v>
      </c>
      <c r="X22" s="71">
        <v>1327435</v>
      </c>
      <c r="Y22" s="86">
        <v>19</v>
      </c>
      <c r="Z22" s="104">
        <v>55</v>
      </c>
      <c r="AA22" s="86">
        <v>23</v>
      </c>
      <c r="AB22" s="74" t="s">
        <v>1207</v>
      </c>
      <c r="AC22" s="74" t="s">
        <v>1207</v>
      </c>
      <c r="AD22" s="87"/>
      <c r="AE22" s="71">
        <v>532.79</v>
      </c>
      <c r="AF22" s="86">
        <v>1418.47</v>
      </c>
      <c r="AG22" s="71">
        <v>0</v>
      </c>
      <c r="AH22" s="71">
        <v>603263</v>
      </c>
      <c r="AI22" s="71">
        <v>0</v>
      </c>
      <c r="AJ22" s="74" t="s">
        <v>1207</v>
      </c>
      <c r="AK22" s="123">
        <v>43</v>
      </c>
      <c r="AL22" s="71">
        <v>9568</v>
      </c>
      <c r="AM22" s="74">
        <v>52</v>
      </c>
      <c r="AN22" s="74">
        <v>30221</v>
      </c>
      <c r="AO22" s="71">
        <v>1518</v>
      </c>
      <c r="AP22" s="71">
        <v>176</v>
      </c>
      <c r="AQ22" s="102">
        <v>26</v>
      </c>
      <c r="AR22" s="74">
        <v>13617</v>
      </c>
      <c r="AS22" s="71">
        <v>821</v>
      </c>
      <c r="AT22" s="71">
        <v>2</v>
      </c>
      <c r="AU22" s="71">
        <v>520</v>
      </c>
      <c r="AV22" s="71">
        <v>26</v>
      </c>
      <c r="AW22" s="71">
        <v>570</v>
      </c>
      <c r="AX22" s="74" t="s">
        <v>1207</v>
      </c>
      <c r="AY22" s="74" t="s">
        <v>1207</v>
      </c>
      <c r="AZ22" s="74" t="s">
        <v>1207</v>
      </c>
      <c r="BA22" s="74" t="s">
        <v>1207</v>
      </c>
      <c r="BB22" s="72">
        <v>100</v>
      </c>
      <c r="BC22" s="72">
        <v>98.3</v>
      </c>
      <c r="BD22" s="72">
        <v>92.7</v>
      </c>
      <c r="BE22" s="72"/>
      <c r="BF22" s="86">
        <v>27</v>
      </c>
      <c r="BG22" s="102">
        <v>27</v>
      </c>
      <c r="BH22" s="102">
        <v>9</v>
      </c>
      <c r="BI22" s="74" t="s">
        <v>1207</v>
      </c>
      <c r="BJ22" s="74" t="s">
        <v>1207</v>
      </c>
      <c r="BK22" s="86">
        <v>3</v>
      </c>
      <c r="BL22" s="86">
        <v>3</v>
      </c>
      <c r="BM22" s="102">
        <v>11</v>
      </c>
      <c r="BN22" s="102">
        <v>4</v>
      </c>
      <c r="BO22" s="74">
        <v>11</v>
      </c>
      <c r="BP22" s="71">
        <v>12857.53</v>
      </c>
      <c r="BQ22" s="74">
        <v>1</v>
      </c>
      <c r="BR22" s="71">
        <v>19800</v>
      </c>
      <c r="BS22" s="74">
        <v>8</v>
      </c>
      <c r="BT22" s="71">
        <v>98065</v>
      </c>
      <c r="BU22" s="74">
        <v>7</v>
      </c>
      <c r="BV22" s="71">
        <v>5366.3269999999993</v>
      </c>
      <c r="BW22" s="72" t="s">
        <v>406</v>
      </c>
      <c r="BX22" s="86" t="s">
        <v>406</v>
      </c>
      <c r="BY22" s="86" t="s">
        <v>406</v>
      </c>
      <c r="BZ22" s="86" t="s">
        <v>406</v>
      </c>
      <c r="CA22" s="86" t="s">
        <v>406</v>
      </c>
      <c r="CB22" s="72">
        <v>46.9</v>
      </c>
      <c r="CC22" s="101">
        <v>1.21</v>
      </c>
      <c r="CD22" s="72">
        <v>25.2</v>
      </c>
      <c r="CE22" s="72">
        <v>4.2982976342443218</v>
      </c>
      <c r="CF22" s="72">
        <v>64.320348596599999</v>
      </c>
      <c r="CG22" s="74">
        <v>20</v>
      </c>
      <c r="CH22" s="71">
        <v>3786</v>
      </c>
      <c r="CI22" s="74">
        <v>317</v>
      </c>
      <c r="CJ22" s="74">
        <v>815</v>
      </c>
      <c r="CK22" s="74">
        <v>5027</v>
      </c>
      <c r="CL22" s="74">
        <v>1515</v>
      </c>
      <c r="CM22" s="74">
        <v>350</v>
      </c>
      <c r="CN22" s="74">
        <v>803</v>
      </c>
      <c r="CO22" s="94">
        <v>1.2</v>
      </c>
      <c r="CP22" s="101" t="s">
        <v>406</v>
      </c>
      <c r="CQ22" s="74">
        <v>2</v>
      </c>
      <c r="CR22" s="74">
        <v>27</v>
      </c>
      <c r="CS22" s="74">
        <v>9</v>
      </c>
      <c r="CT22" s="74">
        <v>1</v>
      </c>
      <c r="CU22" s="74">
        <v>50</v>
      </c>
      <c r="CV22" s="74">
        <v>28</v>
      </c>
      <c r="CW22" s="71">
        <v>2854</v>
      </c>
      <c r="CX22" s="74">
        <v>9</v>
      </c>
      <c r="CY22" s="74">
        <v>1027</v>
      </c>
      <c r="CZ22" s="86">
        <v>31</v>
      </c>
      <c r="DA22" s="86">
        <v>600</v>
      </c>
      <c r="DB22" s="86" t="s">
        <v>781</v>
      </c>
      <c r="DC22" s="86" t="s">
        <v>780</v>
      </c>
      <c r="DD22" s="86">
        <v>6</v>
      </c>
      <c r="DE22" s="86">
        <v>165</v>
      </c>
      <c r="DF22" s="71">
        <v>13256</v>
      </c>
      <c r="DG22" s="71">
        <v>2782</v>
      </c>
      <c r="DH22" s="71">
        <v>3115</v>
      </c>
      <c r="DI22" s="71">
        <v>1425052.574</v>
      </c>
      <c r="DJ22" s="71">
        <v>323689.02899999998</v>
      </c>
      <c r="DK22" s="71">
        <v>845460.16500000004</v>
      </c>
      <c r="DL22" s="71">
        <v>135908</v>
      </c>
      <c r="DM22" s="74">
        <v>20</v>
      </c>
      <c r="DN22" s="71">
        <v>21305</v>
      </c>
      <c r="DO22" s="71">
        <v>2552</v>
      </c>
      <c r="DP22" s="71">
        <v>2364</v>
      </c>
      <c r="DQ22" s="86">
        <v>213</v>
      </c>
      <c r="DR22" s="86">
        <v>2010</v>
      </c>
      <c r="DS22" s="71">
        <v>12774</v>
      </c>
      <c r="DT22" s="122">
        <v>17375</v>
      </c>
      <c r="DU22" s="71">
        <v>3787</v>
      </c>
      <c r="DV22" s="71">
        <v>4224</v>
      </c>
      <c r="DW22" s="86">
        <v>285</v>
      </c>
      <c r="DX22" s="86">
        <v>324</v>
      </c>
      <c r="DY22" s="86">
        <v>2</v>
      </c>
      <c r="DZ22" s="86">
        <v>1921</v>
      </c>
      <c r="EA22" s="86" t="s">
        <v>406</v>
      </c>
      <c r="EB22" s="86">
        <v>13015</v>
      </c>
      <c r="EC22" s="86"/>
      <c r="ED22" s="116">
        <v>162</v>
      </c>
      <c r="EE22" s="74">
        <v>9742</v>
      </c>
      <c r="EF22" s="118">
        <v>9194</v>
      </c>
      <c r="EG22" s="74">
        <v>82</v>
      </c>
      <c r="EH22" s="115">
        <v>1560</v>
      </c>
      <c r="EI22" s="86">
        <v>129</v>
      </c>
      <c r="EJ22" s="86">
        <v>162</v>
      </c>
      <c r="EK22" s="72">
        <v>54.6</v>
      </c>
      <c r="EL22" s="86">
        <v>79</v>
      </c>
      <c r="EM22" s="86">
        <v>340</v>
      </c>
      <c r="EN22" s="86">
        <v>1944</v>
      </c>
      <c r="EO22" s="87">
        <v>249</v>
      </c>
      <c r="EP22" s="87">
        <v>253</v>
      </c>
      <c r="EQ22" s="87">
        <v>4902</v>
      </c>
      <c r="ER22" s="74">
        <v>4955</v>
      </c>
      <c r="ES22" s="72">
        <v>91</v>
      </c>
      <c r="ET22" s="72">
        <v>86.8</v>
      </c>
      <c r="EU22" s="87">
        <v>292</v>
      </c>
      <c r="EV22" s="72">
        <v>19.2</v>
      </c>
      <c r="EW22" s="87">
        <v>149029</v>
      </c>
      <c r="EX22" s="72">
        <v>33.5</v>
      </c>
      <c r="EY22" s="87">
        <v>303822</v>
      </c>
      <c r="EZ22" s="72">
        <v>2.35</v>
      </c>
      <c r="FA22" s="86">
        <v>442</v>
      </c>
      <c r="FB22" s="86">
        <v>66</v>
      </c>
      <c r="FC22" s="71">
        <v>3857</v>
      </c>
      <c r="FD22" s="86">
        <v>132</v>
      </c>
      <c r="FE22" s="86">
        <v>1644</v>
      </c>
      <c r="FF22" s="72">
        <v>100</v>
      </c>
      <c r="FG22" s="72" t="s">
        <v>860</v>
      </c>
      <c r="FH22" s="71">
        <v>182585</v>
      </c>
      <c r="FI22" s="74">
        <v>11215</v>
      </c>
      <c r="FJ22" s="71">
        <v>176</v>
      </c>
      <c r="FK22" s="115">
        <v>158369</v>
      </c>
      <c r="FL22" s="71" t="s">
        <v>762</v>
      </c>
      <c r="FM22" s="71">
        <v>18210</v>
      </c>
      <c r="FN22" s="71">
        <v>140159</v>
      </c>
      <c r="FO22" s="71">
        <v>13001</v>
      </c>
      <c r="FP22" s="119">
        <v>22.7</v>
      </c>
      <c r="FQ22" s="116">
        <v>453</v>
      </c>
      <c r="FR22" s="111">
        <v>3.33</v>
      </c>
      <c r="FS22" s="118">
        <v>8888</v>
      </c>
      <c r="FT22" s="86">
        <v>276</v>
      </c>
      <c r="FU22" s="86">
        <v>106</v>
      </c>
      <c r="FV22" s="86">
        <v>1233</v>
      </c>
      <c r="FW22" s="96">
        <v>26</v>
      </c>
      <c r="FX22" s="95">
        <v>966</v>
      </c>
      <c r="FY22" s="94">
        <v>59.861775870605719</v>
      </c>
      <c r="FZ22" s="74" t="s">
        <v>1207</v>
      </c>
      <c r="GA22" s="93">
        <v>99.9</v>
      </c>
      <c r="GB22" s="93">
        <v>89.99</v>
      </c>
      <c r="GC22" s="72">
        <v>86.8</v>
      </c>
      <c r="GD22" s="80">
        <v>44</v>
      </c>
      <c r="GE22" s="117">
        <v>123</v>
      </c>
      <c r="GF22" s="116">
        <v>13</v>
      </c>
      <c r="GG22" s="116">
        <v>53</v>
      </c>
      <c r="GH22" s="86">
        <v>2056</v>
      </c>
      <c r="GI22" s="86">
        <v>12</v>
      </c>
      <c r="GJ22" s="86">
        <v>5419</v>
      </c>
      <c r="GK22" s="86">
        <v>2258</v>
      </c>
      <c r="GL22" s="86">
        <v>8</v>
      </c>
      <c r="GM22" s="115">
        <v>3357506</v>
      </c>
      <c r="GN22" s="114">
        <v>1571</v>
      </c>
      <c r="GO22" s="86"/>
      <c r="GP22" s="86"/>
      <c r="GQ22" s="71">
        <v>20853</v>
      </c>
      <c r="GR22" s="74">
        <v>20853</v>
      </c>
      <c r="GS22" s="74">
        <v>34</v>
      </c>
      <c r="GT22" s="74">
        <v>6143</v>
      </c>
      <c r="GU22" s="71">
        <v>179695</v>
      </c>
      <c r="GV22" s="71">
        <v>214</v>
      </c>
      <c r="GW22" s="71">
        <v>48159</v>
      </c>
      <c r="GX22" s="71">
        <v>131322</v>
      </c>
      <c r="GY22" s="71">
        <v>972</v>
      </c>
      <c r="GZ22" s="71">
        <v>8341</v>
      </c>
      <c r="HA22" s="71">
        <v>638366</v>
      </c>
      <c r="HB22" s="71">
        <v>2416</v>
      </c>
      <c r="HC22" s="71">
        <v>22501</v>
      </c>
      <c r="HD22" s="71">
        <v>484602</v>
      </c>
      <c r="HE22" s="71">
        <v>1325</v>
      </c>
      <c r="HF22" s="71">
        <v>23110</v>
      </c>
      <c r="HG22" s="71">
        <v>466486.7</v>
      </c>
      <c r="HH22" s="74">
        <v>1322</v>
      </c>
      <c r="HI22" s="86">
        <v>21135</v>
      </c>
      <c r="HJ22" s="86">
        <v>433834</v>
      </c>
      <c r="HK22" s="88">
        <v>4.6500000000000004</v>
      </c>
      <c r="HL22" s="86">
        <v>0</v>
      </c>
      <c r="HM22" s="74">
        <v>865</v>
      </c>
      <c r="HN22" s="74">
        <v>482</v>
      </c>
      <c r="HO22" s="87">
        <v>57</v>
      </c>
      <c r="HP22" s="74" t="s">
        <v>1208</v>
      </c>
      <c r="HQ22" s="74" t="s">
        <v>1208</v>
      </c>
      <c r="HR22" s="74" t="s">
        <v>1208</v>
      </c>
      <c r="HS22" s="87">
        <v>0</v>
      </c>
      <c r="HT22" s="71">
        <v>1168518</v>
      </c>
      <c r="HU22" s="71">
        <v>8033030</v>
      </c>
      <c r="HV22" s="86">
        <v>944597</v>
      </c>
      <c r="HW22" s="86">
        <v>1114775</v>
      </c>
      <c r="HX22" s="196">
        <v>319783</v>
      </c>
      <c r="HY22" s="208">
        <v>4555</v>
      </c>
      <c r="HZ22" s="86">
        <v>9700</v>
      </c>
      <c r="IA22" s="86">
        <v>201400</v>
      </c>
      <c r="IB22" s="86">
        <v>135630</v>
      </c>
      <c r="IC22" s="85">
        <v>85727</v>
      </c>
      <c r="ID22" s="85">
        <v>0</v>
      </c>
      <c r="IE22" s="85">
        <v>342174</v>
      </c>
      <c r="IF22" s="79">
        <v>277</v>
      </c>
      <c r="IG22" s="79">
        <v>10</v>
      </c>
      <c r="IH22" s="85">
        <v>117</v>
      </c>
      <c r="II22" s="79">
        <v>10</v>
      </c>
      <c r="IJ22" s="85" t="s">
        <v>406</v>
      </c>
      <c r="IK22" s="71">
        <v>195485</v>
      </c>
      <c r="IL22" s="79">
        <v>22500</v>
      </c>
      <c r="IM22" s="142">
        <v>5249</v>
      </c>
      <c r="IN22" s="112">
        <v>54.86</v>
      </c>
      <c r="IO22" s="85">
        <v>565380</v>
      </c>
      <c r="IP22" s="81" t="s">
        <v>406</v>
      </c>
      <c r="IQ22" s="127">
        <v>9.8699999999999992</v>
      </c>
      <c r="IR22" s="127">
        <v>8.77</v>
      </c>
      <c r="IS22" s="80">
        <v>3069.35</v>
      </c>
      <c r="IT22" s="80">
        <v>2317.08</v>
      </c>
      <c r="IU22" s="71">
        <v>38500</v>
      </c>
      <c r="IV22" s="72">
        <v>71</v>
      </c>
      <c r="IW22" s="72">
        <v>57.9</v>
      </c>
      <c r="IX22" s="72">
        <v>32.6</v>
      </c>
      <c r="IY22" s="72">
        <v>58.9</v>
      </c>
      <c r="IZ22" s="72">
        <v>20.7</v>
      </c>
      <c r="JA22" s="79">
        <v>2</v>
      </c>
      <c r="JB22" s="79">
        <v>9</v>
      </c>
      <c r="JC22" s="111">
        <v>61</v>
      </c>
      <c r="JD22" s="110">
        <v>0.96499999999999997</v>
      </c>
      <c r="JE22" s="109">
        <v>94.5</v>
      </c>
      <c r="JF22" s="109">
        <v>5.0999999999999996</v>
      </c>
      <c r="JG22" s="109">
        <v>9.1999999999999993</v>
      </c>
      <c r="JH22" s="108">
        <v>168287521</v>
      </c>
      <c r="JI22" s="74">
        <v>60.2</v>
      </c>
      <c r="JJ22" s="165">
        <v>49.5</v>
      </c>
      <c r="JK22" s="74" t="s">
        <v>406</v>
      </c>
      <c r="JL22" s="74" t="s">
        <v>406</v>
      </c>
      <c r="JM22" s="74">
        <v>6.4</v>
      </c>
      <c r="JN22" s="72">
        <v>25.4</v>
      </c>
      <c r="JO22" s="105">
        <v>4590</v>
      </c>
      <c r="JP22" s="74" t="s">
        <v>1208</v>
      </c>
      <c r="JQ22" s="74" t="s">
        <v>1208</v>
      </c>
      <c r="JR22" s="74" t="s">
        <v>1208</v>
      </c>
      <c r="JS22" s="72">
        <v>32</v>
      </c>
      <c r="JT22" s="72">
        <v>28.4</v>
      </c>
      <c r="JU22" s="71">
        <v>113239</v>
      </c>
      <c r="JV22" s="71">
        <v>1534</v>
      </c>
      <c r="JW22" s="71">
        <v>2019</v>
      </c>
      <c r="JX22" s="71">
        <v>8913</v>
      </c>
      <c r="JY22" s="71">
        <v>11255</v>
      </c>
      <c r="JZ22" s="71">
        <v>11681</v>
      </c>
      <c r="KA22" s="71">
        <v>12957</v>
      </c>
      <c r="KB22" s="71">
        <v>16808</v>
      </c>
      <c r="KC22" s="71">
        <v>15481</v>
      </c>
      <c r="KD22" s="71">
        <v>12643</v>
      </c>
      <c r="KE22" s="71">
        <v>9464</v>
      </c>
      <c r="KF22" s="71">
        <v>8324</v>
      </c>
      <c r="KG22" s="71">
        <v>6984</v>
      </c>
      <c r="KH22" s="74" t="s">
        <v>1208</v>
      </c>
      <c r="KI22" s="71">
        <v>3544</v>
      </c>
      <c r="KJ22" s="71">
        <v>1583</v>
      </c>
      <c r="KK22" s="71">
        <v>604</v>
      </c>
      <c r="KL22" s="71">
        <v>236</v>
      </c>
      <c r="KM22" s="71">
        <v>12136</v>
      </c>
      <c r="KN22" s="71">
        <v>12663</v>
      </c>
      <c r="KO22" s="71">
        <v>14092</v>
      </c>
      <c r="KP22" s="71">
        <v>16765</v>
      </c>
      <c r="KQ22" s="71">
        <v>19096</v>
      </c>
      <c r="KR22" s="71">
        <v>23212</v>
      </c>
      <c r="KS22" s="71">
        <v>20536</v>
      </c>
      <c r="KT22" s="71">
        <v>16932</v>
      </c>
      <c r="KU22" s="71">
        <v>13806</v>
      </c>
      <c r="KV22" s="71">
        <v>15416</v>
      </c>
      <c r="KW22" s="71">
        <v>19322</v>
      </c>
      <c r="KX22" s="74" t="s">
        <v>1208</v>
      </c>
      <c r="KY22" s="71">
        <v>16933</v>
      </c>
      <c r="KZ22" s="71">
        <v>13834</v>
      </c>
      <c r="LA22" s="71">
        <v>9751</v>
      </c>
      <c r="LB22" s="71">
        <v>8823</v>
      </c>
    </row>
    <row r="23" spans="1:314" ht="12" customHeight="1">
      <c r="A23" s="3">
        <v>112224</v>
      </c>
      <c r="B23" s="2" t="s">
        <v>715</v>
      </c>
      <c r="C23" s="94">
        <v>60.24</v>
      </c>
      <c r="D23" s="71">
        <v>341095</v>
      </c>
      <c r="E23" s="72">
        <v>13.1</v>
      </c>
      <c r="F23" s="72">
        <v>62.2</v>
      </c>
      <c r="G23" s="72">
        <v>24.7</v>
      </c>
      <c r="H23" s="79">
        <v>17359</v>
      </c>
      <c r="I23" s="79">
        <v>35680</v>
      </c>
      <c r="J23" s="79">
        <v>54210</v>
      </c>
      <c r="K23" s="71">
        <v>38950</v>
      </c>
      <c r="L23" s="71">
        <v>151228</v>
      </c>
      <c r="M23" s="71">
        <v>6094</v>
      </c>
      <c r="N23" s="71">
        <v>14395</v>
      </c>
      <c r="O23" s="74">
        <v>12619</v>
      </c>
      <c r="P23" s="74" t="s">
        <v>1207</v>
      </c>
      <c r="Q23" s="74" t="s">
        <v>1207</v>
      </c>
      <c r="R23" s="79">
        <v>342486</v>
      </c>
      <c r="S23" s="71">
        <v>337498</v>
      </c>
      <c r="T23" s="71">
        <v>294715</v>
      </c>
      <c r="U23" s="71">
        <v>701674</v>
      </c>
      <c r="V23" s="71">
        <v>1865607</v>
      </c>
      <c r="W23" s="71">
        <v>519997</v>
      </c>
      <c r="X23" s="71">
        <v>652552</v>
      </c>
      <c r="Y23" s="86">
        <v>0</v>
      </c>
      <c r="Z23" s="104">
        <v>49</v>
      </c>
      <c r="AA23" s="86">
        <v>18</v>
      </c>
      <c r="AB23" s="74" t="s">
        <v>1207</v>
      </c>
      <c r="AC23" s="74" t="s">
        <v>1207</v>
      </c>
      <c r="AD23" s="87" t="s">
        <v>406</v>
      </c>
      <c r="AE23" s="71" t="s">
        <v>406</v>
      </c>
      <c r="AF23" s="86">
        <v>342.42</v>
      </c>
      <c r="AG23" s="71">
        <v>1675</v>
      </c>
      <c r="AH23" s="71">
        <v>333793</v>
      </c>
      <c r="AI23" s="71">
        <v>0</v>
      </c>
      <c r="AJ23" s="74" t="s">
        <v>1207</v>
      </c>
      <c r="AK23" s="123">
        <v>21</v>
      </c>
      <c r="AL23" s="71">
        <v>4873</v>
      </c>
      <c r="AM23" s="74">
        <v>30</v>
      </c>
      <c r="AN23" s="74">
        <v>18019</v>
      </c>
      <c r="AO23" s="71">
        <v>885</v>
      </c>
      <c r="AP23" s="71">
        <v>53</v>
      </c>
      <c r="AQ23" s="102">
        <v>15</v>
      </c>
      <c r="AR23" s="71">
        <v>8438</v>
      </c>
      <c r="AS23" s="71">
        <v>496</v>
      </c>
      <c r="AT23" s="71">
        <v>6</v>
      </c>
      <c r="AU23" s="71">
        <v>228</v>
      </c>
      <c r="AV23" s="71">
        <v>15</v>
      </c>
      <c r="AW23" s="71">
        <v>63</v>
      </c>
      <c r="AX23" s="74" t="s">
        <v>1207</v>
      </c>
      <c r="AY23" s="74" t="s">
        <v>1207</v>
      </c>
      <c r="AZ23" s="74" t="s">
        <v>1207</v>
      </c>
      <c r="BA23" s="74" t="s">
        <v>1207</v>
      </c>
      <c r="BB23" s="72">
        <v>100</v>
      </c>
      <c r="BC23" s="72">
        <v>111.3</v>
      </c>
      <c r="BD23" s="72">
        <v>110.2</v>
      </c>
      <c r="BE23" s="72"/>
      <c r="BF23" s="86">
        <v>5</v>
      </c>
      <c r="BG23" s="102">
        <v>4</v>
      </c>
      <c r="BH23" s="102">
        <v>5</v>
      </c>
      <c r="BI23" s="74" t="s">
        <v>1207</v>
      </c>
      <c r="BJ23" s="74" t="s">
        <v>1207</v>
      </c>
      <c r="BK23" s="86">
        <v>3</v>
      </c>
      <c r="BL23" s="86">
        <v>3</v>
      </c>
      <c r="BM23" s="102">
        <v>10</v>
      </c>
      <c r="BN23" s="102">
        <v>5</v>
      </c>
      <c r="BO23" s="74">
        <v>6</v>
      </c>
      <c r="BP23" s="71">
        <v>21426</v>
      </c>
      <c r="BQ23" s="74">
        <v>1</v>
      </c>
      <c r="BR23" s="71">
        <v>39102</v>
      </c>
      <c r="BS23" s="74">
        <v>7</v>
      </c>
      <c r="BT23" s="71">
        <v>71717</v>
      </c>
      <c r="BU23" s="74">
        <v>1</v>
      </c>
      <c r="BV23" s="71">
        <v>553</v>
      </c>
      <c r="BW23" s="72">
        <v>39.299999999999997</v>
      </c>
      <c r="BX23" s="86">
        <v>1</v>
      </c>
      <c r="BY23" s="86">
        <v>2</v>
      </c>
      <c r="BZ23" s="86">
        <v>143</v>
      </c>
      <c r="CA23" s="86">
        <v>6869</v>
      </c>
      <c r="CB23" s="72">
        <v>28.9</v>
      </c>
      <c r="CC23" s="101">
        <v>1.1399999999999999</v>
      </c>
      <c r="CD23" s="72">
        <v>32.28</v>
      </c>
      <c r="CE23" s="72">
        <v>4.1348771803847644</v>
      </c>
      <c r="CF23" s="72">
        <v>61.526425271100003</v>
      </c>
      <c r="CG23" s="74">
        <v>15</v>
      </c>
      <c r="CH23" s="71">
        <v>3343</v>
      </c>
      <c r="CI23" s="74">
        <v>193</v>
      </c>
      <c r="CJ23" s="74">
        <v>745</v>
      </c>
      <c r="CK23" s="74">
        <v>2658</v>
      </c>
      <c r="CL23" s="74">
        <v>795</v>
      </c>
      <c r="CM23" s="74">
        <v>192</v>
      </c>
      <c r="CN23" s="74">
        <v>455</v>
      </c>
      <c r="CO23" s="94">
        <v>1.3383745932626301</v>
      </c>
      <c r="CP23" s="101" t="s">
        <v>406</v>
      </c>
      <c r="CQ23" s="74">
        <v>4</v>
      </c>
      <c r="CR23" s="74">
        <v>44</v>
      </c>
      <c r="CS23" s="74">
        <v>4</v>
      </c>
      <c r="CT23" s="74">
        <v>1</v>
      </c>
      <c r="CU23" s="74">
        <v>49</v>
      </c>
      <c r="CV23" s="74">
        <v>12</v>
      </c>
      <c r="CW23" s="71">
        <v>1069</v>
      </c>
      <c r="CX23" s="74">
        <v>5</v>
      </c>
      <c r="CY23" s="74">
        <v>579</v>
      </c>
      <c r="CZ23" s="86">
        <v>18</v>
      </c>
      <c r="DA23" s="86">
        <v>303</v>
      </c>
      <c r="DB23" s="86">
        <v>8</v>
      </c>
      <c r="DC23" s="86">
        <v>83</v>
      </c>
      <c r="DD23" s="86">
        <v>7</v>
      </c>
      <c r="DE23" s="86">
        <v>186</v>
      </c>
      <c r="DF23" s="71">
        <v>7179</v>
      </c>
      <c r="DG23" s="71">
        <v>1491</v>
      </c>
      <c r="DH23" s="71">
        <v>1545</v>
      </c>
      <c r="DI23" s="71">
        <v>725035.70600000001</v>
      </c>
      <c r="DJ23" s="71">
        <v>198801.04199999999</v>
      </c>
      <c r="DK23" s="71">
        <v>403718.91700000002</v>
      </c>
      <c r="DL23" s="71">
        <v>84203</v>
      </c>
      <c r="DM23" s="74">
        <v>11</v>
      </c>
      <c r="DN23" s="71">
        <v>11695</v>
      </c>
      <c r="DO23" s="71">
        <v>1305</v>
      </c>
      <c r="DP23" s="71">
        <v>1013</v>
      </c>
      <c r="DQ23" s="86">
        <v>112</v>
      </c>
      <c r="DR23" s="86">
        <v>1420</v>
      </c>
      <c r="DS23" s="71">
        <v>4709</v>
      </c>
      <c r="DT23" s="122">
        <v>9147</v>
      </c>
      <c r="DU23" s="71">
        <v>2130</v>
      </c>
      <c r="DV23" s="71">
        <v>2477</v>
      </c>
      <c r="DW23" s="86">
        <v>125</v>
      </c>
      <c r="DX23" s="86">
        <v>217</v>
      </c>
      <c r="DY23" s="86">
        <v>1</v>
      </c>
      <c r="DZ23" s="86">
        <v>1288</v>
      </c>
      <c r="EA23" s="86">
        <v>51</v>
      </c>
      <c r="EB23" s="86">
        <v>10312</v>
      </c>
      <c r="EC23" s="86"/>
      <c r="ED23" s="116">
        <v>94</v>
      </c>
      <c r="EE23" s="74">
        <v>6222</v>
      </c>
      <c r="EF23" s="118">
        <v>6087</v>
      </c>
      <c r="EG23" s="74">
        <v>45</v>
      </c>
      <c r="EH23" s="115">
        <v>770</v>
      </c>
      <c r="EI23" s="86">
        <v>84</v>
      </c>
      <c r="EJ23" s="86">
        <v>93</v>
      </c>
      <c r="EK23" s="72">
        <v>68.8</v>
      </c>
      <c r="EL23" s="86">
        <v>35</v>
      </c>
      <c r="EM23" s="86">
        <v>120</v>
      </c>
      <c r="EN23" s="86">
        <v>1663</v>
      </c>
      <c r="EO23" s="87">
        <v>346</v>
      </c>
      <c r="EP23" s="87">
        <v>25</v>
      </c>
      <c r="EQ23" s="87">
        <v>2388</v>
      </c>
      <c r="ER23" s="74">
        <v>2763</v>
      </c>
      <c r="ES23" s="72">
        <v>96.9</v>
      </c>
      <c r="ET23" s="72">
        <v>94.3</v>
      </c>
      <c r="EU23" s="87">
        <v>46</v>
      </c>
      <c r="EV23" s="72">
        <v>12.2</v>
      </c>
      <c r="EW23" s="87">
        <v>80472</v>
      </c>
      <c r="EX23" s="72">
        <v>41.7</v>
      </c>
      <c r="EY23" s="87">
        <v>331293</v>
      </c>
      <c r="EZ23" s="72">
        <v>2.6</v>
      </c>
      <c r="FA23" s="86">
        <v>334</v>
      </c>
      <c r="FB23" s="86">
        <v>8</v>
      </c>
      <c r="FC23" s="120">
        <v>1241</v>
      </c>
      <c r="FD23" s="86">
        <v>177</v>
      </c>
      <c r="FE23" s="86">
        <v>1558</v>
      </c>
      <c r="FF23" s="72">
        <v>85</v>
      </c>
      <c r="FG23" s="72" t="s">
        <v>860</v>
      </c>
      <c r="FH23" s="71">
        <v>104791</v>
      </c>
      <c r="FI23" s="74">
        <v>1684</v>
      </c>
      <c r="FJ23" s="71">
        <v>466</v>
      </c>
      <c r="FK23" s="115">
        <v>96121</v>
      </c>
      <c r="FL23" s="71">
        <v>86474</v>
      </c>
      <c r="FM23" s="71">
        <v>6896</v>
      </c>
      <c r="FN23" s="71">
        <v>2751</v>
      </c>
      <c r="FO23" s="71">
        <v>6986</v>
      </c>
      <c r="FP23" s="119">
        <v>15.1</v>
      </c>
      <c r="FQ23" s="116">
        <v>109</v>
      </c>
      <c r="FR23" s="111">
        <v>2.58</v>
      </c>
      <c r="FS23" s="118">
        <v>2006</v>
      </c>
      <c r="FT23" s="86">
        <v>126</v>
      </c>
      <c r="FU23" s="86">
        <v>7</v>
      </c>
      <c r="FV23" s="86">
        <v>98</v>
      </c>
      <c r="FW23" s="96">
        <v>14</v>
      </c>
      <c r="FX23" s="95">
        <v>530</v>
      </c>
      <c r="FY23" s="94">
        <v>68.305799281979475</v>
      </c>
      <c r="FZ23" s="74" t="s">
        <v>1207</v>
      </c>
      <c r="GA23" s="93">
        <v>99.9</v>
      </c>
      <c r="GB23" s="93">
        <v>96.7</v>
      </c>
      <c r="GC23" s="72">
        <v>83.32</v>
      </c>
      <c r="GD23" s="80">
        <f>1814.9/2728*100</f>
        <v>66.528592375366571</v>
      </c>
      <c r="GE23" s="117">
        <v>68</v>
      </c>
      <c r="GF23" s="116">
        <v>6</v>
      </c>
      <c r="GG23" s="116">
        <v>38</v>
      </c>
      <c r="GH23" s="86">
        <v>1124</v>
      </c>
      <c r="GI23" s="86">
        <v>10</v>
      </c>
      <c r="GJ23" s="86">
        <v>3908</v>
      </c>
      <c r="GK23" s="86">
        <v>1532</v>
      </c>
      <c r="GL23" s="86">
        <v>5</v>
      </c>
      <c r="GM23" s="115">
        <v>55800743</v>
      </c>
      <c r="GN23" s="114">
        <v>260</v>
      </c>
      <c r="GO23" s="86" t="s">
        <v>406</v>
      </c>
      <c r="GP23" s="86" t="s">
        <v>406</v>
      </c>
      <c r="GQ23" s="71">
        <v>11053</v>
      </c>
      <c r="GR23" s="74">
        <v>11053</v>
      </c>
      <c r="GS23" s="74">
        <v>10</v>
      </c>
      <c r="GT23" s="74">
        <v>2035</v>
      </c>
      <c r="GU23" s="71">
        <v>110758</v>
      </c>
      <c r="GV23" s="71">
        <v>101</v>
      </c>
      <c r="GW23" s="71">
        <v>20847</v>
      </c>
      <c r="GX23" s="71">
        <v>89810</v>
      </c>
      <c r="GY23" s="71">
        <v>537</v>
      </c>
      <c r="GZ23" s="71">
        <v>4656</v>
      </c>
      <c r="HA23" s="71">
        <v>472489</v>
      </c>
      <c r="HB23" s="71">
        <v>1860</v>
      </c>
      <c r="HC23" s="71">
        <v>17336</v>
      </c>
      <c r="HD23" s="71">
        <v>349983</v>
      </c>
      <c r="HE23" s="71">
        <v>381</v>
      </c>
      <c r="HF23" s="71">
        <v>9058</v>
      </c>
      <c r="HG23" s="71">
        <v>217460.57</v>
      </c>
      <c r="HH23" s="74">
        <v>378</v>
      </c>
      <c r="HI23" s="86">
        <v>7631</v>
      </c>
      <c r="HJ23" s="86">
        <v>176770</v>
      </c>
      <c r="HK23" s="88">
        <v>13</v>
      </c>
      <c r="HL23" s="86">
        <v>28</v>
      </c>
      <c r="HM23" s="74">
        <v>1217</v>
      </c>
      <c r="HN23" s="74">
        <v>675</v>
      </c>
      <c r="HO23" s="87">
        <v>74</v>
      </c>
      <c r="HP23" s="74" t="s">
        <v>1208</v>
      </c>
      <c r="HQ23" s="74" t="s">
        <v>1208</v>
      </c>
      <c r="HR23" s="74" t="s">
        <v>1208</v>
      </c>
      <c r="HS23" s="87">
        <v>9</v>
      </c>
      <c r="HT23" s="71">
        <v>1248327</v>
      </c>
      <c r="HU23" s="71">
        <v>8254396</v>
      </c>
      <c r="HV23" s="86">
        <v>1064580</v>
      </c>
      <c r="HW23" s="86">
        <v>1117594</v>
      </c>
      <c r="HX23" s="86">
        <v>348389</v>
      </c>
      <c r="HY23" s="86">
        <v>17349</v>
      </c>
      <c r="HZ23" s="86">
        <v>20627</v>
      </c>
      <c r="IA23" s="86">
        <v>112199</v>
      </c>
      <c r="IB23" s="86">
        <v>72508</v>
      </c>
      <c r="IC23" s="85">
        <f>ROUND(277.9*365,0)</f>
        <v>101434</v>
      </c>
      <c r="ID23" s="85">
        <v>10844880</v>
      </c>
      <c r="IE23" s="85">
        <v>0</v>
      </c>
      <c r="IF23" s="79">
        <v>124</v>
      </c>
      <c r="IG23" s="79">
        <v>0</v>
      </c>
      <c r="IH23" s="85">
        <v>105</v>
      </c>
      <c r="II23" s="79">
        <v>0</v>
      </c>
      <c r="IJ23" s="85" t="s">
        <v>406</v>
      </c>
      <c r="IK23" s="71">
        <v>130579</v>
      </c>
      <c r="IL23" s="79">
        <v>1580</v>
      </c>
      <c r="IM23" s="142">
        <v>2100</v>
      </c>
      <c r="IN23" s="112">
        <v>32.619999999999997</v>
      </c>
      <c r="IO23" s="85">
        <v>304711</v>
      </c>
      <c r="IP23" s="81" t="s">
        <v>779</v>
      </c>
      <c r="IQ23" s="80">
        <v>3.5</v>
      </c>
      <c r="IR23" s="80">
        <v>3.5</v>
      </c>
      <c r="IS23" s="80">
        <v>1161.5999999999999</v>
      </c>
      <c r="IT23" s="80">
        <v>1129.5999999999999</v>
      </c>
      <c r="IU23" s="71">
        <v>26195</v>
      </c>
      <c r="IV23" s="72">
        <v>73.099999999999994</v>
      </c>
      <c r="IW23" s="72">
        <v>56.5</v>
      </c>
      <c r="IX23" s="72">
        <v>44.7</v>
      </c>
      <c r="IY23" s="72">
        <v>53.7</v>
      </c>
      <c r="IZ23" s="72">
        <v>27.3</v>
      </c>
      <c r="JA23" s="79">
        <v>0</v>
      </c>
      <c r="JB23" s="79">
        <v>12</v>
      </c>
      <c r="JC23" s="111">
        <v>64.7</v>
      </c>
      <c r="JD23" s="110">
        <v>0.92800000000000005</v>
      </c>
      <c r="JE23" s="109">
        <v>89.5</v>
      </c>
      <c r="JF23" s="109">
        <v>7</v>
      </c>
      <c r="JG23" s="109">
        <v>8.6999999999999993</v>
      </c>
      <c r="JH23" s="108">
        <v>79199379</v>
      </c>
      <c r="JI23" s="74">
        <v>58</v>
      </c>
      <c r="JJ23" s="74">
        <v>52.4</v>
      </c>
      <c r="JK23" s="74" t="s">
        <v>406</v>
      </c>
      <c r="JL23" s="74" t="s">
        <v>406</v>
      </c>
      <c r="JM23" s="74">
        <v>37.6</v>
      </c>
      <c r="JN23" s="72">
        <v>23.5</v>
      </c>
      <c r="JO23" s="105">
        <v>2801</v>
      </c>
      <c r="JP23" s="74" t="s">
        <v>1208</v>
      </c>
      <c r="JQ23" s="74" t="s">
        <v>1208</v>
      </c>
      <c r="JR23" s="74" t="s">
        <v>1208</v>
      </c>
      <c r="JS23" s="72">
        <v>16</v>
      </c>
      <c r="JT23" s="72">
        <v>29.2</v>
      </c>
      <c r="JU23" s="71">
        <v>64901</v>
      </c>
      <c r="JV23" s="71">
        <v>954</v>
      </c>
      <c r="JW23" s="71">
        <v>1297</v>
      </c>
      <c r="JX23" s="71">
        <v>5604</v>
      </c>
      <c r="JY23" s="71">
        <v>6283</v>
      </c>
      <c r="JZ23" s="71">
        <v>6464</v>
      </c>
      <c r="KA23" s="71">
        <v>7115</v>
      </c>
      <c r="KB23" s="71">
        <v>9713</v>
      </c>
      <c r="KC23" s="71">
        <v>8897</v>
      </c>
      <c r="KD23" s="71">
        <v>6953</v>
      </c>
      <c r="KE23" s="71">
        <v>5602</v>
      </c>
      <c r="KF23" s="71">
        <v>5037</v>
      </c>
      <c r="KG23" s="71">
        <v>3874</v>
      </c>
      <c r="KH23" s="74" t="s">
        <v>1208</v>
      </c>
      <c r="KI23" s="71">
        <v>1922</v>
      </c>
      <c r="KJ23" s="71">
        <v>759</v>
      </c>
      <c r="KK23" s="71">
        <v>239</v>
      </c>
      <c r="KL23" s="71">
        <v>83</v>
      </c>
      <c r="KM23" s="71">
        <v>7632</v>
      </c>
      <c r="KN23" s="71">
        <v>7966</v>
      </c>
      <c r="KO23" s="71">
        <v>7847</v>
      </c>
      <c r="KP23" s="71">
        <v>9271</v>
      </c>
      <c r="KQ23" s="71">
        <v>10657</v>
      </c>
      <c r="KR23" s="71">
        <v>13387</v>
      </c>
      <c r="KS23" s="71">
        <v>11747</v>
      </c>
      <c r="KT23" s="71">
        <v>9496</v>
      </c>
      <c r="KU23" s="71">
        <v>8358</v>
      </c>
      <c r="KV23" s="71">
        <v>10107</v>
      </c>
      <c r="KW23" s="71">
        <v>12790</v>
      </c>
      <c r="KX23" s="74" t="s">
        <v>1208</v>
      </c>
      <c r="KY23" s="71">
        <v>11377</v>
      </c>
      <c r="KZ23" s="71">
        <v>8233</v>
      </c>
      <c r="LA23" s="71">
        <v>5098</v>
      </c>
      <c r="LB23" s="71">
        <v>4449</v>
      </c>
    </row>
    <row r="24" spans="1:314" ht="12" customHeight="1">
      <c r="A24" s="3">
        <v>122041</v>
      </c>
      <c r="B24" s="2" t="s">
        <v>716</v>
      </c>
      <c r="C24" s="94">
        <v>85.62</v>
      </c>
      <c r="D24" s="71">
        <v>636539</v>
      </c>
      <c r="E24" s="72">
        <v>13.1</v>
      </c>
      <c r="F24" s="72">
        <v>63.2</v>
      </c>
      <c r="G24" s="72">
        <v>23.7</v>
      </c>
      <c r="H24" s="79">
        <v>32106</v>
      </c>
      <c r="I24" s="79">
        <v>66792</v>
      </c>
      <c r="J24" s="79">
        <v>100549</v>
      </c>
      <c r="K24" s="71">
        <v>74154</v>
      </c>
      <c r="L24" s="71">
        <v>298809</v>
      </c>
      <c r="M24" s="71">
        <v>17133</v>
      </c>
      <c r="N24" s="71">
        <v>32469</v>
      </c>
      <c r="O24" s="74">
        <v>29700</v>
      </c>
      <c r="P24" s="74" t="s">
        <v>1207</v>
      </c>
      <c r="Q24" s="74" t="s">
        <v>1207</v>
      </c>
      <c r="R24" s="79">
        <v>636539</v>
      </c>
      <c r="S24" s="71">
        <v>622890</v>
      </c>
      <c r="T24" s="71">
        <v>524471</v>
      </c>
      <c r="U24" s="79">
        <v>2104718</v>
      </c>
      <c r="V24" s="71">
        <v>2643203</v>
      </c>
      <c r="W24" s="71">
        <v>779966</v>
      </c>
      <c r="X24" s="71">
        <v>1580794</v>
      </c>
      <c r="Y24" s="79">
        <v>36</v>
      </c>
      <c r="Z24" s="104">
        <v>54</v>
      </c>
      <c r="AA24" s="86">
        <v>54</v>
      </c>
      <c r="AB24" s="74" t="s">
        <v>1207</v>
      </c>
      <c r="AC24" s="74" t="s">
        <v>1207</v>
      </c>
      <c r="AD24" s="71" t="s">
        <v>406</v>
      </c>
      <c r="AE24" s="71">
        <v>1273.06</v>
      </c>
      <c r="AF24" s="86">
        <v>833.28</v>
      </c>
      <c r="AG24" s="71">
        <v>1000</v>
      </c>
      <c r="AH24" s="71">
        <v>223919</v>
      </c>
      <c r="AI24" s="71">
        <v>0</v>
      </c>
      <c r="AJ24" s="74" t="s">
        <v>1207</v>
      </c>
      <c r="AK24" s="123">
        <v>43</v>
      </c>
      <c r="AL24" s="71">
        <v>8708</v>
      </c>
      <c r="AM24" s="74">
        <v>54</v>
      </c>
      <c r="AN24" s="74">
        <v>33931</v>
      </c>
      <c r="AO24" s="71">
        <v>1609</v>
      </c>
      <c r="AP24" s="71">
        <v>203</v>
      </c>
      <c r="AQ24" s="102">
        <v>27</v>
      </c>
      <c r="AR24" s="74">
        <v>14916</v>
      </c>
      <c r="AS24" s="71">
        <v>853</v>
      </c>
      <c r="AT24" s="71">
        <v>21</v>
      </c>
      <c r="AU24" s="71">
        <v>456</v>
      </c>
      <c r="AV24" s="71">
        <v>25</v>
      </c>
      <c r="AW24" s="71">
        <v>188</v>
      </c>
      <c r="AX24" s="74" t="s">
        <v>1207</v>
      </c>
      <c r="AY24" s="74" t="s">
        <v>1207</v>
      </c>
      <c r="AZ24" s="74" t="s">
        <v>1207</v>
      </c>
      <c r="BA24" s="74" t="s">
        <v>1207</v>
      </c>
      <c r="BB24" s="72">
        <v>100</v>
      </c>
      <c r="BC24" s="72">
        <v>109.1</v>
      </c>
      <c r="BD24" s="72">
        <v>116</v>
      </c>
      <c r="BE24" s="72"/>
      <c r="BF24" s="86">
        <v>81</v>
      </c>
      <c r="BG24" s="102">
        <v>81</v>
      </c>
      <c r="BH24" s="102">
        <v>31</v>
      </c>
      <c r="BI24" s="74" t="s">
        <v>1207</v>
      </c>
      <c r="BJ24" s="74" t="s">
        <v>1207</v>
      </c>
      <c r="BK24" s="86">
        <v>0</v>
      </c>
      <c r="BL24" s="86">
        <v>0</v>
      </c>
      <c r="BM24" s="102">
        <v>0</v>
      </c>
      <c r="BN24" s="102">
        <v>0</v>
      </c>
      <c r="BO24" s="74">
        <v>2</v>
      </c>
      <c r="BP24" s="71">
        <v>26493</v>
      </c>
      <c r="BQ24" s="74">
        <v>1</v>
      </c>
      <c r="BR24" s="71">
        <v>23570</v>
      </c>
      <c r="BS24" s="74">
        <v>3</v>
      </c>
      <c r="BT24" s="71">
        <v>38113</v>
      </c>
      <c r="BU24" s="74">
        <v>2</v>
      </c>
      <c r="BV24" s="71">
        <v>15045</v>
      </c>
      <c r="BW24" s="72" t="s">
        <v>406</v>
      </c>
      <c r="BX24" s="86">
        <v>1</v>
      </c>
      <c r="BY24" s="86">
        <v>2</v>
      </c>
      <c r="BZ24" s="86">
        <v>388</v>
      </c>
      <c r="CA24" s="86">
        <v>9827</v>
      </c>
      <c r="CB24" s="72">
        <v>30.2</v>
      </c>
      <c r="CC24" s="101">
        <v>1.0900000000000001</v>
      </c>
      <c r="CD24" s="72">
        <v>27.2</v>
      </c>
      <c r="CE24" s="72">
        <v>3.8551335154074327</v>
      </c>
      <c r="CF24" s="72">
        <v>61.2910863854</v>
      </c>
      <c r="CG24" s="74">
        <v>22</v>
      </c>
      <c r="CH24" s="71">
        <v>4595</v>
      </c>
      <c r="CI24" s="74">
        <v>361</v>
      </c>
      <c r="CJ24" s="74">
        <v>914</v>
      </c>
      <c r="CK24" s="74">
        <v>4981</v>
      </c>
      <c r="CL24" s="74">
        <v>1549</v>
      </c>
      <c r="CM24" s="74">
        <v>385</v>
      </c>
      <c r="CN24" s="74">
        <v>692</v>
      </c>
      <c r="CO24" s="94">
        <v>1.32</v>
      </c>
      <c r="CP24" s="101" t="s">
        <v>406</v>
      </c>
      <c r="CQ24" s="74">
        <v>4</v>
      </c>
      <c r="CR24" s="74">
        <v>6</v>
      </c>
      <c r="CS24" s="74">
        <v>5</v>
      </c>
      <c r="CT24" s="74">
        <v>1</v>
      </c>
      <c r="CU24" s="74">
        <v>52</v>
      </c>
      <c r="CV24" s="74">
        <v>26</v>
      </c>
      <c r="CW24" s="71">
        <v>2019</v>
      </c>
      <c r="CX24" s="74">
        <v>14</v>
      </c>
      <c r="CY24" s="74">
        <v>1315</v>
      </c>
      <c r="CZ24" s="86">
        <v>47</v>
      </c>
      <c r="DA24" s="86">
        <v>809</v>
      </c>
      <c r="DB24" s="86">
        <v>6</v>
      </c>
      <c r="DC24" s="86">
        <v>45</v>
      </c>
      <c r="DD24" s="86">
        <v>10</v>
      </c>
      <c r="DE24" s="86">
        <v>265</v>
      </c>
      <c r="DF24" s="71">
        <v>15439</v>
      </c>
      <c r="DG24" s="71">
        <v>3599</v>
      </c>
      <c r="DH24" s="71">
        <v>3087</v>
      </c>
      <c r="DI24" s="71">
        <v>1582129.148</v>
      </c>
      <c r="DJ24" s="71">
        <v>455189.00900000002</v>
      </c>
      <c r="DK24" s="71">
        <v>822017.00600000005</v>
      </c>
      <c r="DL24" s="71">
        <v>150626</v>
      </c>
      <c r="DM24" s="74">
        <v>10</v>
      </c>
      <c r="DN24" s="71">
        <v>26512</v>
      </c>
      <c r="DO24" s="71">
        <v>2973</v>
      </c>
      <c r="DP24" s="71">
        <v>2339</v>
      </c>
      <c r="DQ24" s="86">
        <v>215</v>
      </c>
      <c r="DR24" s="86">
        <v>1432</v>
      </c>
      <c r="DS24" s="71">
        <v>13473</v>
      </c>
      <c r="DT24" s="100">
        <v>15876</v>
      </c>
      <c r="DU24" s="71">
        <v>3374</v>
      </c>
      <c r="DV24" s="71">
        <v>4380</v>
      </c>
      <c r="DW24" s="86">
        <v>330</v>
      </c>
      <c r="DX24" s="86">
        <v>270</v>
      </c>
      <c r="DY24" s="86">
        <v>3</v>
      </c>
      <c r="DZ24" s="86">
        <v>1818</v>
      </c>
      <c r="EA24" s="86">
        <v>98</v>
      </c>
      <c r="EB24" s="86">
        <v>15873</v>
      </c>
      <c r="EC24" s="86"/>
      <c r="ED24" s="116">
        <v>136</v>
      </c>
      <c r="EE24" s="74">
        <v>13199</v>
      </c>
      <c r="EF24" s="118">
        <v>12181</v>
      </c>
      <c r="EG24" s="74">
        <v>95</v>
      </c>
      <c r="EH24" s="115">
        <v>1578</v>
      </c>
      <c r="EI24" s="86">
        <v>125</v>
      </c>
      <c r="EJ24" s="86">
        <v>129</v>
      </c>
      <c r="EK24" s="72">
        <v>63</v>
      </c>
      <c r="EL24" s="86">
        <v>38</v>
      </c>
      <c r="EM24" s="86">
        <v>137</v>
      </c>
      <c r="EN24" s="86">
        <v>2768</v>
      </c>
      <c r="EO24" s="87">
        <v>579</v>
      </c>
      <c r="EP24" s="87">
        <v>101</v>
      </c>
      <c r="EQ24" s="87">
        <v>4780</v>
      </c>
      <c r="ER24" s="74">
        <v>4992</v>
      </c>
      <c r="ES24" s="72">
        <v>95.5</v>
      </c>
      <c r="ET24" s="72">
        <v>93.2</v>
      </c>
      <c r="EU24" s="87">
        <v>584</v>
      </c>
      <c r="EV24" s="72">
        <v>14.12</v>
      </c>
      <c r="EW24" s="87">
        <v>135361</v>
      </c>
      <c r="EX24" s="72">
        <v>48.3</v>
      </c>
      <c r="EY24" s="87">
        <v>330852</v>
      </c>
      <c r="EZ24" s="72">
        <v>2.06</v>
      </c>
      <c r="FA24" s="86">
        <v>323</v>
      </c>
      <c r="FB24" s="86">
        <v>37</v>
      </c>
      <c r="FC24" s="125">
        <v>2642</v>
      </c>
      <c r="FD24" s="86">
        <v>39</v>
      </c>
      <c r="FE24" s="86">
        <v>1110</v>
      </c>
      <c r="FF24" s="72">
        <v>100</v>
      </c>
      <c r="FG24" s="72" t="s">
        <v>860</v>
      </c>
      <c r="FH24" s="71">
        <v>205867</v>
      </c>
      <c r="FI24" s="74">
        <v>9706</v>
      </c>
      <c r="FJ24" s="71">
        <v>23</v>
      </c>
      <c r="FK24" s="115">
        <v>179551</v>
      </c>
      <c r="FL24" s="71">
        <v>162702</v>
      </c>
      <c r="FM24" s="71">
        <v>10249</v>
      </c>
      <c r="FN24" s="71">
        <v>6600</v>
      </c>
      <c r="FO24" s="71">
        <v>16610</v>
      </c>
      <c r="FP24" s="119">
        <v>20.6</v>
      </c>
      <c r="FQ24" s="116">
        <v>710</v>
      </c>
      <c r="FR24" s="111">
        <v>3.29</v>
      </c>
      <c r="FS24" s="118">
        <v>13912</v>
      </c>
      <c r="FT24" s="86" t="s">
        <v>406</v>
      </c>
      <c r="FU24" s="86">
        <v>57</v>
      </c>
      <c r="FV24" s="86">
        <v>257</v>
      </c>
      <c r="FW24" s="96">
        <v>22</v>
      </c>
      <c r="FX24" s="95">
        <v>1076</v>
      </c>
      <c r="FY24" s="94">
        <v>61.908670151966575</v>
      </c>
      <c r="FZ24" s="74" t="s">
        <v>1207</v>
      </c>
      <c r="GA24" s="93">
        <v>98.2</v>
      </c>
      <c r="GB24" s="86" t="s">
        <v>406</v>
      </c>
      <c r="GC24" s="72">
        <v>85.9</v>
      </c>
      <c r="GD24" s="80">
        <v>75.7</v>
      </c>
      <c r="GE24" s="117">
        <v>145</v>
      </c>
      <c r="GF24" s="116">
        <v>13</v>
      </c>
      <c r="GG24" s="116">
        <v>71</v>
      </c>
      <c r="GH24" s="86">
        <v>1708</v>
      </c>
      <c r="GI24" s="86">
        <v>10</v>
      </c>
      <c r="GJ24" s="86">
        <v>4865</v>
      </c>
      <c r="GK24" s="86">
        <v>4323</v>
      </c>
      <c r="GL24" s="86">
        <v>9</v>
      </c>
      <c r="GM24" s="115">
        <v>1790457</v>
      </c>
      <c r="GN24" s="114">
        <v>1648</v>
      </c>
      <c r="GO24" s="86" t="s">
        <v>406</v>
      </c>
      <c r="GP24" s="86" t="s">
        <v>406</v>
      </c>
      <c r="GQ24" s="71">
        <v>15603</v>
      </c>
      <c r="GR24" s="74">
        <v>15603</v>
      </c>
      <c r="GS24" s="74">
        <v>23</v>
      </c>
      <c r="GT24" s="74">
        <v>2042</v>
      </c>
      <c r="GU24" s="71">
        <v>189232</v>
      </c>
      <c r="GV24" s="71">
        <v>128</v>
      </c>
      <c r="GW24" s="71">
        <v>30247</v>
      </c>
      <c r="GX24" s="71">
        <v>158857</v>
      </c>
      <c r="GY24" s="71">
        <v>654</v>
      </c>
      <c r="GZ24" s="71">
        <v>5492</v>
      </c>
      <c r="HA24" s="71">
        <v>587961</v>
      </c>
      <c r="HB24" s="71">
        <v>2394</v>
      </c>
      <c r="HC24" s="71">
        <v>26749</v>
      </c>
      <c r="HD24" s="71">
        <v>575042</v>
      </c>
      <c r="HE24" s="71">
        <v>277</v>
      </c>
      <c r="HF24" s="71">
        <v>15594</v>
      </c>
      <c r="HG24" s="71">
        <v>682865.65</v>
      </c>
      <c r="HH24" s="74">
        <v>267</v>
      </c>
      <c r="HI24" s="86">
        <v>15594</v>
      </c>
      <c r="HJ24" s="86">
        <v>682866</v>
      </c>
      <c r="HK24" s="88">
        <v>12</v>
      </c>
      <c r="HL24" s="86">
        <v>760</v>
      </c>
      <c r="HM24" s="74">
        <v>979</v>
      </c>
      <c r="HN24" s="74">
        <v>754</v>
      </c>
      <c r="HO24" s="87">
        <v>200</v>
      </c>
      <c r="HP24" s="74" t="s">
        <v>1208</v>
      </c>
      <c r="HQ24" s="74" t="s">
        <v>1208</v>
      </c>
      <c r="HR24" s="74" t="s">
        <v>1208</v>
      </c>
      <c r="HS24" s="87">
        <v>170</v>
      </c>
      <c r="HT24" s="71">
        <v>1163404</v>
      </c>
      <c r="HU24" s="71">
        <v>7058184</v>
      </c>
      <c r="HV24" s="86">
        <v>627629</v>
      </c>
      <c r="HW24" s="86">
        <v>1090541</v>
      </c>
      <c r="HX24" s="86">
        <v>213913</v>
      </c>
      <c r="HY24" s="86">
        <v>13060</v>
      </c>
      <c r="HZ24" s="86">
        <v>2040</v>
      </c>
      <c r="IA24" s="86">
        <v>128180</v>
      </c>
      <c r="IB24" s="86">
        <v>57272</v>
      </c>
      <c r="IC24" s="85">
        <v>352029</v>
      </c>
      <c r="ID24" s="85">
        <v>25193508</v>
      </c>
      <c r="IE24" s="85">
        <v>0</v>
      </c>
      <c r="IF24" s="79">
        <v>259</v>
      </c>
      <c r="IG24" s="79">
        <v>0</v>
      </c>
      <c r="IH24" s="85">
        <v>155</v>
      </c>
      <c r="II24" s="79">
        <v>0</v>
      </c>
      <c r="IJ24" s="85">
        <v>36556</v>
      </c>
      <c r="IK24" s="71">
        <v>202534</v>
      </c>
      <c r="IL24" s="79">
        <v>14640</v>
      </c>
      <c r="IM24" s="85" t="s">
        <v>406</v>
      </c>
      <c r="IN24" s="112">
        <v>58.62</v>
      </c>
      <c r="IO24" s="85">
        <v>597300</v>
      </c>
      <c r="IP24" s="81">
        <v>-3.42</v>
      </c>
      <c r="IQ24" s="80">
        <v>4.8</v>
      </c>
      <c r="IR24" s="80">
        <v>4.8</v>
      </c>
      <c r="IS24" s="80">
        <v>464.6</v>
      </c>
      <c r="IT24" s="80">
        <v>455.4</v>
      </c>
      <c r="IU24" s="71">
        <v>179298</v>
      </c>
      <c r="IV24" s="72">
        <v>71.3</v>
      </c>
      <c r="IW24" s="72">
        <v>65.099999999999994</v>
      </c>
      <c r="IX24" s="72">
        <v>43.1</v>
      </c>
      <c r="IY24" s="72">
        <v>67.5</v>
      </c>
      <c r="IZ24" s="72">
        <v>27.9</v>
      </c>
      <c r="JA24" s="79">
        <v>2</v>
      </c>
      <c r="JB24" s="79">
        <v>11</v>
      </c>
      <c r="JC24" s="111">
        <v>72.900000000000006</v>
      </c>
      <c r="JD24" s="110">
        <v>0.96199999999999997</v>
      </c>
      <c r="JE24" s="109">
        <v>94.4</v>
      </c>
      <c r="JF24" s="109">
        <v>0</v>
      </c>
      <c r="JG24" s="109">
        <v>3.5</v>
      </c>
      <c r="JH24" s="108">
        <v>173469466</v>
      </c>
      <c r="JI24" s="74">
        <v>59.3</v>
      </c>
      <c r="JJ24" s="74">
        <v>49.1</v>
      </c>
      <c r="JK24" s="74" t="s">
        <v>406</v>
      </c>
      <c r="JL24" s="74" t="s">
        <v>406</v>
      </c>
      <c r="JM24" s="74">
        <v>7.5</v>
      </c>
      <c r="JN24" s="72">
        <v>26.1</v>
      </c>
      <c r="JO24" s="105">
        <v>4938</v>
      </c>
      <c r="JP24" s="74" t="s">
        <v>1208</v>
      </c>
      <c r="JQ24" s="74" t="s">
        <v>1208</v>
      </c>
      <c r="JR24" s="74" t="s">
        <v>1208</v>
      </c>
      <c r="JS24" s="72">
        <v>9</v>
      </c>
      <c r="JT24" s="72">
        <v>30.3</v>
      </c>
      <c r="JU24" s="71">
        <v>115801</v>
      </c>
      <c r="JV24" s="71">
        <v>1641</v>
      </c>
      <c r="JW24" s="71">
        <v>1960</v>
      </c>
      <c r="JX24" s="71">
        <v>8836</v>
      </c>
      <c r="JY24" s="71">
        <v>11553</v>
      </c>
      <c r="JZ24" s="71">
        <v>12130</v>
      </c>
      <c r="KA24" s="71">
        <v>13959</v>
      </c>
      <c r="KB24" s="71">
        <v>17351</v>
      </c>
      <c r="KC24" s="71">
        <v>16014</v>
      </c>
      <c r="KD24" s="71">
        <v>12661</v>
      </c>
      <c r="KE24" s="71">
        <v>9675</v>
      </c>
      <c r="KF24" s="71">
        <v>8209</v>
      </c>
      <c r="KG24" s="71">
        <v>6193</v>
      </c>
      <c r="KH24" s="74" t="s">
        <v>1208</v>
      </c>
      <c r="KI24" s="71">
        <v>3091</v>
      </c>
      <c r="KJ24" s="71">
        <v>1287</v>
      </c>
      <c r="KK24" s="71">
        <v>505</v>
      </c>
      <c r="KL24" s="71">
        <v>239</v>
      </c>
      <c r="KM24" s="71">
        <v>12367</v>
      </c>
      <c r="KN24" s="71">
        <v>12568</v>
      </c>
      <c r="KO24" s="71">
        <v>14068</v>
      </c>
      <c r="KP24" s="71">
        <v>17177</v>
      </c>
      <c r="KQ24" s="71">
        <v>20744</v>
      </c>
      <c r="KR24" s="71">
        <v>24602</v>
      </c>
      <c r="KS24" s="71">
        <v>21568</v>
      </c>
      <c r="KT24" s="71">
        <v>17302</v>
      </c>
      <c r="KU24" s="71">
        <v>14455</v>
      </c>
      <c r="KV24" s="71">
        <v>16637</v>
      </c>
      <c r="KW24" s="71">
        <v>21509</v>
      </c>
      <c r="KX24" s="74" t="s">
        <v>1208</v>
      </c>
      <c r="KY24" s="71">
        <v>19237</v>
      </c>
      <c r="KZ24" s="71">
        <v>14793</v>
      </c>
      <c r="LA24" s="71">
        <v>10184</v>
      </c>
      <c r="LB24" s="71">
        <v>9330</v>
      </c>
    </row>
    <row r="25" spans="1:314" ht="12" customHeight="1">
      <c r="A25" s="3">
        <v>122173</v>
      </c>
      <c r="B25" s="2" t="s">
        <v>717</v>
      </c>
      <c r="C25" s="94">
        <v>114.74</v>
      </c>
      <c r="D25" s="71">
        <v>417218</v>
      </c>
      <c r="E25" s="72">
        <v>13.08</v>
      </c>
      <c r="F25" s="72">
        <v>61.48</v>
      </c>
      <c r="G25" s="72">
        <v>25.44</v>
      </c>
      <c r="H25" s="79">
        <v>21072</v>
      </c>
      <c r="I25" s="79">
        <v>43638</v>
      </c>
      <c r="J25" s="79">
        <v>65990</v>
      </c>
      <c r="K25" s="71">
        <v>52192</v>
      </c>
      <c r="L25" s="71">
        <v>186470</v>
      </c>
      <c r="M25" s="71">
        <v>8229</v>
      </c>
      <c r="N25" s="71">
        <v>15316</v>
      </c>
      <c r="O25" s="74">
        <v>10276</v>
      </c>
      <c r="P25" s="74" t="s">
        <v>1207</v>
      </c>
      <c r="Q25" s="74" t="s">
        <v>1207</v>
      </c>
      <c r="R25" s="79">
        <v>422385</v>
      </c>
      <c r="S25" s="71">
        <v>413954</v>
      </c>
      <c r="T25" s="71">
        <v>374159</v>
      </c>
      <c r="U25" s="71">
        <v>117618</v>
      </c>
      <c r="V25" s="71">
        <v>2075229</v>
      </c>
      <c r="W25" s="71">
        <v>776250</v>
      </c>
      <c r="X25" s="71">
        <v>921114</v>
      </c>
      <c r="Y25" s="86">
        <v>50</v>
      </c>
      <c r="Z25" s="104">
        <v>58</v>
      </c>
      <c r="AA25" s="86">
        <v>38</v>
      </c>
      <c r="AB25" s="74" t="s">
        <v>1207</v>
      </c>
      <c r="AC25" s="74" t="s">
        <v>1207</v>
      </c>
      <c r="AD25" s="87" t="s">
        <v>406</v>
      </c>
      <c r="AE25" s="71">
        <v>595</v>
      </c>
      <c r="AF25" s="86">
        <v>2067</v>
      </c>
      <c r="AG25" s="71">
        <v>1338</v>
      </c>
      <c r="AH25" s="71">
        <v>312708</v>
      </c>
      <c r="AI25" s="71">
        <v>473</v>
      </c>
      <c r="AJ25" s="74" t="s">
        <v>1207</v>
      </c>
      <c r="AK25" s="123">
        <v>35</v>
      </c>
      <c r="AL25" s="71">
        <v>7394</v>
      </c>
      <c r="AM25" s="74">
        <v>42</v>
      </c>
      <c r="AN25" s="74">
        <v>22007</v>
      </c>
      <c r="AO25" s="71">
        <v>1129</v>
      </c>
      <c r="AP25" s="71">
        <v>62</v>
      </c>
      <c r="AQ25" s="102">
        <v>21</v>
      </c>
      <c r="AR25" s="74">
        <v>9879</v>
      </c>
      <c r="AS25" s="71">
        <v>606</v>
      </c>
      <c r="AT25" s="71">
        <v>14</v>
      </c>
      <c r="AU25" s="71">
        <v>248</v>
      </c>
      <c r="AV25" s="71">
        <v>22</v>
      </c>
      <c r="AW25" s="71">
        <v>77</v>
      </c>
      <c r="AX25" s="74" t="s">
        <v>1207</v>
      </c>
      <c r="AY25" s="74" t="s">
        <v>1207</v>
      </c>
      <c r="AZ25" s="74" t="s">
        <v>1207</v>
      </c>
      <c r="BA25" s="74" t="s">
        <v>1207</v>
      </c>
      <c r="BB25" s="72">
        <v>100</v>
      </c>
      <c r="BC25" s="72">
        <v>115.2</v>
      </c>
      <c r="BD25" s="72">
        <v>102.9</v>
      </c>
      <c r="BE25" s="72"/>
      <c r="BF25" s="86">
        <v>52</v>
      </c>
      <c r="BG25" s="102">
        <v>54</v>
      </c>
      <c r="BH25" s="102">
        <v>16</v>
      </c>
      <c r="BI25" s="74" t="s">
        <v>1207</v>
      </c>
      <c r="BJ25" s="74" t="s">
        <v>1207</v>
      </c>
      <c r="BK25" s="86">
        <v>1</v>
      </c>
      <c r="BL25" s="86">
        <v>1</v>
      </c>
      <c r="BM25" s="102">
        <v>2</v>
      </c>
      <c r="BN25" s="102">
        <v>0</v>
      </c>
      <c r="BO25" s="74">
        <v>2</v>
      </c>
      <c r="BP25" s="71">
        <v>12295</v>
      </c>
      <c r="BQ25" s="74">
        <v>0</v>
      </c>
      <c r="BR25" s="71">
        <v>0</v>
      </c>
      <c r="BS25" s="74">
        <v>6</v>
      </c>
      <c r="BT25" s="71">
        <v>100843</v>
      </c>
      <c r="BU25" s="74">
        <v>6</v>
      </c>
      <c r="BV25" s="71">
        <v>5527</v>
      </c>
      <c r="BW25" s="72">
        <v>40.1</v>
      </c>
      <c r="BX25" s="86">
        <v>0</v>
      </c>
      <c r="BY25" s="86">
        <v>5</v>
      </c>
      <c r="BZ25" s="86">
        <v>0</v>
      </c>
      <c r="CA25" s="86">
        <v>6260</v>
      </c>
      <c r="CB25" s="72">
        <v>51.9</v>
      </c>
      <c r="CC25" s="101">
        <v>0.99</v>
      </c>
      <c r="CD25" s="72">
        <v>27.5</v>
      </c>
      <c r="CE25" s="72">
        <v>3.9579860969958127</v>
      </c>
      <c r="CF25" s="72">
        <v>60.484386525700003</v>
      </c>
      <c r="CG25" s="74">
        <v>18</v>
      </c>
      <c r="CH25" s="71">
        <v>4962</v>
      </c>
      <c r="CI25" s="74">
        <v>257</v>
      </c>
      <c r="CJ25" s="74">
        <v>1025</v>
      </c>
      <c r="CK25" s="74">
        <v>3436</v>
      </c>
      <c r="CL25" s="74">
        <v>1137</v>
      </c>
      <c r="CM25" s="74">
        <v>286</v>
      </c>
      <c r="CN25" s="74">
        <v>453</v>
      </c>
      <c r="CO25" s="94">
        <v>1.35</v>
      </c>
      <c r="CP25" s="101" t="s">
        <v>406</v>
      </c>
      <c r="CQ25" s="74">
        <v>3</v>
      </c>
      <c r="CR25" s="74">
        <v>10</v>
      </c>
      <c r="CS25" s="74">
        <v>4</v>
      </c>
      <c r="CT25" s="74">
        <v>1</v>
      </c>
      <c r="CU25" s="74">
        <v>70</v>
      </c>
      <c r="CV25" s="74">
        <v>18</v>
      </c>
      <c r="CW25" s="71">
        <v>1346</v>
      </c>
      <c r="CX25" s="74">
        <v>9</v>
      </c>
      <c r="CY25" s="74">
        <v>920</v>
      </c>
      <c r="CZ25" s="86">
        <v>27</v>
      </c>
      <c r="DA25" s="86">
        <v>423</v>
      </c>
      <c r="DB25" s="86">
        <v>4</v>
      </c>
      <c r="DC25" s="86">
        <v>38</v>
      </c>
      <c r="DD25" s="86">
        <v>10</v>
      </c>
      <c r="DE25" s="86">
        <v>241</v>
      </c>
      <c r="DF25" s="71">
        <v>9178</v>
      </c>
      <c r="DG25" s="71">
        <v>2096</v>
      </c>
      <c r="DH25" s="71">
        <v>2172</v>
      </c>
      <c r="DI25" s="71">
        <v>967619.12699999998</v>
      </c>
      <c r="DJ25" s="71">
        <v>264823.451</v>
      </c>
      <c r="DK25" s="71">
        <v>571650.41899999999</v>
      </c>
      <c r="DL25" s="71">
        <v>105799</v>
      </c>
      <c r="DM25" s="74">
        <v>11</v>
      </c>
      <c r="DN25" s="71">
        <v>16159</v>
      </c>
      <c r="DO25" s="71">
        <v>1808</v>
      </c>
      <c r="DP25" s="71">
        <v>1430</v>
      </c>
      <c r="DQ25" s="86">
        <v>129</v>
      </c>
      <c r="DR25" s="86">
        <v>1672</v>
      </c>
      <c r="DS25" s="71">
        <v>5653</v>
      </c>
      <c r="DT25" s="122">
        <v>11322</v>
      </c>
      <c r="DU25" s="71">
        <v>2676</v>
      </c>
      <c r="DV25" s="71">
        <v>2948</v>
      </c>
      <c r="DW25" s="86">
        <v>267</v>
      </c>
      <c r="DX25" s="86">
        <v>199</v>
      </c>
      <c r="DY25" s="86">
        <v>1</v>
      </c>
      <c r="DZ25" s="86">
        <v>1340</v>
      </c>
      <c r="EA25" s="86">
        <v>73</v>
      </c>
      <c r="EB25" s="86">
        <v>9675</v>
      </c>
      <c r="EC25" s="86"/>
      <c r="ED25" s="116">
        <v>81</v>
      </c>
      <c r="EE25" s="74">
        <v>8550</v>
      </c>
      <c r="EF25" s="118">
        <v>8606</v>
      </c>
      <c r="EG25" s="74">
        <v>0</v>
      </c>
      <c r="EH25" s="115">
        <v>1048</v>
      </c>
      <c r="EI25" s="86">
        <v>61</v>
      </c>
      <c r="EJ25" s="86">
        <v>75</v>
      </c>
      <c r="EK25" s="72">
        <v>74.7</v>
      </c>
      <c r="EL25" s="86">
        <v>39</v>
      </c>
      <c r="EM25" s="86">
        <v>234</v>
      </c>
      <c r="EN25" s="86">
        <v>1775</v>
      </c>
      <c r="EO25" s="87">
        <v>284</v>
      </c>
      <c r="EP25" s="87">
        <v>86</v>
      </c>
      <c r="EQ25" s="87">
        <v>3200</v>
      </c>
      <c r="ER25" s="74">
        <v>3254</v>
      </c>
      <c r="ES25" s="72">
        <v>92</v>
      </c>
      <c r="ET25" s="72">
        <v>91.3</v>
      </c>
      <c r="EU25" s="87">
        <v>711</v>
      </c>
      <c r="EV25" s="72">
        <v>10.88</v>
      </c>
      <c r="EW25" s="87">
        <v>95910</v>
      </c>
      <c r="EX25" s="72">
        <v>42.4</v>
      </c>
      <c r="EY25" s="87">
        <f>(31301784811+460707172)/95910</f>
        <v>331169.76314252947</v>
      </c>
      <c r="EZ25" s="72">
        <f>(EY25-322173)/322173*100</f>
        <v>2.7925254886441344</v>
      </c>
      <c r="FA25" s="134">
        <v>336</v>
      </c>
      <c r="FB25" s="86">
        <v>23</v>
      </c>
      <c r="FC25" s="125">
        <v>1146</v>
      </c>
      <c r="FD25" s="86">
        <v>127</v>
      </c>
      <c r="FE25" s="86">
        <v>3175</v>
      </c>
      <c r="FF25" s="72">
        <v>100</v>
      </c>
      <c r="FG25" s="72" t="s">
        <v>860</v>
      </c>
      <c r="FH25" s="71">
        <v>133049</v>
      </c>
      <c r="FI25" s="74">
        <v>6338</v>
      </c>
      <c r="FJ25" s="71">
        <v>1</v>
      </c>
      <c r="FK25" s="115">
        <v>126711</v>
      </c>
      <c r="FL25" s="71">
        <v>91669</v>
      </c>
      <c r="FM25" s="71">
        <v>27043</v>
      </c>
      <c r="FN25" s="71">
        <v>7999</v>
      </c>
      <c r="FO25" s="71">
        <v>0</v>
      </c>
      <c r="FP25" s="119">
        <v>20.3</v>
      </c>
      <c r="FQ25" s="116">
        <v>615</v>
      </c>
      <c r="FR25" s="111">
        <v>4.2</v>
      </c>
      <c r="FS25" s="118">
        <v>6180</v>
      </c>
      <c r="FT25" s="86">
        <v>0</v>
      </c>
      <c r="FU25" s="86">
        <v>29</v>
      </c>
      <c r="FV25" s="86">
        <v>192</v>
      </c>
      <c r="FW25" s="96">
        <v>30</v>
      </c>
      <c r="FX25" s="95">
        <v>1330</v>
      </c>
      <c r="FY25" s="94">
        <v>66.174344502145473</v>
      </c>
      <c r="FZ25" s="74" t="s">
        <v>1207</v>
      </c>
      <c r="GA25" s="93">
        <v>94.4</v>
      </c>
      <c r="GB25" s="93">
        <v>94.1</v>
      </c>
      <c r="GC25" s="72">
        <v>90.2</v>
      </c>
      <c r="GD25" s="80">
        <v>43</v>
      </c>
      <c r="GE25" s="117">
        <v>80</v>
      </c>
      <c r="GF25" s="116">
        <v>11</v>
      </c>
      <c r="GG25" s="116">
        <v>72</v>
      </c>
      <c r="GH25" s="86">
        <v>1272</v>
      </c>
      <c r="GI25" s="86">
        <v>8</v>
      </c>
      <c r="GJ25" s="86">
        <v>3647</v>
      </c>
      <c r="GK25" s="86">
        <v>3304</v>
      </c>
      <c r="GL25" s="86">
        <v>8</v>
      </c>
      <c r="GM25" s="115">
        <v>3997553</v>
      </c>
      <c r="GN25" s="114">
        <v>1819</v>
      </c>
      <c r="GO25" s="86" t="s">
        <v>406</v>
      </c>
      <c r="GP25" s="86" t="s">
        <v>406</v>
      </c>
      <c r="GQ25" s="71">
        <v>12017</v>
      </c>
      <c r="GR25" s="74">
        <v>12351</v>
      </c>
      <c r="GS25" s="74">
        <v>30</v>
      </c>
      <c r="GT25" s="74">
        <v>1816</v>
      </c>
      <c r="GU25" s="71">
        <v>150671</v>
      </c>
      <c r="GV25" s="71">
        <v>214</v>
      </c>
      <c r="GW25" s="71">
        <v>19935</v>
      </c>
      <c r="GX25" s="71">
        <v>130522</v>
      </c>
      <c r="GY25" s="71">
        <v>599</v>
      </c>
      <c r="GZ25" s="71">
        <v>5663</v>
      </c>
      <c r="HA25" s="71">
        <v>444948</v>
      </c>
      <c r="HB25" s="71">
        <v>1799</v>
      </c>
      <c r="HC25" s="71">
        <v>20343</v>
      </c>
      <c r="HD25" s="71">
        <v>472347</v>
      </c>
      <c r="HE25" s="71">
        <v>247</v>
      </c>
      <c r="HF25" s="71">
        <v>9203</v>
      </c>
      <c r="HG25" s="71">
        <v>243088.33</v>
      </c>
      <c r="HH25" s="74">
        <v>242</v>
      </c>
      <c r="HI25" s="86">
        <v>8586</v>
      </c>
      <c r="HJ25" s="86">
        <v>238452</v>
      </c>
      <c r="HK25" s="88">
        <v>28.9</v>
      </c>
      <c r="HL25" s="86">
        <v>1040</v>
      </c>
      <c r="HM25" s="74">
        <v>1410</v>
      </c>
      <c r="HN25" s="74">
        <v>853</v>
      </c>
      <c r="HO25" s="87">
        <v>144</v>
      </c>
      <c r="HP25" s="74" t="s">
        <v>1208</v>
      </c>
      <c r="HQ25" s="74" t="s">
        <v>1208</v>
      </c>
      <c r="HR25" s="74" t="s">
        <v>1208</v>
      </c>
      <c r="HS25" s="87">
        <v>35</v>
      </c>
      <c r="HT25" s="71">
        <v>1403028</v>
      </c>
      <c r="HU25" s="71">
        <v>8364200</v>
      </c>
      <c r="HV25" s="86">
        <v>1139372</v>
      </c>
      <c r="HW25" s="86">
        <v>1208677</v>
      </c>
      <c r="HX25" s="86">
        <v>163691</v>
      </c>
      <c r="HY25" s="86">
        <v>9010</v>
      </c>
      <c r="HZ25" s="86">
        <v>20464</v>
      </c>
      <c r="IA25" s="86">
        <v>150200</v>
      </c>
      <c r="IB25" s="86">
        <v>58849</v>
      </c>
      <c r="IC25" s="85">
        <v>113499</v>
      </c>
      <c r="ID25" s="85">
        <v>18535880</v>
      </c>
      <c r="IE25" s="85">
        <v>41135</v>
      </c>
      <c r="IF25" s="79">
        <v>199</v>
      </c>
      <c r="IG25" s="79">
        <v>4</v>
      </c>
      <c r="IH25" s="85">
        <v>170</v>
      </c>
      <c r="II25" s="79">
        <v>0</v>
      </c>
      <c r="IJ25" s="85" t="s">
        <v>406</v>
      </c>
      <c r="IK25" s="71">
        <v>164068</v>
      </c>
      <c r="IL25" s="79">
        <v>1492</v>
      </c>
      <c r="IM25" s="113" t="s">
        <v>406</v>
      </c>
      <c r="IN25" s="112">
        <v>39.99</v>
      </c>
      <c r="IO25" s="207">
        <v>365667</v>
      </c>
      <c r="IP25" s="81">
        <v>0.8</v>
      </c>
      <c r="IQ25" s="80">
        <v>4.0999999999999996</v>
      </c>
      <c r="IR25" s="80">
        <v>4.0999999999999996</v>
      </c>
      <c r="IS25" s="80">
        <v>1334.6</v>
      </c>
      <c r="IT25" s="80">
        <v>1170.3</v>
      </c>
      <c r="IU25" s="71">
        <v>115730</v>
      </c>
      <c r="IV25" s="72">
        <v>77.400000000000006</v>
      </c>
      <c r="IW25" s="72">
        <v>61.3</v>
      </c>
      <c r="IX25" s="72">
        <v>41.7</v>
      </c>
      <c r="IY25" s="72">
        <v>68.599999999999994</v>
      </c>
      <c r="IZ25" s="72">
        <v>23.4</v>
      </c>
      <c r="JA25" s="79">
        <v>0</v>
      </c>
      <c r="JB25" s="79">
        <v>8</v>
      </c>
      <c r="JC25" s="111">
        <v>67.599999999999994</v>
      </c>
      <c r="JD25" s="110">
        <v>0.95099999999999996</v>
      </c>
      <c r="JE25" s="109">
        <v>90.4</v>
      </c>
      <c r="JF25" s="109">
        <v>4.0999999999999996</v>
      </c>
      <c r="JG25" s="109">
        <v>4.8</v>
      </c>
      <c r="JH25" s="108">
        <v>92261013</v>
      </c>
      <c r="JI25" s="74">
        <v>63.4</v>
      </c>
      <c r="JJ25" s="74">
        <v>49.7</v>
      </c>
      <c r="JK25" s="74" t="s">
        <v>406</v>
      </c>
      <c r="JL25" s="74" t="s">
        <v>406</v>
      </c>
      <c r="JM25" s="74" t="s">
        <v>406</v>
      </c>
      <c r="JN25" s="72">
        <v>23.5</v>
      </c>
      <c r="JO25" s="105">
        <v>2699</v>
      </c>
      <c r="JP25" s="74" t="s">
        <v>1208</v>
      </c>
      <c r="JQ25" s="74" t="s">
        <v>1208</v>
      </c>
      <c r="JR25" s="74" t="s">
        <v>1208</v>
      </c>
      <c r="JS25" s="72">
        <v>10.8</v>
      </c>
      <c r="JT25" s="72">
        <v>34</v>
      </c>
      <c r="JU25" s="71">
        <v>77313</v>
      </c>
      <c r="JV25" s="71">
        <v>1268</v>
      </c>
      <c r="JW25" s="71">
        <v>1392</v>
      </c>
      <c r="JX25" s="71">
        <v>6005</v>
      </c>
      <c r="JY25" s="71">
        <v>7443</v>
      </c>
      <c r="JZ25" s="71">
        <v>8019</v>
      </c>
      <c r="KA25" s="71">
        <v>8876</v>
      </c>
      <c r="KB25" s="71">
        <v>11040</v>
      </c>
      <c r="KC25" s="71">
        <v>9877</v>
      </c>
      <c r="KD25" s="71">
        <v>8296</v>
      </c>
      <c r="KE25" s="71">
        <v>7026</v>
      </c>
      <c r="KF25" s="71">
        <v>6106</v>
      </c>
      <c r="KG25" s="71">
        <v>4576</v>
      </c>
      <c r="KH25" s="74" t="s">
        <v>1208</v>
      </c>
      <c r="KI25" s="71">
        <v>2105</v>
      </c>
      <c r="KJ25" s="71">
        <v>890</v>
      </c>
      <c r="KK25" s="71">
        <v>342</v>
      </c>
      <c r="KL25" s="71">
        <v>158</v>
      </c>
      <c r="KM25" s="71">
        <v>8412</v>
      </c>
      <c r="KN25" s="71">
        <v>8730</v>
      </c>
      <c r="KO25" s="71">
        <v>9181</v>
      </c>
      <c r="KP25" s="71">
        <v>11502</v>
      </c>
      <c r="KQ25" s="71">
        <v>13307</v>
      </c>
      <c r="KR25" s="71">
        <v>15459</v>
      </c>
      <c r="KS25" s="71">
        <v>13135</v>
      </c>
      <c r="KT25" s="71">
        <v>11449</v>
      </c>
      <c r="KU25" s="71">
        <v>10791</v>
      </c>
      <c r="KV25" s="71">
        <v>13028</v>
      </c>
      <c r="KW25" s="71">
        <v>15848</v>
      </c>
      <c r="KX25" s="74" t="s">
        <v>1208</v>
      </c>
      <c r="KY25" s="71">
        <v>12618</v>
      </c>
      <c r="KZ25" s="71">
        <v>9142</v>
      </c>
      <c r="LA25" s="71">
        <v>6707</v>
      </c>
      <c r="LB25" s="71">
        <v>6872</v>
      </c>
    </row>
    <row r="26" spans="1:314" ht="12" customHeight="1">
      <c r="A26" s="3">
        <v>132012</v>
      </c>
      <c r="B26" s="2" t="s">
        <v>718</v>
      </c>
      <c r="C26" s="94">
        <v>186.38</v>
      </c>
      <c r="D26" s="71">
        <v>562036</v>
      </c>
      <c r="E26" s="72">
        <v>11.9</v>
      </c>
      <c r="F26" s="72">
        <v>61.8</v>
      </c>
      <c r="G26" s="72">
        <v>26.3</v>
      </c>
      <c r="H26" s="79">
        <v>23806</v>
      </c>
      <c r="I26" s="79">
        <v>52298</v>
      </c>
      <c r="J26" s="79">
        <v>82659</v>
      </c>
      <c r="K26" s="71">
        <v>71322</v>
      </c>
      <c r="L26" s="71">
        <v>265187</v>
      </c>
      <c r="M26" s="71">
        <v>12242</v>
      </c>
      <c r="N26" s="71">
        <v>26622</v>
      </c>
      <c r="O26" s="74">
        <v>24812</v>
      </c>
      <c r="P26" s="74" t="s">
        <v>1207</v>
      </c>
      <c r="Q26" s="74" t="s">
        <v>1207</v>
      </c>
      <c r="R26" s="79">
        <v>576768</v>
      </c>
      <c r="S26" s="71">
        <v>577513</v>
      </c>
      <c r="T26" s="71">
        <v>576240</v>
      </c>
      <c r="U26" s="71">
        <v>278845</v>
      </c>
      <c r="V26" s="71">
        <v>2557157</v>
      </c>
      <c r="W26" s="71">
        <v>760206</v>
      </c>
      <c r="X26" s="71">
        <v>1646637</v>
      </c>
      <c r="Y26" s="86">
        <v>108</v>
      </c>
      <c r="Z26" s="104">
        <v>126</v>
      </c>
      <c r="AA26" s="86">
        <v>64</v>
      </c>
      <c r="AB26" s="74" t="s">
        <v>1207</v>
      </c>
      <c r="AC26" s="74" t="s">
        <v>1207</v>
      </c>
      <c r="AD26" s="87">
        <v>31981</v>
      </c>
      <c r="AE26" s="71">
        <v>957</v>
      </c>
      <c r="AF26" s="86">
        <v>2131</v>
      </c>
      <c r="AG26" s="71">
        <v>2021</v>
      </c>
      <c r="AH26" s="71">
        <v>726094</v>
      </c>
      <c r="AI26" s="71">
        <v>0</v>
      </c>
      <c r="AJ26" s="74" t="s">
        <v>1207</v>
      </c>
      <c r="AK26" s="123">
        <v>25</v>
      </c>
      <c r="AL26" s="71">
        <v>5712</v>
      </c>
      <c r="AM26" s="74">
        <v>70</v>
      </c>
      <c r="AN26" s="74">
        <v>27678</v>
      </c>
      <c r="AO26" s="71">
        <v>1686</v>
      </c>
      <c r="AP26" s="71">
        <v>135</v>
      </c>
      <c r="AQ26" s="102">
        <v>38</v>
      </c>
      <c r="AR26" s="74">
        <v>12889</v>
      </c>
      <c r="AS26" s="71">
        <v>900</v>
      </c>
      <c r="AT26" s="71">
        <v>9</v>
      </c>
      <c r="AU26" s="71">
        <v>371</v>
      </c>
      <c r="AV26" s="71">
        <v>30</v>
      </c>
      <c r="AW26" s="71">
        <v>79</v>
      </c>
      <c r="AX26" s="74" t="s">
        <v>1207</v>
      </c>
      <c r="AY26" s="74" t="s">
        <v>1207</v>
      </c>
      <c r="AZ26" s="74" t="s">
        <v>1207</v>
      </c>
      <c r="BA26" s="74" t="s">
        <v>1207</v>
      </c>
      <c r="BB26" s="72">
        <v>100</v>
      </c>
      <c r="BC26" s="165">
        <v>100.9</v>
      </c>
      <c r="BD26" s="165">
        <v>90</v>
      </c>
      <c r="BE26" s="165"/>
      <c r="BF26" s="86">
        <v>52</v>
      </c>
      <c r="BG26" s="102">
        <v>55</v>
      </c>
      <c r="BH26" s="102">
        <v>0</v>
      </c>
      <c r="BI26" s="74" t="s">
        <v>1207</v>
      </c>
      <c r="BJ26" s="74" t="s">
        <v>1207</v>
      </c>
      <c r="BK26" s="86">
        <v>0</v>
      </c>
      <c r="BL26" s="86">
        <v>0</v>
      </c>
      <c r="BM26" s="102">
        <v>0</v>
      </c>
      <c r="BN26" s="102">
        <v>0</v>
      </c>
      <c r="BO26" s="74">
        <v>3</v>
      </c>
      <c r="BP26" s="71">
        <v>35024</v>
      </c>
      <c r="BQ26" s="74">
        <v>2</v>
      </c>
      <c r="BR26" s="71">
        <v>47996</v>
      </c>
      <c r="BS26" s="74">
        <v>6</v>
      </c>
      <c r="BT26" s="71">
        <v>186566</v>
      </c>
      <c r="BU26" s="74">
        <v>3</v>
      </c>
      <c r="BV26" s="71">
        <v>1485</v>
      </c>
      <c r="BW26" s="72">
        <v>63.4</v>
      </c>
      <c r="BX26" s="86">
        <v>3</v>
      </c>
      <c r="BY26" s="86">
        <v>17</v>
      </c>
      <c r="BZ26" s="86">
        <v>1244</v>
      </c>
      <c r="CA26" s="86">
        <v>92768</v>
      </c>
      <c r="CB26" s="72">
        <v>39.4</v>
      </c>
      <c r="CC26" s="101">
        <v>0.83</v>
      </c>
      <c r="CD26" s="72">
        <v>25.9</v>
      </c>
      <c r="CE26" s="72">
        <v>4.3477757495532972</v>
      </c>
      <c r="CF26" s="72">
        <v>58.030959280799998</v>
      </c>
      <c r="CG26" s="74">
        <v>38</v>
      </c>
      <c r="CH26" s="71">
        <v>8667</v>
      </c>
      <c r="CI26" s="74">
        <v>374</v>
      </c>
      <c r="CJ26" s="74">
        <v>1129</v>
      </c>
      <c r="CK26" s="74">
        <v>5303</v>
      </c>
      <c r="CL26" s="74">
        <v>1465</v>
      </c>
      <c r="CM26" s="74">
        <v>402</v>
      </c>
      <c r="CN26" s="74">
        <v>960</v>
      </c>
      <c r="CO26" s="94">
        <v>1.19</v>
      </c>
      <c r="CP26" s="101" t="s">
        <v>406</v>
      </c>
      <c r="CQ26" s="74">
        <v>4</v>
      </c>
      <c r="CR26" s="74">
        <v>75</v>
      </c>
      <c r="CS26" s="74">
        <v>3</v>
      </c>
      <c r="CT26" s="74">
        <v>5</v>
      </c>
      <c r="CU26" s="74">
        <v>580</v>
      </c>
      <c r="CV26" s="74">
        <v>25</v>
      </c>
      <c r="CW26" s="71">
        <v>2483</v>
      </c>
      <c r="CX26" s="74">
        <v>8</v>
      </c>
      <c r="CY26" s="74">
        <v>927</v>
      </c>
      <c r="CZ26" s="86">
        <v>22</v>
      </c>
      <c r="DA26" s="86">
        <v>386</v>
      </c>
      <c r="DB26" s="86">
        <v>18</v>
      </c>
      <c r="DC26" s="86">
        <v>202</v>
      </c>
      <c r="DD26" s="86">
        <v>16</v>
      </c>
      <c r="DE26" s="86">
        <v>398</v>
      </c>
      <c r="DF26" s="71">
        <v>13927</v>
      </c>
      <c r="DG26" s="71">
        <v>3362</v>
      </c>
      <c r="DH26" s="71">
        <v>3542</v>
      </c>
      <c r="DI26" s="71">
        <v>1415897.493</v>
      </c>
      <c r="DJ26" s="71">
        <v>352223.84399999998</v>
      </c>
      <c r="DK26" s="71">
        <v>1043939.556</v>
      </c>
      <c r="DL26" s="71">
        <v>147020</v>
      </c>
      <c r="DM26" s="74">
        <v>17</v>
      </c>
      <c r="DN26" s="71">
        <v>27121</v>
      </c>
      <c r="DO26" s="71">
        <v>2712</v>
      </c>
      <c r="DP26" s="71">
        <v>2599</v>
      </c>
      <c r="DQ26" s="86">
        <v>266</v>
      </c>
      <c r="DR26" s="86">
        <v>2547</v>
      </c>
      <c r="DS26" s="71">
        <v>14223</v>
      </c>
      <c r="DT26" s="155">
        <v>15483</v>
      </c>
      <c r="DU26" s="155">
        <v>4323</v>
      </c>
      <c r="DV26" s="71">
        <v>5087</v>
      </c>
      <c r="DW26" s="86">
        <v>558</v>
      </c>
      <c r="DX26" s="86">
        <v>360</v>
      </c>
      <c r="DY26" s="86">
        <v>8</v>
      </c>
      <c r="DZ26" s="86">
        <v>2663</v>
      </c>
      <c r="EA26" s="86">
        <v>139</v>
      </c>
      <c r="EB26" s="86">
        <v>16611</v>
      </c>
      <c r="EC26" s="86"/>
      <c r="ED26" s="116">
        <v>136</v>
      </c>
      <c r="EE26" s="74">
        <v>12553</v>
      </c>
      <c r="EF26" s="118">
        <v>11733</v>
      </c>
      <c r="EG26" s="74">
        <v>56</v>
      </c>
      <c r="EH26" s="115">
        <v>1723</v>
      </c>
      <c r="EI26" s="86">
        <v>107</v>
      </c>
      <c r="EJ26" s="86">
        <v>93</v>
      </c>
      <c r="EK26" s="72">
        <v>50.9</v>
      </c>
      <c r="EL26" s="86">
        <v>88</v>
      </c>
      <c r="EM26" s="86">
        <v>424</v>
      </c>
      <c r="EN26" s="86">
        <v>2478</v>
      </c>
      <c r="EO26" s="87">
        <v>616</v>
      </c>
      <c r="EP26" s="87">
        <v>93</v>
      </c>
      <c r="EQ26" s="87">
        <v>3323</v>
      </c>
      <c r="ER26" s="74">
        <v>3451</v>
      </c>
      <c r="ES26" s="72">
        <v>94.9</v>
      </c>
      <c r="ET26" s="72">
        <v>93</v>
      </c>
      <c r="EU26" s="87">
        <v>666</v>
      </c>
      <c r="EV26" s="72">
        <v>16.7</v>
      </c>
      <c r="EW26" s="87">
        <v>140280</v>
      </c>
      <c r="EX26" s="72">
        <v>46.1</v>
      </c>
      <c r="EY26" s="87">
        <v>337561</v>
      </c>
      <c r="EZ26" s="72">
        <v>2.23</v>
      </c>
      <c r="FA26" s="86">
        <v>522</v>
      </c>
      <c r="FB26" s="86">
        <v>77</v>
      </c>
      <c r="FC26" s="125">
        <v>904</v>
      </c>
      <c r="FD26" s="86">
        <v>262</v>
      </c>
      <c r="FE26" s="86">
        <v>2332</v>
      </c>
      <c r="FF26" s="72">
        <v>100</v>
      </c>
      <c r="FG26" s="72" t="s">
        <v>860</v>
      </c>
      <c r="FH26" s="71">
        <v>159795</v>
      </c>
      <c r="FI26" s="74">
        <v>5050</v>
      </c>
      <c r="FJ26" s="71">
        <v>0</v>
      </c>
      <c r="FK26" s="115">
        <v>147130</v>
      </c>
      <c r="FL26" s="71">
        <v>107999</v>
      </c>
      <c r="FM26" s="71">
        <v>31618</v>
      </c>
      <c r="FN26" s="71">
        <v>7513</v>
      </c>
      <c r="FO26" s="71">
        <v>7615</v>
      </c>
      <c r="FP26" s="119">
        <v>33.9</v>
      </c>
      <c r="FQ26" s="116">
        <v>804</v>
      </c>
      <c r="FR26" s="111">
        <v>12.2</v>
      </c>
      <c r="FS26" s="118">
        <v>23683</v>
      </c>
      <c r="FT26" s="86">
        <v>0</v>
      </c>
      <c r="FU26" s="86">
        <v>38</v>
      </c>
      <c r="FV26" s="86">
        <v>245</v>
      </c>
      <c r="FW26" s="96">
        <v>24</v>
      </c>
      <c r="FX26" s="95">
        <v>737</v>
      </c>
      <c r="FY26" s="94">
        <v>57.420215750076139</v>
      </c>
      <c r="FZ26" s="74" t="s">
        <v>1207</v>
      </c>
      <c r="GA26" s="93">
        <v>99.9</v>
      </c>
      <c r="GB26" s="86" t="s">
        <v>406</v>
      </c>
      <c r="GC26" s="72">
        <v>99.3</v>
      </c>
      <c r="GD26" s="80">
        <v>94.8</v>
      </c>
      <c r="GE26" s="117">
        <v>176</v>
      </c>
      <c r="GF26" s="116">
        <v>8</v>
      </c>
      <c r="GG26" s="116">
        <v>48</v>
      </c>
      <c r="GH26" s="86">
        <v>1729</v>
      </c>
      <c r="GI26" s="86">
        <v>3</v>
      </c>
      <c r="GJ26" s="86">
        <v>3951</v>
      </c>
      <c r="GK26" s="86">
        <v>4148</v>
      </c>
      <c r="GL26" s="86">
        <v>8</v>
      </c>
      <c r="GM26" s="115">
        <v>8918556</v>
      </c>
      <c r="GN26" s="114">
        <v>2624</v>
      </c>
      <c r="GO26" s="86" t="s">
        <v>406</v>
      </c>
      <c r="GP26" s="86" t="s">
        <v>406</v>
      </c>
      <c r="GQ26" s="71">
        <v>18180</v>
      </c>
      <c r="GR26" s="74">
        <v>16324</v>
      </c>
      <c r="GS26" s="74">
        <v>24</v>
      </c>
      <c r="GT26" s="74">
        <v>2933</v>
      </c>
      <c r="GU26" s="71">
        <v>203651</v>
      </c>
      <c r="GV26" s="71">
        <v>200</v>
      </c>
      <c r="GW26" s="71">
        <v>30173</v>
      </c>
      <c r="GX26" s="71">
        <v>173278</v>
      </c>
      <c r="GY26" s="71">
        <v>803</v>
      </c>
      <c r="GZ26" s="71">
        <v>7869</v>
      </c>
      <c r="HA26" s="71">
        <v>669280</v>
      </c>
      <c r="HB26" s="71">
        <v>2499</v>
      </c>
      <c r="HC26" s="71">
        <v>27744</v>
      </c>
      <c r="HD26" s="71">
        <v>569177</v>
      </c>
      <c r="HE26" s="71">
        <v>521</v>
      </c>
      <c r="HF26" s="71">
        <v>16029</v>
      </c>
      <c r="HG26" s="71">
        <v>370512.91</v>
      </c>
      <c r="HH26" s="74">
        <v>515</v>
      </c>
      <c r="HI26" s="86">
        <v>12947</v>
      </c>
      <c r="HJ26" s="86">
        <v>270180</v>
      </c>
      <c r="HK26" s="88">
        <v>8.2826470000000008</v>
      </c>
      <c r="HL26" s="86">
        <v>28</v>
      </c>
      <c r="HM26" s="74">
        <v>1197</v>
      </c>
      <c r="HN26" s="74">
        <v>392</v>
      </c>
      <c r="HO26" s="87">
        <v>108</v>
      </c>
      <c r="HP26" s="74" t="s">
        <v>1208</v>
      </c>
      <c r="HQ26" s="74" t="s">
        <v>1208</v>
      </c>
      <c r="HR26" s="74" t="s">
        <v>1208</v>
      </c>
      <c r="HS26" s="87">
        <v>0</v>
      </c>
      <c r="HT26" s="71">
        <v>1326164</v>
      </c>
      <c r="HU26" s="71">
        <v>9333898</v>
      </c>
      <c r="HV26" s="86">
        <v>1072268</v>
      </c>
      <c r="HW26" s="121">
        <v>1320876</v>
      </c>
      <c r="HX26" s="86">
        <v>291209</v>
      </c>
      <c r="HY26" s="86">
        <v>52810</v>
      </c>
      <c r="HZ26" s="86">
        <v>55240</v>
      </c>
      <c r="IA26" s="86">
        <v>231420</v>
      </c>
      <c r="IB26" s="86">
        <v>179987</v>
      </c>
      <c r="IC26" s="85">
        <v>121657</v>
      </c>
      <c r="ID26" s="85">
        <v>55479000</v>
      </c>
      <c r="IE26" s="85">
        <v>0</v>
      </c>
      <c r="IF26" s="79">
        <v>467</v>
      </c>
      <c r="IG26" s="79">
        <v>0</v>
      </c>
      <c r="IH26" s="85">
        <v>467</v>
      </c>
      <c r="II26" s="79">
        <v>0</v>
      </c>
      <c r="IJ26" s="85" t="s">
        <v>406</v>
      </c>
      <c r="IK26" s="71">
        <v>207616</v>
      </c>
      <c r="IL26" s="79">
        <v>0</v>
      </c>
      <c r="IM26" s="113">
        <v>0</v>
      </c>
      <c r="IN26" s="112">
        <v>62.72</v>
      </c>
      <c r="IO26" s="207">
        <v>517284</v>
      </c>
      <c r="IP26" s="81">
        <v>1.1000000000000001</v>
      </c>
      <c r="IQ26" s="80">
        <v>3.5</v>
      </c>
      <c r="IR26" s="80">
        <v>3.5</v>
      </c>
      <c r="IS26" s="80">
        <v>2277.3000000000002</v>
      </c>
      <c r="IT26" s="80">
        <v>2017</v>
      </c>
      <c r="IU26" s="71">
        <v>162757</v>
      </c>
      <c r="IV26" s="72">
        <v>77.2</v>
      </c>
      <c r="IW26" s="72">
        <v>61.4</v>
      </c>
      <c r="IX26" s="72">
        <v>48.4</v>
      </c>
      <c r="IY26" s="72">
        <v>68.2</v>
      </c>
      <c r="IZ26" s="72">
        <v>31.9</v>
      </c>
      <c r="JA26" s="79">
        <v>1</v>
      </c>
      <c r="JB26" s="79">
        <v>11</v>
      </c>
      <c r="JC26" s="111">
        <v>58.22</v>
      </c>
      <c r="JD26" s="110">
        <v>0.95</v>
      </c>
      <c r="JE26" s="109">
        <v>88.4</v>
      </c>
      <c r="JF26" s="109">
        <v>-0.5</v>
      </c>
      <c r="JG26" s="109">
        <v>3.3</v>
      </c>
      <c r="JH26" s="108">
        <v>128967944</v>
      </c>
      <c r="JI26" s="74">
        <v>52.6</v>
      </c>
      <c r="JJ26" s="74">
        <v>57.4</v>
      </c>
      <c r="JK26" s="74" t="s">
        <v>406</v>
      </c>
      <c r="JL26" s="74" t="s">
        <v>406</v>
      </c>
      <c r="JM26" s="74" t="s">
        <v>406</v>
      </c>
      <c r="JN26" s="72">
        <v>30.4</v>
      </c>
      <c r="JO26" s="105">
        <v>2828</v>
      </c>
      <c r="JP26" s="74" t="s">
        <v>1208</v>
      </c>
      <c r="JQ26" s="74" t="s">
        <v>1208</v>
      </c>
      <c r="JR26" s="74" t="s">
        <v>1208</v>
      </c>
      <c r="JS26" s="72">
        <v>17</v>
      </c>
      <c r="JT26" s="72">
        <v>25.3</v>
      </c>
      <c r="JU26" s="71">
        <v>111991</v>
      </c>
      <c r="JV26" s="71">
        <v>2196</v>
      </c>
      <c r="JW26" s="71">
        <v>2403</v>
      </c>
      <c r="JX26" s="71">
        <v>9069</v>
      </c>
      <c r="JY26" s="71">
        <v>8931</v>
      </c>
      <c r="JZ26" s="71">
        <v>9070</v>
      </c>
      <c r="KA26" s="71">
        <v>10594</v>
      </c>
      <c r="KB26" s="71">
        <v>13834</v>
      </c>
      <c r="KC26" s="71">
        <v>13340</v>
      </c>
      <c r="KD26" s="71">
        <v>11774</v>
      </c>
      <c r="KE26" s="71">
        <v>9435</v>
      </c>
      <c r="KF26" s="71">
        <v>8325</v>
      </c>
      <c r="KG26" s="71">
        <v>6356</v>
      </c>
      <c r="KH26" s="74" t="s">
        <v>1208</v>
      </c>
      <c r="KI26" s="71">
        <v>3113</v>
      </c>
      <c r="KJ26" s="71">
        <v>1421</v>
      </c>
      <c r="KK26" s="71">
        <v>577</v>
      </c>
      <c r="KL26" s="71">
        <v>253</v>
      </c>
      <c r="KM26" s="71">
        <v>13914</v>
      </c>
      <c r="KN26" s="71">
        <v>15018</v>
      </c>
      <c r="KO26" s="71">
        <v>10976</v>
      </c>
      <c r="KP26" s="71">
        <v>12337</v>
      </c>
      <c r="KQ26" s="71">
        <v>15221</v>
      </c>
      <c r="KR26" s="71">
        <v>19212</v>
      </c>
      <c r="KS26" s="71">
        <v>17993</v>
      </c>
      <c r="KT26" s="71">
        <v>16234</v>
      </c>
      <c r="KU26" s="71">
        <v>14592</v>
      </c>
      <c r="KV26" s="71">
        <v>17113</v>
      </c>
      <c r="KW26" s="71">
        <v>20531</v>
      </c>
      <c r="KX26" s="74" t="s">
        <v>1208</v>
      </c>
      <c r="KY26" s="71">
        <v>17454</v>
      </c>
      <c r="KZ26" s="71">
        <v>13461</v>
      </c>
      <c r="LA26" s="71">
        <v>10030</v>
      </c>
      <c r="LB26" s="71">
        <v>11081</v>
      </c>
    </row>
    <row r="27" spans="1:314" ht="12" customHeight="1">
      <c r="A27" s="3">
        <v>142018</v>
      </c>
      <c r="B27" s="2" t="s">
        <v>719</v>
      </c>
      <c r="C27" s="94">
        <v>100.82</v>
      </c>
      <c r="D27" s="71">
        <v>406207</v>
      </c>
      <c r="E27" s="72">
        <v>11.21</v>
      </c>
      <c r="F27" s="72">
        <v>57.87</v>
      </c>
      <c r="G27" s="72">
        <v>30.91</v>
      </c>
      <c r="H27" s="79">
        <v>16214</v>
      </c>
      <c r="I27" s="79">
        <v>35230</v>
      </c>
      <c r="J27" s="79">
        <v>57264</v>
      </c>
      <c r="K27" s="71">
        <v>63170</v>
      </c>
      <c r="L27" s="71">
        <v>184880</v>
      </c>
      <c r="M27" s="71">
        <v>5668</v>
      </c>
      <c r="N27" s="71">
        <v>14917</v>
      </c>
      <c r="O27" s="74">
        <v>15835</v>
      </c>
      <c r="P27" s="74" t="s">
        <v>1207</v>
      </c>
      <c r="Q27" s="74" t="s">
        <v>1207</v>
      </c>
      <c r="R27" s="79">
        <v>397736</v>
      </c>
      <c r="S27" s="71">
        <v>406586</v>
      </c>
      <c r="T27" s="71">
        <v>370704</v>
      </c>
      <c r="U27" s="71">
        <v>139511</v>
      </c>
      <c r="V27" s="71">
        <v>1517962</v>
      </c>
      <c r="W27" s="71">
        <v>471658</v>
      </c>
      <c r="X27" s="71">
        <v>836173</v>
      </c>
      <c r="Y27" s="86">
        <v>0</v>
      </c>
      <c r="Z27" s="104">
        <v>67</v>
      </c>
      <c r="AA27" s="86">
        <v>4</v>
      </c>
      <c r="AB27" s="74" t="s">
        <v>1207</v>
      </c>
      <c r="AC27" s="74" t="s">
        <v>1207</v>
      </c>
      <c r="AD27" s="87">
        <v>108413</v>
      </c>
      <c r="AE27" s="71">
        <v>2213</v>
      </c>
      <c r="AF27" s="86">
        <v>2119</v>
      </c>
      <c r="AG27" s="71">
        <v>3216</v>
      </c>
      <c r="AH27" s="71">
        <v>519538</v>
      </c>
      <c r="AI27" s="71">
        <v>0</v>
      </c>
      <c r="AJ27" s="74" t="s">
        <v>1207</v>
      </c>
      <c r="AK27" s="123">
        <v>29</v>
      </c>
      <c r="AL27" s="71">
        <v>4326</v>
      </c>
      <c r="AM27" s="74">
        <v>46</v>
      </c>
      <c r="AN27" s="74">
        <v>18316</v>
      </c>
      <c r="AO27" s="71">
        <v>1116</v>
      </c>
      <c r="AP27" s="71">
        <v>160</v>
      </c>
      <c r="AQ27" s="102">
        <v>23</v>
      </c>
      <c r="AR27" s="74">
        <v>9572</v>
      </c>
      <c r="AS27" s="71">
        <v>669</v>
      </c>
      <c r="AT27" s="71">
        <v>2</v>
      </c>
      <c r="AU27" s="71">
        <v>548</v>
      </c>
      <c r="AV27" s="71">
        <v>14</v>
      </c>
      <c r="AW27" s="71">
        <v>55</v>
      </c>
      <c r="AX27" s="74" t="s">
        <v>1207</v>
      </c>
      <c r="AY27" s="74" t="s">
        <v>1207</v>
      </c>
      <c r="AZ27" s="74" t="s">
        <v>1207</v>
      </c>
      <c r="BA27" s="74" t="s">
        <v>1207</v>
      </c>
      <c r="BB27" s="72">
        <v>100</v>
      </c>
      <c r="BC27" s="72">
        <v>102.9</v>
      </c>
      <c r="BD27" s="72">
        <v>84</v>
      </c>
      <c r="BE27" s="72"/>
      <c r="BF27" s="86">
        <v>46</v>
      </c>
      <c r="BG27" s="102">
        <v>23</v>
      </c>
      <c r="BH27" s="102">
        <v>16</v>
      </c>
      <c r="BI27" s="74" t="s">
        <v>1207</v>
      </c>
      <c r="BJ27" s="74" t="s">
        <v>1207</v>
      </c>
      <c r="BK27" s="86">
        <v>0</v>
      </c>
      <c r="BL27" s="86">
        <v>0</v>
      </c>
      <c r="BM27" s="102">
        <v>0</v>
      </c>
      <c r="BN27" s="102">
        <v>0</v>
      </c>
      <c r="BO27" s="74">
        <v>4</v>
      </c>
      <c r="BP27" s="71">
        <v>32238.02</v>
      </c>
      <c r="BQ27" s="74">
        <v>1</v>
      </c>
      <c r="BR27" s="71">
        <v>24017</v>
      </c>
      <c r="BS27" s="74">
        <v>5</v>
      </c>
      <c r="BT27" s="71">
        <v>66173</v>
      </c>
      <c r="BU27" s="74">
        <v>12</v>
      </c>
      <c r="BV27" s="71">
        <v>7021</v>
      </c>
      <c r="BW27" s="72">
        <v>48.4</v>
      </c>
      <c r="BX27" s="86">
        <v>1</v>
      </c>
      <c r="BY27" s="86">
        <v>2</v>
      </c>
      <c r="BZ27" s="86">
        <v>565</v>
      </c>
      <c r="CA27" s="86">
        <v>1666</v>
      </c>
      <c r="CB27" s="72">
        <v>45.1</v>
      </c>
      <c r="CC27" s="101">
        <v>0.7</v>
      </c>
      <c r="CD27" s="72">
        <v>26.7</v>
      </c>
      <c r="CE27" s="72">
        <v>4.8628844839371155</v>
      </c>
      <c r="CF27" s="72">
        <v>55.525193180599999</v>
      </c>
      <c r="CG27" s="74">
        <v>12</v>
      </c>
      <c r="CH27" s="71">
        <v>3498</v>
      </c>
      <c r="CI27" s="74">
        <v>320</v>
      </c>
      <c r="CJ27" s="74">
        <v>877</v>
      </c>
      <c r="CK27" s="74">
        <v>4702</v>
      </c>
      <c r="CL27" s="74">
        <v>1293</v>
      </c>
      <c r="CM27" s="74">
        <v>384</v>
      </c>
      <c r="CN27" s="74">
        <v>676</v>
      </c>
      <c r="CO27" s="94">
        <v>1.27</v>
      </c>
      <c r="CP27" s="101" t="s">
        <v>406</v>
      </c>
      <c r="CQ27" s="74">
        <v>4</v>
      </c>
      <c r="CR27" s="74">
        <v>8</v>
      </c>
      <c r="CS27" s="74">
        <v>6</v>
      </c>
      <c r="CT27" s="74">
        <v>2</v>
      </c>
      <c r="CU27" s="74">
        <v>122</v>
      </c>
      <c r="CV27" s="74">
        <v>21</v>
      </c>
      <c r="CW27" s="71">
        <v>2200</v>
      </c>
      <c r="CX27" s="74">
        <v>10</v>
      </c>
      <c r="CY27" s="74">
        <v>992</v>
      </c>
      <c r="CZ27" s="86">
        <v>46</v>
      </c>
      <c r="DA27" s="86">
        <v>664</v>
      </c>
      <c r="DB27" s="86">
        <v>22</v>
      </c>
      <c r="DC27" s="86">
        <v>204</v>
      </c>
      <c r="DD27" s="86">
        <v>9</v>
      </c>
      <c r="DE27" s="86">
        <v>216</v>
      </c>
      <c r="DF27" s="71">
        <v>12755</v>
      </c>
      <c r="DG27" s="71">
        <v>3011</v>
      </c>
      <c r="DH27" s="71">
        <v>3285</v>
      </c>
      <c r="DI27" s="71">
        <v>1283091.311</v>
      </c>
      <c r="DJ27" s="71">
        <v>358346.71899999998</v>
      </c>
      <c r="DK27" s="71">
        <v>869526.59900000005</v>
      </c>
      <c r="DL27" s="71">
        <v>125710</v>
      </c>
      <c r="DM27" s="74">
        <v>12</v>
      </c>
      <c r="DN27" s="71">
        <v>21723</v>
      </c>
      <c r="DO27" s="71">
        <v>2621</v>
      </c>
      <c r="DP27" s="71">
        <v>1928</v>
      </c>
      <c r="DQ27" s="86">
        <v>122</v>
      </c>
      <c r="DR27" s="86">
        <v>1296</v>
      </c>
      <c r="DS27" s="71">
        <v>15539</v>
      </c>
      <c r="DT27" s="100">
        <v>13605</v>
      </c>
      <c r="DU27" s="71">
        <v>3276</v>
      </c>
      <c r="DV27" s="71">
        <v>3631</v>
      </c>
      <c r="DW27" s="86">
        <v>298</v>
      </c>
      <c r="DX27" s="86">
        <v>331</v>
      </c>
      <c r="DY27" s="86">
        <v>0</v>
      </c>
      <c r="DZ27" s="86">
        <v>1586</v>
      </c>
      <c r="EA27" s="86">
        <v>49</v>
      </c>
      <c r="EB27" s="86" t="s">
        <v>406</v>
      </c>
      <c r="EC27" s="86"/>
      <c r="ED27" s="116">
        <v>68</v>
      </c>
      <c r="EE27" s="74">
        <v>5611</v>
      </c>
      <c r="EF27" s="118">
        <v>5350</v>
      </c>
      <c r="EG27" s="74">
        <v>37</v>
      </c>
      <c r="EH27" s="115">
        <v>698</v>
      </c>
      <c r="EI27" s="86">
        <v>60</v>
      </c>
      <c r="EJ27" s="86">
        <v>60</v>
      </c>
      <c r="EK27" s="72">
        <v>66.099999999999994</v>
      </c>
      <c r="EL27" s="86">
        <v>20</v>
      </c>
      <c r="EM27" s="86">
        <v>27</v>
      </c>
      <c r="EN27" s="86">
        <v>2453</v>
      </c>
      <c r="EO27" s="87">
        <v>614</v>
      </c>
      <c r="EP27" s="87">
        <v>196</v>
      </c>
      <c r="EQ27" s="87">
        <v>2412</v>
      </c>
      <c r="ER27" s="74">
        <v>2462</v>
      </c>
      <c r="ES27" s="72">
        <v>98</v>
      </c>
      <c r="ET27" s="72">
        <v>95.6</v>
      </c>
      <c r="EU27" s="87">
        <v>617</v>
      </c>
      <c r="EV27" s="72">
        <v>13.1</v>
      </c>
      <c r="EW27" s="87">
        <v>102227</v>
      </c>
      <c r="EX27" s="72">
        <v>30.5</v>
      </c>
      <c r="EY27" s="87">
        <v>378765</v>
      </c>
      <c r="EZ27" s="72">
        <v>3.72</v>
      </c>
      <c r="FA27" s="86">
        <v>481</v>
      </c>
      <c r="FB27" s="86">
        <v>17</v>
      </c>
      <c r="FC27" s="125">
        <v>2783</v>
      </c>
      <c r="FD27" s="86">
        <v>53</v>
      </c>
      <c r="FE27" s="86">
        <v>684</v>
      </c>
      <c r="FF27" s="72">
        <v>100</v>
      </c>
      <c r="FG27" s="72" t="s">
        <v>860</v>
      </c>
      <c r="FH27" s="71">
        <v>133041</v>
      </c>
      <c r="FI27" s="74">
        <v>9616</v>
      </c>
      <c r="FJ27" s="71">
        <v>19</v>
      </c>
      <c r="FK27" s="115">
        <v>101794</v>
      </c>
      <c r="FL27" s="71">
        <v>81563</v>
      </c>
      <c r="FM27" s="71">
        <v>14394</v>
      </c>
      <c r="FN27" s="71">
        <v>5837</v>
      </c>
      <c r="FO27" s="71">
        <v>21631</v>
      </c>
      <c r="FP27" s="119">
        <v>31.9</v>
      </c>
      <c r="FQ27" s="116">
        <v>530</v>
      </c>
      <c r="FR27" s="111">
        <v>13.4</v>
      </c>
      <c r="FS27" s="118">
        <v>9783</v>
      </c>
      <c r="FT27" s="86">
        <v>116</v>
      </c>
      <c r="FU27" s="86">
        <v>150</v>
      </c>
      <c r="FV27" s="86">
        <v>1123</v>
      </c>
      <c r="FW27" s="96">
        <v>7</v>
      </c>
      <c r="FX27" s="95">
        <v>248</v>
      </c>
      <c r="FY27" s="94">
        <v>72.913895972376423</v>
      </c>
      <c r="FZ27" s="74" t="s">
        <v>1207</v>
      </c>
      <c r="GA27" s="93">
        <v>100</v>
      </c>
      <c r="GB27" s="93">
        <v>90.1</v>
      </c>
      <c r="GC27" s="72">
        <v>97.8</v>
      </c>
      <c r="GD27" s="80">
        <v>62.6</v>
      </c>
      <c r="GE27" s="117">
        <v>113</v>
      </c>
      <c r="GF27" s="116">
        <v>15</v>
      </c>
      <c r="GG27" s="116">
        <v>146</v>
      </c>
      <c r="GH27" s="86">
        <v>1363</v>
      </c>
      <c r="GI27" s="86">
        <v>7</v>
      </c>
      <c r="GJ27" s="86">
        <v>2094</v>
      </c>
      <c r="GK27" s="86">
        <v>2788</v>
      </c>
      <c r="GL27" s="86">
        <v>8</v>
      </c>
      <c r="GM27" s="115">
        <v>8209854</v>
      </c>
      <c r="GN27" s="114">
        <v>1862</v>
      </c>
      <c r="GO27" s="206" t="s">
        <v>406</v>
      </c>
      <c r="GP27" s="206" t="s">
        <v>406</v>
      </c>
      <c r="GQ27" s="71">
        <v>12816</v>
      </c>
      <c r="GR27" s="74">
        <v>12816</v>
      </c>
      <c r="GS27" s="74">
        <v>21</v>
      </c>
      <c r="GT27" s="74">
        <v>1865</v>
      </c>
      <c r="GU27" s="71">
        <v>120811</v>
      </c>
      <c r="GV27" s="71">
        <v>269</v>
      </c>
      <c r="GW27" s="71">
        <v>22204</v>
      </c>
      <c r="GX27" s="71">
        <v>98338</v>
      </c>
      <c r="GY27" s="71">
        <v>353</v>
      </c>
      <c r="GZ27" s="71">
        <v>2571</v>
      </c>
      <c r="HA27" s="71">
        <v>139317</v>
      </c>
      <c r="HB27" s="71">
        <v>2171</v>
      </c>
      <c r="HC27" s="71">
        <v>18695</v>
      </c>
      <c r="HD27" s="71">
        <v>379405</v>
      </c>
      <c r="HE27" s="71">
        <v>199</v>
      </c>
      <c r="HF27" s="71">
        <v>13876</v>
      </c>
      <c r="HG27" s="71">
        <v>517713.57</v>
      </c>
      <c r="HH27" s="74">
        <v>191</v>
      </c>
      <c r="HI27" s="155">
        <v>6554</v>
      </c>
      <c r="HJ27" s="205">
        <v>163756</v>
      </c>
      <c r="HK27" s="88">
        <v>8</v>
      </c>
      <c r="HL27" s="86">
        <v>150</v>
      </c>
      <c r="HM27" s="74">
        <v>628</v>
      </c>
      <c r="HN27" s="74">
        <v>354</v>
      </c>
      <c r="HO27" s="87">
        <v>135</v>
      </c>
      <c r="HP27" s="74" t="s">
        <v>1208</v>
      </c>
      <c r="HQ27" s="74" t="s">
        <v>1208</v>
      </c>
      <c r="HR27" s="74" t="s">
        <v>1208</v>
      </c>
      <c r="HS27" s="87">
        <v>6</v>
      </c>
      <c r="HT27" s="71">
        <v>1179680</v>
      </c>
      <c r="HU27" s="71">
        <v>6698552</v>
      </c>
      <c r="HV27" s="86">
        <v>663082.51</v>
      </c>
      <c r="HW27" s="86">
        <v>1090792.6399999999</v>
      </c>
      <c r="HX27" s="86">
        <v>294773.90000000002</v>
      </c>
      <c r="HY27" s="86">
        <v>3383</v>
      </c>
      <c r="HZ27" s="86">
        <v>3347</v>
      </c>
      <c r="IA27" s="86">
        <v>176420</v>
      </c>
      <c r="IB27" s="86">
        <v>110728</v>
      </c>
      <c r="IC27" s="85">
        <v>67090</v>
      </c>
      <c r="ID27" s="85">
        <v>48815609</v>
      </c>
      <c r="IE27" s="85">
        <v>0</v>
      </c>
      <c r="IF27" s="79">
        <v>315</v>
      </c>
      <c r="IG27" s="79">
        <v>0</v>
      </c>
      <c r="IH27" s="85">
        <v>203</v>
      </c>
      <c r="II27" s="79">
        <v>0</v>
      </c>
      <c r="IJ27" s="85" t="s">
        <v>406</v>
      </c>
      <c r="IK27" s="71">
        <v>148467</v>
      </c>
      <c r="IL27" s="79" t="s">
        <v>406</v>
      </c>
      <c r="IM27" s="134">
        <v>6600</v>
      </c>
      <c r="IN27" s="112">
        <v>57.53</v>
      </c>
      <c r="IO27" s="85">
        <v>386841</v>
      </c>
      <c r="IP27" s="81">
        <v>1.3</v>
      </c>
      <c r="IQ27" s="80">
        <v>4</v>
      </c>
      <c r="IR27" s="80">
        <v>3.4</v>
      </c>
      <c r="IS27" s="80">
        <v>393.1</v>
      </c>
      <c r="IT27" s="80">
        <v>393.1</v>
      </c>
      <c r="IU27" s="71">
        <v>74951</v>
      </c>
      <c r="IV27" s="72">
        <v>77.599999999999994</v>
      </c>
      <c r="IW27" s="72">
        <v>58.7</v>
      </c>
      <c r="IX27" s="72">
        <v>37.5</v>
      </c>
      <c r="IY27" s="72">
        <v>58.9</v>
      </c>
      <c r="IZ27" s="72">
        <v>24.8</v>
      </c>
      <c r="JA27" s="79">
        <v>1</v>
      </c>
      <c r="JB27" s="132">
        <v>6</v>
      </c>
      <c r="JC27" s="111">
        <v>75</v>
      </c>
      <c r="JD27" s="110">
        <v>0.81299999999999994</v>
      </c>
      <c r="JE27" s="109">
        <v>98.8</v>
      </c>
      <c r="JF27" s="109">
        <v>6.3</v>
      </c>
      <c r="JG27" s="109">
        <v>3.7</v>
      </c>
      <c r="JH27" s="108">
        <v>174193729</v>
      </c>
      <c r="JI27" s="74">
        <v>52.9</v>
      </c>
      <c r="JJ27" s="74">
        <v>55.4</v>
      </c>
      <c r="JK27" s="74" t="s">
        <v>406</v>
      </c>
      <c r="JL27" s="74" t="s">
        <v>406</v>
      </c>
      <c r="JM27" s="74">
        <v>45.5</v>
      </c>
      <c r="JN27" s="72">
        <v>29.7</v>
      </c>
      <c r="JO27" s="105">
        <v>3315</v>
      </c>
      <c r="JP27" s="74" t="s">
        <v>1208</v>
      </c>
      <c r="JQ27" s="74" t="s">
        <v>1208</v>
      </c>
      <c r="JR27" s="74" t="s">
        <v>1208</v>
      </c>
      <c r="JS27" s="72">
        <v>13.3</v>
      </c>
      <c r="JT27" s="72">
        <v>29</v>
      </c>
      <c r="JU27" s="71">
        <v>70128</v>
      </c>
      <c r="JV27" s="71">
        <v>1257</v>
      </c>
      <c r="JW27" s="71">
        <v>1625</v>
      </c>
      <c r="JX27" s="71">
        <v>5375</v>
      </c>
      <c r="JY27" s="71">
        <v>5885</v>
      </c>
      <c r="JZ27" s="71">
        <v>5674</v>
      </c>
      <c r="KA27" s="71">
        <v>6784</v>
      </c>
      <c r="KB27" s="71">
        <v>9683</v>
      </c>
      <c r="KC27" s="71">
        <v>9180</v>
      </c>
      <c r="KD27" s="71">
        <v>8177</v>
      </c>
      <c r="KE27" s="71">
        <v>6895</v>
      </c>
      <c r="KF27" s="71">
        <v>5970</v>
      </c>
      <c r="KG27" s="71">
        <v>4571</v>
      </c>
      <c r="KH27" s="74" t="s">
        <v>1208</v>
      </c>
      <c r="KI27" s="71">
        <v>2147</v>
      </c>
      <c r="KJ27" s="71">
        <v>814</v>
      </c>
      <c r="KK27" s="71">
        <v>355</v>
      </c>
      <c r="KL27" s="71">
        <v>156</v>
      </c>
      <c r="KM27" s="71">
        <v>8230</v>
      </c>
      <c r="KN27" s="71">
        <v>7742</v>
      </c>
      <c r="KO27" s="71">
        <v>7540</v>
      </c>
      <c r="KP27" s="71">
        <v>8392</v>
      </c>
      <c r="KQ27" s="71">
        <v>10346</v>
      </c>
      <c r="KR27" s="71">
        <v>13490</v>
      </c>
      <c r="KS27" s="71">
        <v>12252</v>
      </c>
      <c r="KT27" s="71">
        <v>11232</v>
      </c>
      <c r="KU27" s="71">
        <v>10567</v>
      </c>
      <c r="KV27" s="71">
        <v>12828</v>
      </c>
      <c r="KW27" s="71">
        <v>17119</v>
      </c>
      <c r="KX27" s="74" t="s">
        <v>1208</v>
      </c>
      <c r="KY27" s="71">
        <v>15303</v>
      </c>
      <c r="KZ27" s="71">
        <v>12048</v>
      </c>
      <c r="LA27" s="71">
        <v>9699</v>
      </c>
      <c r="LB27" s="71">
        <v>10351</v>
      </c>
    </row>
    <row r="28" spans="1:314" ht="12" customHeight="1">
      <c r="A28" s="3">
        <v>162019</v>
      </c>
      <c r="B28" s="2" t="s">
        <v>720</v>
      </c>
      <c r="C28" s="199">
        <v>1241.77</v>
      </c>
      <c r="D28" s="191">
        <v>417227</v>
      </c>
      <c r="E28" s="192">
        <v>12.3</v>
      </c>
      <c r="F28" s="192">
        <v>58.7</v>
      </c>
      <c r="G28" s="192">
        <v>29</v>
      </c>
      <c r="H28" s="132">
        <v>19221</v>
      </c>
      <c r="I28" s="132">
        <v>40244</v>
      </c>
      <c r="J28" s="132">
        <v>63296</v>
      </c>
      <c r="K28" s="191">
        <v>60543</v>
      </c>
      <c r="L28" s="191">
        <v>176768</v>
      </c>
      <c r="M28" s="191">
        <v>7029</v>
      </c>
      <c r="N28" s="191">
        <v>12833</v>
      </c>
      <c r="O28" s="193">
        <v>11480</v>
      </c>
      <c r="P28" s="74" t="s">
        <v>1207</v>
      </c>
      <c r="Q28" s="74" t="s">
        <v>1207</v>
      </c>
      <c r="R28" s="132">
        <v>416498</v>
      </c>
      <c r="S28" s="191">
        <v>418686</v>
      </c>
      <c r="T28" s="191">
        <v>442901</v>
      </c>
      <c r="U28" s="191">
        <v>768882</v>
      </c>
      <c r="V28" s="191">
        <v>1848335</v>
      </c>
      <c r="W28" s="191">
        <v>751801</v>
      </c>
      <c r="X28" s="191">
        <v>1033672</v>
      </c>
      <c r="Y28" s="196">
        <v>2</v>
      </c>
      <c r="Z28" s="104">
        <v>110</v>
      </c>
      <c r="AA28" s="196">
        <v>45</v>
      </c>
      <c r="AB28" s="74" t="s">
        <v>1207</v>
      </c>
      <c r="AC28" s="74" t="s">
        <v>1207</v>
      </c>
      <c r="AD28" s="197">
        <v>17750</v>
      </c>
      <c r="AE28" s="191">
        <v>76474</v>
      </c>
      <c r="AF28" s="196">
        <v>4344</v>
      </c>
      <c r="AG28" s="191">
        <v>2196</v>
      </c>
      <c r="AH28" s="191">
        <v>30701</v>
      </c>
      <c r="AI28" s="191">
        <v>1217</v>
      </c>
      <c r="AJ28" s="74" t="s">
        <v>1207</v>
      </c>
      <c r="AK28" s="123">
        <v>23</v>
      </c>
      <c r="AL28" s="191">
        <v>1379</v>
      </c>
      <c r="AM28" s="193">
        <v>66</v>
      </c>
      <c r="AN28" s="193">
        <v>20395</v>
      </c>
      <c r="AO28" s="191">
        <v>1339</v>
      </c>
      <c r="AP28" s="191">
        <v>119</v>
      </c>
      <c r="AQ28" s="204">
        <v>27</v>
      </c>
      <c r="AR28" s="193">
        <v>10606</v>
      </c>
      <c r="AS28" s="191">
        <v>794</v>
      </c>
      <c r="AT28" s="191">
        <v>4</v>
      </c>
      <c r="AU28" s="191">
        <v>256</v>
      </c>
      <c r="AV28" s="191">
        <v>19</v>
      </c>
      <c r="AW28" s="191">
        <v>106</v>
      </c>
      <c r="AX28" s="74" t="s">
        <v>1207</v>
      </c>
      <c r="AY28" s="74" t="s">
        <v>1207</v>
      </c>
      <c r="AZ28" s="74" t="s">
        <v>1207</v>
      </c>
      <c r="BA28" s="74" t="s">
        <v>1207</v>
      </c>
      <c r="BB28" s="192">
        <v>88.571428571428569</v>
      </c>
      <c r="BC28" s="192">
        <v>109.9</v>
      </c>
      <c r="BD28" s="192">
        <v>106.6</v>
      </c>
      <c r="BE28" s="192"/>
      <c r="BF28" s="196">
        <v>54</v>
      </c>
      <c r="BG28" s="204">
        <v>30</v>
      </c>
      <c r="BH28" s="204">
        <v>6</v>
      </c>
      <c r="BI28" s="74" t="s">
        <v>1207</v>
      </c>
      <c r="BJ28" s="74" t="s">
        <v>1207</v>
      </c>
      <c r="BK28" s="196">
        <v>2</v>
      </c>
      <c r="BL28" s="196">
        <v>2</v>
      </c>
      <c r="BM28" s="204">
        <v>4</v>
      </c>
      <c r="BN28" s="204">
        <v>0</v>
      </c>
      <c r="BO28" s="193">
        <v>10</v>
      </c>
      <c r="BP28" s="191">
        <v>55330</v>
      </c>
      <c r="BQ28" s="193">
        <v>1</v>
      </c>
      <c r="BR28" s="191">
        <v>19601</v>
      </c>
      <c r="BS28" s="193">
        <v>2</v>
      </c>
      <c r="BT28" s="191">
        <v>110534</v>
      </c>
      <c r="BU28" s="193">
        <v>6</v>
      </c>
      <c r="BV28" s="191">
        <v>3775</v>
      </c>
      <c r="BW28" s="192">
        <v>39.299999999999997</v>
      </c>
      <c r="BX28" s="196">
        <v>1</v>
      </c>
      <c r="BY28" s="196">
        <v>2</v>
      </c>
      <c r="BZ28" s="196">
        <v>640</v>
      </c>
      <c r="CA28" s="196">
        <v>9584</v>
      </c>
      <c r="CB28" s="192">
        <v>45.5</v>
      </c>
      <c r="CC28" s="203">
        <v>1.71</v>
      </c>
      <c r="CD28" s="192">
        <v>34.5</v>
      </c>
      <c r="CE28" s="192">
        <v>3.0177983410445584</v>
      </c>
      <c r="CF28" s="192">
        <v>61.0556408582</v>
      </c>
      <c r="CG28" s="193">
        <v>47</v>
      </c>
      <c r="CH28" s="191">
        <v>7894</v>
      </c>
      <c r="CI28" s="193">
        <v>344</v>
      </c>
      <c r="CJ28" s="193">
        <v>1449</v>
      </c>
      <c r="CK28" s="193">
        <v>4728</v>
      </c>
      <c r="CL28" s="193">
        <v>1319</v>
      </c>
      <c r="CM28" s="193">
        <v>423</v>
      </c>
      <c r="CN28" s="193">
        <v>634</v>
      </c>
      <c r="CO28" s="199">
        <v>1.54</v>
      </c>
      <c r="CP28" s="203" t="s">
        <v>406</v>
      </c>
      <c r="CQ28" s="193">
        <v>1</v>
      </c>
      <c r="CR28" s="193">
        <v>31</v>
      </c>
      <c r="CS28" s="193">
        <v>6</v>
      </c>
      <c r="CT28" s="193">
        <v>2</v>
      </c>
      <c r="CU28" s="193">
        <v>200</v>
      </c>
      <c r="CV28" s="193">
        <v>24</v>
      </c>
      <c r="CW28" s="191">
        <v>1685</v>
      </c>
      <c r="CX28" s="193">
        <v>18</v>
      </c>
      <c r="CY28" s="193">
        <v>1783</v>
      </c>
      <c r="CZ28" s="196">
        <v>42</v>
      </c>
      <c r="DA28" s="196">
        <v>573</v>
      </c>
      <c r="DB28" s="196">
        <v>23</v>
      </c>
      <c r="DC28" s="196">
        <v>240</v>
      </c>
      <c r="DD28" s="196">
        <v>25</v>
      </c>
      <c r="DE28" s="196">
        <v>679</v>
      </c>
      <c r="DF28" s="191">
        <v>13716</v>
      </c>
      <c r="DG28" s="191">
        <v>3449</v>
      </c>
      <c r="DH28" s="191">
        <v>3760</v>
      </c>
      <c r="DI28" s="191">
        <v>1332733.129</v>
      </c>
      <c r="DJ28" s="191">
        <v>525261.429</v>
      </c>
      <c r="DK28" s="191">
        <v>1081923.0060000001</v>
      </c>
      <c r="DL28" s="191">
        <v>120681</v>
      </c>
      <c r="DM28" s="193">
        <v>32</v>
      </c>
      <c r="DN28" s="191">
        <v>22704</v>
      </c>
      <c r="DO28" s="191">
        <v>2790</v>
      </c>
      <c r="DP28" s="191">
        <v>2063</v>
      </c>
      <c r="DQ28" s="196">
        <v>341</v>
      </c>
      <c r="DR28" s="196">
        <v>1871</v>
      </c>
      <c r="DS28" s="191">
        <v>46607</v>
      </c>
      <c r="DT28" s="122">
        <v>19306</v>
      </c>
      <c r="DU28" s="191">
        <v>2957</v>
      </c>
      <c r="DV28" s="191">
        <v>2716</v>
      </c>
      <c r="DW28" s="196">
        <v>303</v>
      </c>
      <c r="DX28" s="196">
        <v>438</v>
      </c>
      <c r="DY28" s="196">
        <v>1</v>
      </c>
      <c r="DZ28" s="196">
        <v>2209</v>
      </c>
      <c r="EA28" s="196">
        <v>41</v>
      </c>
      <c r="EB28" s="196">
        <v>15646</v>
      </c>
      <c r="EC28" s="196"/>
      <c r="ED28" s="116">
        <v>106</v>
      </c>
      <c r="EE28" s="74">
        <v>14081</v>
      </c>
      <c r="EF28" s="118">
        <v>12203</v>
      </c>
      <c r="EG28" s="193">
        <v>0</v>
      </c>
      <c r="EH28" s="115">
        <v>1573</v>
      </c>
      <c r="EI28" s="196">
        <v>87</v>
      </c>
      <c r="EJ28" s="196">
        <v>78</v>
      </c>
      <c r="EK28" s="192">
        <v>65.099999999999994</v>
      </c>
      <c r="EL28" s="196">
        <v>73</v>
      </c>
      <c r="EM28" s="196">
        <v>259</v>
      </c>
      <c r="EN28" s="196">
        <v>1972</v>
      </c>
      <c r="EO28" s="197">
        <v>614</v>
      </c>
      <c r="EP28" s="197">
        <v>189</v>
      </c>
      <c r="EQ28" s="197">
        <v>2666</v>
      </c>
      <c r="ER28" s="193">
        <v>3142</v>
      </c>
      <c r="ES28" s="192">
        <v>97.9</v>
      </c>
      <c r="ET28" s="192">
        <v>96.5</v>
      </c>
      <c r="EU28" s="197">
        <v>210</v>
      </c>
      <c r="EV28" s="192">
        <v>4.5</v>
      </c>
      <c r="EW28" s="197">
        <v>78910</v>
      </c>
      <c r="EX28" s="192">
        <v>31.1</v>
      </c>
      <c r="EY28" s="197">
        <v>385465.87291851477</v>
      </c>
      <c r="EZ28" s="192">
        <v>2.23</v>
      </c>
      <c r="FA28" s="196">
        <v>580</v>
      </c>
      <c r="FB28" s="196">
        <v>12</v>
      </c>
      <c r="FC28" s="120">
        <v>4291</v>
      </c>
      <c r="FD28" s="202">
        <v>54</v>
      </c>
      <c r="FE28" s="202">
        <v>2536</v>
      </c>
      <c r="FF28" s="201">
        <v>100</v>
      </c>
      <c r="FG28" s="72" t="s">
        <v>860</v>
      </c>
      <c r="FH28" s="191">
        <v>161065</v>
      </c>
      <c r="FI28" s="193">
        <v>806</v>
      </c>
      <c r="FJ28" s="191">
        <v>0</v>
      </c>
      <c r="FK28" s="115">
        <v>146998</v>
      </c>
      <c r="FL28" s="191">
        <v>120506</v>
      </c>
      <c r="FM28" s="191">
        <v>21335</v>
      </c>
      <c r="FN28" s="191">
        <v>5157</v>
      </c>
      <c r="FO28" s="191">
        <v>13261</v>
      </c>
      <c r="FP28" s="119">
        <v>23.8</v>
      </c>
      <c r="FQ28" s="116">
        <v>1108</v>
      </c>
      <c r="FR28" s="111">
        <v>14.4</v>
      </c>
      <c r="FS28" s="118">
        <v>6163</v>
      </c>
      <c r="FT28" s="196">
        <v>159</v>
      </c>
      <c r="FU28" s="196">
        <v>22</v>
      </c>
      <c r="FV28" s="196">
        <v>12</v>
      </c>
      <c r="FW28" s="96">
        <v>39</v>
      </c>
      <c r="FX28" s="200">
        <v>1007</v>
      </c>
      <c r="FY28" s="199">
        <v>71.255767861013908</v>
      </c>
      <c r="FZ28" s="74" t="s">
        <v>1207</v>
      </c>
      <c r="GA28" s="93">
        <v>98.75</v>
      </c>
      <c r="GB28" s="93">
        <v>90.31</v>
      </c>
      <c r="GC28" s="192">
        <v>92.1</v>
      </c>
      <c r="GD28" s="194">
        <v>77.31</v>
      </c>
      <c r="GE28" s="117">
        <v>62</v>
      </c>
      <c r="GF28" s="116">
        <v>17</v>
      </c>
      <c r="GG28" s="116">
        <v>94</v>
      </c>
      <c r="GH28" s="196">
        <v>1369</v>
      </c>
      <c r="GI28" s="196">
        <v>12</v>
      </c>
      <c r="GJ28" s="196">
        <v>2527</v>
      </c>
      <c r="GK28" s="196">
        <v>2060</v>
      </c>
      <c r="GL28" s="196">
        <v>7</v>
      </c>
      <c r="GM28" s="115">
        <v>8551403</v>
      </c>
      <c r="GN28" s="114">
        <v>7731</v>
      </c>
      <c r="GO28" s="196">
        <v>12822382</v>
      </c>
      <c r="GP28" s="196">
        <v>11221214</v>
      </c>
      <c r="GQ28" s="191">
        <v>20359</v>
      </c>
      <c r="GR28" s="193">
        <v>20359</v>
      </c>
      <c r="GS28" s="193">
        <v>96</v>
      </c>
      <c r="GT28" s="193">
        <v>3666</v>
      </c>
      <c r="GU28" s="191">
        <v>217688</v>
      </c>
      <c r="GV28" s="191">
        <v>1338</v>
      </c>
      <c r="GW28" s="191">
        <v>58043</v>
      </c>
      <c r="GX28" s="191">
        <v>158307</v>
      </c>
      <c r="GY28" s="191">
        <v>1363</v>
      </c>
      <c r="GZ28" s="191">
        <v>12166</v>
      </c>
      <c r="HA28" s="191">
        <v>1224252</v>
      </c>
      <c r="HB28" s="191">
        <v>3106</v>
      </c>
      <c r="HC28" s="191">
        <v>22629</v>
      </c>
      <c r="HD28" s="191">
        <v>510299</v>
      </c>
      <c r="HE28" s="191">
        <v>793</v>
      </c>
      <c r="HF28" s="191">
        <v>42109</v>
      </c>
      <c r="HG28" s="191">
        <v>1255044.44</v>
      </c>
      <c r="HH28" s="193">
        <v>768</v>
      </c>
      <c r="HI28" s="196">
        <v>27140</v>
      </c>
      <c r="HJ28" s="196">
        <v>676020</v>
      </c>
      <c r="HK28" s="198">
        <v>161</v>
      </c>
      <c r="HL28" s="196">
        <v>8564</v>
      </c>
      <c r="HM28" s="193">
        <v>6570</v>
      </c>
      <c r="HN28" s="193">
        <v>4766</v>
      </c>
      <c r="HO28" s="197">
        <v>379</v>
      </c>
      <c r="HP28" s="74" t="s">
        <v>1208</v>
      </c>
      <c r="HQ28" s="74" t="s">
        <v>1208</v>
      </c>
      <c r="HR28" s="74" t="s">
        <v>1208</v>
      </c>
      <c r="HS28" s="197">
        <v>603</v>
      </c>
      <c r="HT28" s="191">
        <v>3080787</v>
      </c>
      <c r="HU28" s="191">
        <v>21787473</v>
      </c>
      <c r="HV28" s="196">
        <v>2382472</v>
      </c>
      <c r="HW28" s="196">
        <v>2800242</v>
      </c>
      <c r="HX28" s="196">
        <v>468840</v>
      </c>
      <c r="HY28" s="196">
        <v>22163</v>
      </c>
      <c r="HZ28" s="196">
        <v>30715</v>
      </c>
      <c r="IA28" s="196">
        <v>316119</v>
      </c>
      <c r="IB28" s="196">
        <v>271989</v>
      </c>
      <c r="IC28" s="82">
        <v>20518</v>
      </c>
      <c r="ID28" s="82">
        <v>5649617</v>
      </c>
      <c r="IE28" s="82">
        <v>165684</v>
      </c>
      <c r="IF28" s="132">
        <v>183</v>
      </c>
      <c r="IG28" s="132">
        <v>21</v>
      </c>
      <c r="IH28" s="82">
        <v>88</v>
      </c>
      <c r="II28" s="132">
        <v>4</v>
      </c>
      <c r="IJ28" s="82">
        <v>38863</v>
      </c>
      <c r="IK28" s="191">
        <v>275984</v>
      </c>
      <c r="IL28" s="132">
        <v>10550</v>
      </c>
      <c r="IM28" s="113">
        <v>0</v>
      </c>
      <c r="IN28" s="112">
        <v>57.89</v>
      </c>
      <c r="IO28" s="85">
        <v>235868</v>
      </c>
      <c r="IP28" s="195">
        <v>-9.61</v>
      </c>
      <c r="IQ28" s="194">
        <v>8.8000000000000007</v>
      </c>
      <c r="IR28" s="194">
        <v>7.6</v>
      </c>
      <c r="IS28" s="194">
        <v>2157.6999999999998</v>
      </c>
      <c r="IT28" s="194">
        <v>2118.3000000000002</v>
      </c>
      <c r="IU28" s="191">
        <v>74108</v>
      </c>
      <c r="IV28" s="192">
        <v>78.3</v>
      </c>
      <c r="IW28" s="192">
        <v>61</v>
      </c>
      <c r="IX28" s="192">
        <v>39.4</v>
      </c>
      <c r="IY28" s="192">
        <v>69.7</v>
      </c>
      <c r="IZ28" s="192">
        <v>25.5</v>
      </c>
      <c r="JA28" s="132">
        <v>1</v>
      </c>
      <c r="JB28" s="132">
        <v>7</v>
      </c>
      <c r="JC28" s="111">
        <v>85.06</v>
      </c>
      <c r="JD28" s="110">
        <v>0.81399999999999995</v>
      </c>
      <c r="JE28" s="109">
        <v>92.2</v>
      </c>
      <c r="JF28" s="109">
        <v>11.6</v>
      </c>
      <c r="JG28" s="109">
        <v>2.1</v>
      </c>
      <c r="JH28" s="108">
        <v>238002097</v>
      </c>
      <c r="JI28" s="193">
        <v>52.6</v>
      </c>
      <c r="JJ28" s="193">
        <v>48.8</v>
      </c>
      <c r="JK28" s="193" t="s">
        <v>406</v>
      </c>
      <c r="JL28" s="193" t="s">
        <v>406</v>
      </c>
      <c r="JM28" s="193">
        <v>115.3</v>
      </c>
      <c r="JN28" s="192">
        <v>34</v>
      </c>
      <c r="JO28" s="105">
        <v>3906</v>
      </c>
      <c r="JP28" s="74" t="s">
        <v>1208</v>
      </c>
      <c r="JQ28" s="74" t="s">
        <v>1208</v>
      </c>
      <c r="JR28" s="74" t="s">
        <v>1208</v>
      </c>
      <c r="JS28" s="192">
        <v>19.7</v>
      </c>
      <c r="JT28" s="192">
        <v>28.2</v>
      </c>
      <c r="JU28" s="191">
        <v>76749</v>
      </c>
      <c r="JV28" s="191">
        <v>1357</v>
      </c>
      <c r="JW28" s="191">
        <v>1162</v>
      </c>
      <c r="JX28" s="191">
        <v>6090</v>
      </c>
      <c r="JY28" s="191">
        <v>7645</v>
      </c>
      <c r="JZ28" s="191">
        <v>8384</v>
      </c>
      <c r="KA28" s="191">
        <v>10104</v>
      </c>
      <c r="KB28" s="191">
        <v>13244</v>
      </c>
      <c r="KC28" s="191">
        <v>11138</v>
      </c>
      <c r="KD28" s="191">
        <v>10080</v>
      </c>
      <c r="KE28" s="191">
        <v>8785</v>
      </c>
      <c r="KF28" s="191">
        <v>7745</v>
      </c>
      <c r="KG28" s="191">
        <v>6431</v>
      </c>
      <c r="KH28" s="74" t="s">
        <v>1208</v>
      </c>
      <c r="KI28" s="191">
        <v>3014</v>
      </c>
      <c r="KJ28" s="191">
        <v>1222</v>
      </c>
      <c r="KK28" s="191">
        <v>494</v>
      </c>
      <c r="KL28" s="191">
        <v>232</v>
      </c>
      <c r="KM28" s="191">
        <v>9087</v>
      </c>
      <c r="KN28" s="191">
        <v>8372</v>
      </c>
      <c r="KO28" s="191">
        <v>9081</v>
      </c>
      <c r="KP28" s="191">
        <v>10515</v>
      </c>
      <c r="KQ28" s="191">
        <v>12690</v>
      </c>
      <c r="KR28" s="191">
        <v>16013</v>
      </c>
      <c r="KS28" s="191">
        <v>13295</v>
      </c>
      <c r="KT28" s="191">
        <v>12310</v>
      </c>
      <c r="KU28" s="191">
        <v>11887</v>
      </c>
      <c r="KV28" s="191">
        <v>13966</v>
      </c>
      <c r="KW28" s="191">
        <v>17611</v>
      </c>
      <c r="KX28" s="74" t="s">
        <v>1208</v>
      </c>
      <c r="KY28" s="191">
        <v>14372</v>
      </c>
      <c r="KZ28" s="191">
        <v>11775</v>
      </c>
      <c r="LA28" s="191">
        <v>10665</v>
      </c>
      <c r="LB28" s="191">
        <v>12936</v>
      </c>
    </row>
    <row r="29" spans="1:314" s="167" customFormat="1" ht="12" customHeight="1">
      <c r="A29" s="3">
        <v>172014</v>
      </c>
      <c r="B29" s="2" t="s">
        <v>721</v>
      </c>
      <c r="C29" s="94">
        <v>468.64</v>
      </c>
      <c r="D29" s="71">
        <v>452844</v>
      </c>
      <c r="E29" s="72">
        <v>13.2</v>
      </c>
      <c r="F29" s="72">
        <v>60.8</v>
      </c>
      <c r="G29" s="72">
        <v>26</v>
      </c>
      <c r="H29" s="79">
        <v>23205</v>
      </c>
      <c r="I29" s="79">
        <v>47619</v>
      </c>
      <c r="J29" s="79">
        <v>72581</v>
      </c>
      <c r="K29" s="71">
        <v>57045</v>
      </c>
      <c r="L29" s="71">
        <v>204721</v>
      </c>
      <c r="M29" s="71">
        <v>5089</v>
      </c>
      <c r="N29" s="71">
        <v>17391</v>
      </c>
      <c r="O29" s="74">
        <v>16840</v>
      </c>
      <c r="P29" s="74" t="s">
        <v>1207</v>
      </c>
      <c r="Q29" s="74" t="s">
        <v>1207</v>
      </c>
      <c r="R29" s="79">
        <v>464427</v>
      </c>
      <c r="S29" s="71">
        <v>465699</v>
      </c>
      <c r="T29" s="71">
        <v>502567</v>
      </c>
      <c r="U29" s="71">
        <v>1234888</v>
      </c>
      <c r="V29" s="71">
        <v>2597107</v>
      </c>
      <c r="W29" s="71">
        <v>1013090</v>
      </c>
      <c r="X29" s="71">
        <v>1559684</v>
      </c>
      <c r="Y29" s="86">
        <v>19</v>
      </c>
      <c r="Z29" s="104">
        <v>95</v>
      </c>
      <c r="AA29" s="86">
        <v>7</v>
      </c>
      <c r="AB29" s="74" t="s">
        <v>1207</v>
      </c>
      <c r="AC29" s="74" t="s">
        <v>1207</v>
      </c>
      <c r="AD29" s="87">
        <v>2431566</v>
      </c>
      <c r="AE29" s="71">
        <v>9094</v>
      </c>
      <c r="AF29" s="86" t="s">
        <v>406</v>
      </c>
      <c r="AG29" s="71">
        <v>1919</v>
      </c>
      <c r="AH29" s="71">
        <v>502001</v>
      </c>
      <c r="AI29" s="71">
        <v>2500</v>
      </c>
      <c r="AJ29" s="74" t="s">
        <v>1207</v>
      </c>
      <c r="AK29" s="123">
        <v>32</v>
      </c>
      <c r="AL29" s="71">
        <v>4074</v>
      </c>
      <c r="AM29" s="74">
        <v>56</v>
      </c>
      <c r="AN29" s="74">
        <v>23540</v>
      </c>
      <c r="AO29" s="71">
        <v>1406</v>
      </c>
      <c r="AP29" s="71">
        <v>170</v>
      </c>
      <c r="AQ29" s="102">
        <v>25</v>
      </c>
      <c r="AR29" s="74">
        <v>11141</v>
      </c>
      <c r="AS29" s="71">
        <v>735</v>
      </c>
      <c r="AT29" s="71">
        <v>5</v>
      </c>
      <c r="AU29" s="71">
        <v>460</v>
      </c>
      <c r="AV29" s="71">
        <v>12</v>
      </c>
      <c r="AW29" s="71">
        <v>45</v>
      </c>
      <c r="AX29" s="74" t="s">
        <v>1207</v>
      </c>
      <c r="AY29" s="74" t="s">
        <v>1207</v>
      </c>
      <c r="AZ29" s="74" t="s">
        <v>1207</v>
      </c>
      <c r="BA29" s="74" t="s">
        <v>1207</v>
      </c>
      <c r="BB29" s="72">
        <v>96.107055961070557</v>
      </c>
      <c r="BC29" s="72">
        <v>127.3</v>
      </c>
      <c r="BD29" s="72">
        <v>123.4</v>
      </c>
      <c r="BE29" s="72"/>
      <c r="BF29" s="102">
        <v>4</v>
      </c>
      <c r="BG29" s="102">
        <v>4</v>
      </c>
      <c r="BH29" s="102">
        <v>3</v>
      </c>
      <c r="BI29" s="74" t="s">
        <v>1207</v>
      </c>
      <c r="BJ29" s="74" t="s">
        <v>1207</v>
      </c>
      <c r="BK29" s="102">
        <v>13</v>
      </c>
      <c r="BL29" s="102">
        <v>13</v>
      </c>
      <c r="BM29" s="102">
        <v>21</v>
      </c>
      <c r="BN29" s="102">
        <v>21</v>
      </c>
      <c r="BO29" s="74">
        <v>11</v>
      </c>
      <c r="BP29" s="71">
        <v>34877</v>
      </c>
      <c r="BQ29" s="74">
        <v>1</v>
      </c>
      <c r="BR29" s="71">
        <v>35922</v>
      </c>
      <c r="BS29" s="74">
        <v>2</v>
      </c>
      <c r="BT29" s="71">
        <v>30950</v>
      </c>
      <c r="BU29" s="74">
        <v>3</v>
      </c>
      <c r="BV29" s="71">
        <v>2949</v>
      </c>
      <c r="BW29" s="72">
        <v>52.6</v>
      </c>
      <c r="BX29" s="102">
        <v>3</v>
      </c>
      <c r="BY29" s="102">
        <v>6</v>
      </c>
      <c r="BZ29" s="102">
        <v>776</v>
      </c>
      <c r="CA29" s="121">
        <v>16187</v>
      </c>
      <c r="CB29" s="72">
        <v>29.5</v>
      </c>
      <c r="CC29" s="101">
        <v>1.89</v>
      </c>
      <c r="CD29" s="101">
        <v>34.4</v>
      </c>
      <c r="CE29" s="72">
        <v>3.2604801146542455</v>
      </c>
      <c r="CF29" s="72">
        <v>62.228002654299999</v>
      </c>
      <c r="CG29" s="74">
        <v>44</v>
      </c>
      <c r="CH29" s="71">
        <v>10023</v>
      </c>
      <c r="CI29" s="74">
        <v>420</v>
      </c>
      <c r="CJ29" s="74">
        <v>1872</v>
      </c>
      <c r="CK29" s="74">
        <v>4526</v>
      </c>
      <c r="CL29" s="74">
        <v>1307</v>
      </c>
      <c r="CM29" s="74">
        <v>452</v>
      </c>
      <c r="CN29" s="74">
        <v>668</v>
      </c>
      <c r="CO29" s="94">
        <v>1.5</v>
      </c>
      <c r="CP29" s="190" t="s">
        <v>778</v>
      </c>
      <c r="CQ29" s="74">
        <v>1</v>
      </c>
      <c r="CR29" s="74">
        <v>1</v>
      </c>
      <c r="CS29" s="74">
        <v>5</v>
      </c>
      <c r="CT29" s="74">
        <v>2</v>
      </c>
      <c r="CU29" s="74">
        <v>240</v>
      </c>
      <c r="CV29" s="74">
        <v>20</v>
      </c>
      <c r="CW29" s="71">
        <v>1852</v>
      </c>
      <c r="CX29" s="74">
        <v>12</v>
      </c>
      <c r="CY29" s="74">
        <v>1429</v>
      </c>
      <c r="CZ29" s="86">
        <v>52</v>
      </c>
      <c r="DA29" s="86">
        <v>980</v>
      </c>
      <c r="DB29" s="86">
        <v>7</v>
      </c>
      <c r="DC29" s="86">
        <v>76</v>
      </c>
      <c r="DD29" s="86">
        <v>24</v>
      </c>
      <c r="DE29" s="86">
        <v>622</v>
      </c>
      <c r="DF29" s="71">
        <v>12604</v>
      </c>
      <c r="DG29" s="71">
        <v>3600</v>
      </c>
      <c r="DH29" s="71">
        <v>2937</v>
      </c>
      <c r="DI29" s="71">
        <v>1303711.4850000001</v>
      </c>
      <c r="DJ29" s="71">
        <v>596391.67200000002</v>
      </c>
      <c r="DK29" s="71">
        <v>765842.09</v>
      </c>
      <c r="DL29" s="71">
        <v>117284</v>
      </c>
      <c r="DM29" s="74">
        <v>19</v>
      </c>
      <c r="DN29" s="71">
        <v>21536</v>
      </c>
      <c r="DO29" s="71">
        <v>2508</v>
      </c>
      <c r="DP29" s="71">
        <v>1801</v>
      </c>
      <c r="DQ29" s="86">
        <v>317</v>
      </c>
      <c r="DR29" s="86">
        <v>2001</v>
      </c>
      <c r="DS29" s="71">
        <v>23235</v>
      </c>
      <c r="DT29" s="71">
        <v>15789</v>
      </c>
      <c r="DU29" s="71">
        <v>2956</v>
      </c>
      <c r="DV29" s="71">
        <v>3753</v>
      </c>
      <c r="DW29" s="74">
        <v>374</v>
      </c>
      <c r="DX29" s="74">
        <v>451</v>
      </c>
      <c r="DY29" s="74">
        <v>2</v>
      </c>
      <c r="DZ29" s="74">
        <v>2422</v>
      </c>
      <c r="EA29" s="74">
        <v>64</v>
      </c>
      <c r="EB29" s="74">
        <v>13925</v>
      </c>
      <c r="EC29" s="74"/>
      <c r="ED29" s="116">
        <v>121</v>
      </c>
      <c r="EE29" s="74">
        <v>13839</v>
      </c>
      <c r="EF29" s="118">
        <v>13275</v>
      </c>
      <c r="EG29" s="74">
        <v>0</v>
      </c>
      <c r="EH29" s="115">
        <v>1737</v>
      </c>
      <c r="EI29" s="86">
        <v>114</v>
      </c>
      <c r="EJ29" s="86">
        <v>117</v>
      </c>
      <c r="EK29" s="72">
        <v>65.8</v>
      </c>
      <c r="EL29" s="86">
        <v>77</v>
      </c>
      <c r="EM29" s="86">
        <v>155</v>
      </c>
      <c r="EN29" s="86">
        <v>6568</v>
      </c>
      <c r="EO29" s="86">
        <v>322</v>
      </c>
      <c r="EP29" s="86">
        <v>276</v>
      </c>
      <c r="EQ29" s="86">
        <v>3582</v>
      </c>
      <c r="ER29" s="74">
        <v>3857</v>
      </c>
      <c r="ES29" s="72">
        <v>98.7</v>
      </c>
      <c r="ET29" s="72">
        <v>98.5</v>
      </c>
      <c r="EU29" s="102">
        <v>429</v>
      </c>
      <c r="EV29" s="72">
        <v>9.1</v>
      </c>
      <c r="EW29" s="87">
        <v>94094</v>
      </c>
      <c r="EX29" s="136">
        <v>39.299999999999997</v>
      </c>
      <c r="EY29" s="87">
        <v>409449</v>
      </c>
      <c r="EZ29" s="72">
        <v>2.2999999999999998</v>
      </c>
      <c r="FA29" s="87">
        <v>348</v>
      </c>
      <c r="FB29" s="87">
        <v>57</v>
      </c>
      <c r="FC29" s="71">
        <v>1982</v>
      </c>
      <c r="FD29" s="87">
        <v>103</v>
      </c>
      <c r="FE29" s="87">
        <v>1978</v>
      </c>
      <c r="FF29" s="72">
        <v>91.7</v>
      </c>
      <c r="FG29" s="72" t="s">
        <v>860</v>
      </c>
      <c r="FH29" s="71">
        <v>172827</v>
      </c>
      <c r="FI29" s="74">
        <v>12545</v>
      </c>
      <c r="FJ29" s="71">
        <v>2019</v>
      </c>
      <c r="FK29" s="115">
        <v>155788</v>
      </c>
      <c r="FL29" s="71">
        <v>134349</v>
      </c>
      <c r="FM29" s="71">
        <v>13760</v>
      </c>
      <c r="FN29" s="71">
        <v>7679</v>
      </c>
      <c r="FO29" s="71">
        <v>4494</v>
      </c>
      <c r="FP29" s="119">
        <v>11.7</v>
      </c>
      <c r="FQ29" s="116">
        <v>586</v>
      </c>
      <c r="FR29" s="111">
        <v>12.8</v>
      </c>
      <c r="FS29" s="118">
        <v>6728</v>
      </c>
      <c r="FT29" s="86">
        <v>44</v>
      </c>
      <c r="FU29" s="86">
        <v>241</v>
      </c>
      <c r="FV29" s="86">
        <v>248</v>
      </c>
      <c r="FW29" s="86">
        <v>26</v>
      </c>
      <c r="FX29" s="86">
        <v>960</v>
      </c>
      <c r="FY29" s="94">
        <v>58.28475888950436</v>
      </c>
      <c r="FZ29" s="74" t="s">
        <v>1207</v>
      </c>
      <c r="GA29" s="93">
        <v>99.6</v>
      </c>
      <c r="GB29" s="93">
        <v>93.5</v>
      </c>
      <c r="GC29" s="72">
        <v>97.9</v>
      </c>
      <c r="GD29" s="80">
        <v>56.1</v>
      </c>
      <c r="GE29" s="117">
        <v>91</v>
      </c>
      <c r="GF29" s="116">
        <v>12</v>
      </c>
      <c r="GG29" s="116">
        <v>59</v>
      </c>
      <c r="GH29" s="86">
        <v>1611</v>
      </c>
      <c r="GI29" s="86">
        <v>9</v>
      </c>
      <c r="GJ29" s="86">
        <v>2573</v>
      </c>
      <c r="GK29" s="86">
        <v>2154</v>
      </c>
      <c r="GL29" s="86">
        <v>4</v>
      </c>
      <c r="GM29" s="115">
        <v>10221000</v>
      </c>
      <c r="GN29" s="114">
        <v>9702</v>
      </c>
      <c r="GO29" s="86">
        <v>25651137</v>
      </c>
      <c r="GP29" s="86">
        <v>51381856</v>
      </c>
      <c r="GQ29" s="71">
        <v>26268</v>
      </c>
      <c r="GR29" s="74">
        <v>26268</v>
      </c>
      <c r="GS29" s="74">
        <v>68</v>
      </c>
      <c r="GT29" s="74">
        <v>4254</v>
      </c>
      <c r="GU29" s="71">
        <v>251418</v>
      </c>
      <c r="GV29" s="71">
        <v>505</v>
      </c>
      <c r="GW29" s="71">
        <v>42634</v>
      </c>
      <c r="GX29" s="71">
        <v>208279</v>
      </c>
      <c r="GY29" s="71">
        <v>1980</v>
      </c>
      <c r="GZ29" s="71">
        <v>19938</v>
      </c>
      <c r="HA29" s="71">
        <v>2073154</v>
      </c>
      <c r="HB29" s="71">
        <v>3522</v>
      </c>
      <c r="HC29" s="71">
        <v>26010</v>
      </c>
      <c r="HD29" s="71">
        <v>593144</v>
      </c>
      <c r="HE29" s="71">
        <v>748</v>
      </c>
      <c r="HF29" s="71">
        <v>21138</v>
      </c>
      <c r="HG29" s="71">
        <v>529192.94999999995</v>
      </c>
      <c r="HH29" s="74">
        <v>738</v>
      </c>
      <c r="HI29" s="86">
        <v>15603</v>
      </c>
      <c r="HJ29" s="86">
        <v>274712</v>
      </c>
      <c r="HK29" s="94">
        <v>38</v>
      </c>
      <c r="HL29" s="86">
        <v>1288</v>
      </c>
      <c r="HM29" s="74">
        <v>2663</v>
      </c>
      <c r="HN29" s="74">
        <v>1719</v>
      </c>
      <c r="HO29" s="87">
        <v>240</v>
      </c>
      <c r="HP29" s="74" t="s">
        <v>1208</v>
      </c>
      <c r="HQ29" s="74" t="s">
        <v>1208</v>
      </c>
      <c r="HR29" s="74" t="s">
        <v>1208</v>
      </c>
      <c r="HS29" s="87">
        <v>94</v>
      </c>
      <c r="HT29" s="71">
        <v>2156296</v>
      </c>
      <c r="HU29" s="71">
        <v>15606574</v>
      </c>
      <c r="HV29" s="86">
        <v>1833355</v>
      </c>
      <c r="HW29" s="86">
        <v>2156811</v>
      </c>
      <c r="HX29" s="86">
        <v>586703</v>
      </c>
      <c r="HY29" s="86">
        <v>35376</v>
      </c>
      <c r="HZ29" s="86">
        <v>61096</v>
      </c>
      <c r="IA29" s="86">
        <v>303837</v>
      </c>
      <c r="IB29" s="86">
        <v>251451</v>
      </c>
      <c r="IC29" s="86">
        <v>14936</v>
      </c>
      <c r="ID29" s="86">
        <v>25673907</v>
      </c>
      <c r="IE29" s="86">
        <v>747171</v>
      </c>
      <c r="IF29" s="71">
        <v>390</v>
      </c>
      <c r="IG29" s="71">
        <v>14</v>
      </c>
      <c r="IH29" s="86">
        <v>148</v>
      </c>
      <c r="II29" s="71">
        <v>14</v>
      </c>
      <c r="IJ29" s="86">
        <v>20282</v>
      </c>
      <c r="IK29" s="71">
        <v>280304</v>
      </c>
      <c r="IL29" s="79">
        <v>27900</v>
      </c>
      <c r="IM29" s="79">
        <v>14213</v>
      </c>
      <c r="IN29" s="112">
        <v>63.18</v>
      </c>
      <c r="IO29" s="85">
        <v>387341</v>
      </c>
      <c r="IP29" s="81">
        <v>7.8</v>
      </c>
      <c r="IQ29" s="80">
        <v>14.1</v>
      </c>
      <c r="IR29" s="80">
        <v>13.6</v>
      </c>
      <c r="IS29" s="80">
        <v>4001.1</v>
      </c>
      <c r="IT29" s="80">
        <v>3986.2</v>
      </c>
      <c r="IU29" s="120" t="s">
        <v>406</v>
      </c>
      <c r="IV29" s="72">
        <v>71.900000000000006</v>
      </c>
      <c r="IW29" s="72">
        <v>57.1</v>
      </c>
      <c r="IX29" s="72">
        <v>39.6</v>
      </c>
      <c r="IY29" s="72">
        <v>66.599999999999994</v>
      </c>
      <c r="IZ29" s="72">
        <v>23.6</v>
      </c>
      <c r="JA29" s="79">
        <v>5</v>
      </c>
      <c r="JB29" s="79">
        <v>10</v>
      </c>
      <c r="JC29" s="111">
        <v>69</v>
      </c>
      <c r="JD29" s="110">
        <v>0.85299999999999998</v>
      </c>
      <c r="JE29" s="109">
        <v>90.6</v>
      </c>
      <c r="JF29" s="109">
        <v>8.3000000000000007</v>
      </c>
      <c r="JG29" s="109">
        <v>2</v>
      </c>
      <c r="JH29" s="108">
        <v>214144753</v>
      </c>
      <c r="JI29" s="74">
        <v>53.9</v>
      </c>
      <c r="JJ29" s="106">
        <v>52</v>
      </c>
      <c r="JK29" s="74" t="s">
        <v>406</v>
      </c>
      <c r="JL29" s="74" t="s">
        <v>406</v>
      </c>
      <c r="JM29" s="74">
        <v>62.3</v>
      </c>
      <c r="JN29" s="72">
        <v>30.7</v>
      </c>
      <c r="JO29" s="105">
        <v>3254</v>
      </c>
      <c r="JP29" s="74" t="s">
        <v>1208</v>
      </c>
      <c r="JQ29" s="74" t="s">
        <v>1208</v>
      </c>
      <c r="JR29" s="74" t="s">
        <v>1208</v>
      </c>
      <c r="JS29" s="72">
        <v>52</v>
      </c>
      <c r="JT29" s="72">
        <v>25.4</v>
      </c>
      <c r="JU29" s="71">
        <v>93437</v>
      </c>
      <c r="JV29" s="71">
        <v>1730</v>
      </c>
      <c r="JW29" s="71">
        <v>1524</v>
      </c>
      <c r="JX29" s="71">
        <v>7632</v>
      </c>
      <c r="JY29" s="71">
        <v>9469</v>
      </c>
      <c r="JZ29" s="71">
        <v>9860</v>
      </c>
      <c r="KA29" s="71">
        <v>11610</v>
      </c>
      <c r="KB29" s="71">
        <v>14429</v>
      </c>
      <c r="KC29" s="71">
        <v>12140</v>
      </c>
      <c r="KD29" s="71">
        <v>10783</v>
      </c>
      <c r="KE29" s="71">
        <v>9506</v>
      </c>
      <c r="KF29" s="71">
        <v>7705</v>
      </c>
      <c r="KG29" s="71">
        <v>6675</v>
      </c>
      <c r="KH29" s="74" t="s">
        <v>1208</v>
      </c>
      <c r="KI29" s="71">
        <v>2802</v>
      </c>
      <c r="KJ29" s="71">
        <v>1201</v>
      </c>
      <c r="KK29" s="71">
        <v>550</v>
      </c>
      <c r="KL29" s="71">
        <v>256</v>
      </c>
      <c r="KM29" s="71">
        <v>10577</v>
      </c>
      <c r="KN29" s="71">
        <v>11323</v>
      </c>
      <c r="KO29" s="71">
        <v>11235</v>
      </c>
      <c r="KP29" s="71">
        <v>12568</v>
      </c>
      <c r="KQ29" s="71">
        <v>14732</v>
      </c>
      <c r="KR29" s="71">
        <v>17765</v>
      </c>
      <c r="KS29" s="71">
        <v>14724</v>
      </c>
      <c r="KT29" s="71">
        <v>13563</v>
      </c>
      <c r="KU29" s="71">
        <v>13129</v>
      </c>
      <c r="KV29" s="71">
        <v>13991</v>
      </c>
      <c r="KW29" s="71">
        <v>17874</v>
      </c>
      <c r="KX29" s="74" t="s">
        <v>1208</v>
      </c>
      <c r="KY29" s="71">
        <v>13459</v>
      </c>
      <c r="KZ29" s="71">
        <v>10537</v>
      </c>
      <c r="LA29" s="71">
        <v>9651</v>
      </c>
      <c r="LB29" s="71">
        <v>12057</v>
      </c>
    </row>
    <row r="30" spans="1:314" s="167" customFormat="1" ht="12" customHeight="1">
      <c r="A30" s="3">
        <v>182010</v>
      </c>
      <c r="B30" s="2" t="s">
        <v>777</v>
      </c>
      <c r="C30" s="183">
        <v>536.41</v>
      </c>
      <c r="D30" s="176">
        <v>263847</v>
      </c>
      <c r="E30" s="189">
        <v>13.21</v>
      </c>
      <c r="F30" s="189">
        <v>58.49</v>
      </c>
      <c r="G30" s="189">
        <v>28.31</v>
      </c>
      <c r="H30" s="176">
        <v>13223</v>
      </c>
      <c r="I30" s="176">
        <v>27709</v>
      </c>
      <c r="J30" s="176">
        <v>42496</v>
      </c>
      <c r="K30" s="173">
        <v>38305</v>
      </c>
      <c r="L30" s="176">
        <v>102346</v>
      </c>
      <c r="M30" s="176">
        <v>4105</v>
      </c>
      <c r="N30" s="176">
        <v>7729</v>
      </c>
      <c r="O30" s="188">
        <v>7647</v>
      </c>
      <c r="P30" s="74" t="s">
        <v>1207</v>
      </c>
      <c r="Q30" s="74" t="s">
        <v>1207</v>
      </c>
      <c r="R30" s="176">
        <v>263141</v>
      </c>
      <c r="S30" s="173">
        <v>265904</v>
      </c>
      <c r="T30" s="173">
        <v>292855</v>
      </c>
      <c r="U30" s="173">
        <v>897253</v>
      </c>
      <c r="V30" s="173">
        <v>1131400</v>
      </c>
      <c r="W30" s="173">
        <v>373689</v>
      </c>
      <c r="X30" s="173">
        <v>1243294</v>
      </c>
      <c r="Y30" s="180">
        <v>0</v>
      </c>
      <c r="Z30" s="175">
        <v>74</v>
      </c>
      <c r="AA30" s="180">
        <v>22</v>
      </c>
      <c r="AB30" s="74" t="s">
        <v>1207</v>
      </c>
      <c r="AC30" s="74" t="s">
        <v>1207</v>
      </c>
      <c r="AD30" s="181">
        <v>67532</v>
      </c>
      <c r="AE30" s="173">
        <v>1758</v>
      </c>
      <c r="AF30" s="180">
        <v>1608</v>
      </c>
      <c r="AG30" s="173">
        <v>3162</v>
      </c>
      <c r="AH30" s="173">
        <f>80173+287027+9681+35738+21520</f>
        <v>434139</v>
      </c>
      <c r="AI30" s="173">
        <f>1456+610+702+300+570</f>
        <v>3638</v>
      </c>
      <c r="AJ30" s="74" t="s">
        <v>1207</v>
      </c>
      <c r="AK30" s="74">
        <v>27</v>
      </c>
      <c r="AL30" s="173">
        <v>731</v>
      </c>
      <c r="AM30" s="175">
        <v>52</v>
      </c>
      <c r="AN30" s="175">
        <v>14016</v>
      </c>
      <c r="AO30" s="173">
        <v>945</v>
      </c>
      <c r="AP30" s="173">
        <v>119</v>
      </c>
      <c r="AQ30" s="187">
        <v>25</v>
      </c>
      <c r="AR30" s="175">
        <v>6702</v>
      </c>
      <c r="AS30" s="173">
        <v>558</v>
      </c>
      <c r="AT30" s="173">
        <v>4</v>
      </c>
      <c r="AU30" s="173">
        <v>249</v>
      </c>
      <c r="AV30" s="173">
        <v>22</v>
      </c>
      <c r="AW30" s="173">
        <v>10</v>
      </c>
      <c r="AX30" s="74" t="s">
        <v>1207</v>
      </c>
      <c r="AY30" s="74" t="s">
        <v>1207</v>
      </c>
      <c r="AZ30" s="74" t="s">
        <v>1207</v>
      </c>
      <c r="BA30" s="74" t="s">
        <v>1207</v>
      </c>
      <c r="BB30" s="174">
        <v>100</v>
      </c>
      <c r="BC30" s="174">
        <v>104.5</v>
      </c>
      <c r="BD30" s="174">
        <v>93.4</v>
      </c>
      <c r="BE30" s="174"/>
      <c r="BF30" s="180">
        <v>73</v>
      </c>
      <c r="BG30" s="187">
        <v>19</v>
      </c>
      <c r="BH30" s="187">
        <v>14</v>
      </c>
      <c r="BI30" s="74" t="s">
        <v>1207</v>
      </c>
      <c r="BJ30" s="74" t="s">
        <v>1207</v>
      </c>
      <c r="BK30" s="180">
        <v>3</v>
      </c>
      <c r="BL30" s="180">
        <v>3</v>
      </c>
      <c r="BM30" s="187">
        <v>7</v>
      </c>
      <c r="BN30" s="187">
        <v>3</v>
      </c>
      <c r="BO30" s="175">
        <v>7</v>
      </c>
      <c r="BP30" s="173">
        <v>18778</v>
      </c>
      <c r="BQ30" s="175">
        <v>0</v>
      </c>
      <c r="BR30" s="173">
        <v>0</v>
      </c>
      <c r="BS30" s="175">
        <v>4</v>
      </c>
      <c r="BT30" s="173">
        <v>160244</v>
      </c>
      <c r="BU30" s="175">
        <v>2</v>
      </c>
      <c r="BV30" s="173">
        <v>1448</v>
      </c>
      <c r="BW30" s="174">
        <v>49.5</v>
      </c>
      <c r="BX30" s="180">
        <v>1</v>
      </c>
      <c r="BY30" s="180">
        <v>3</v>
      </c>
      <c r="BZ30" s="180">
        <v>528</v>
      </c>
      <c r="CA30" s="180">
        <v>7748</v>
      </c>
      <c r="CB30" s="174">
        <v>37.5</v>
      </c>
      <c r="CC30" s="186">
        <v>1.96</v>
      </c>
      <c r="CD30" s="174">
        <v>46.4</v>
      </c>
      <c r="CE30" s="174">
        <v>3.4354578504040618</v>
      </c>
      <c r="CF30" s="174">
        <v>61.946034567700003</v>
      </c>
      <c r="CG30" s="175">
        <v>27</v>
      </c>
      <c r="CH30" s="173">
        <v>5706</v>
      </c>
      <c r="CI30" s="175">
        <v>261</v>
      </c>
      <c r="CJ30" s="175">
        <v>940</v>
      </c>
      <c r="CK30" s="175">
        <v>2909</v>
      </c>
      <c r="CL30" s="175">
        <v>781</v>
      </c>
      <c r="CM30" s="175">
        <v>259</v>
      </c>
      <c r="CN30" s="175">
        <v>469</v>
      </c>
      <c r="CO30" s="183">
        <v>1.62</v>
      </c>
      <c r="CP30" s="186" t="s">
        <v>406</v>
      </c>
      <c r="CQ30" s="175">
        <v>6</v>
      </c>
      <c r="CR30" s="175">
        <v>40</v>
      </c>
      <c r="CS30" s="175">
        <v>1</v>
      </c>
      <c r="CT30" s="175">
        <v>1</v>
      </c>
      <c r="CU30" s="175">
        <v>100</v>
      </c>
      <c r="CV30" s="175">
        <v>31</v>
      </c>
      <c r="CW30" s="173">
        <v>1758</v>
      </c>
      <c r="CX30" s="175">
        <v>9</v>
      </c>
      <c r="CY30" s="175">
        <v>957</v>
      </c>
      <c r="CZ30" s="180">
        <v>33</v>
      </c>
      <c r="DA30" s="180">
        <v>423</v>
      </c>
      <c r="DB30" s="180">
        <v>24</v>
      </c>
      <c r="DC30" s="180">
        <v>249</v>
      </c>
      <c r="DD30" s="180">
        <v>31</v>
      </c>
      <c r="DE30" s="180">
        <v>765</v>
      </c>
      <c r="DF30" s="173">
        <v>7852</v>
      </c>
      <c r="DG30" s="173">
        <v>2182</v>
      </c>
      <c r="DH30" s="173">
        <v>2382</v>
      </c>
      <c r="DI30" s="173">
        <v>784778.745</v>
      </c>
      <c r="DJ30" s="173">
        <v>394690.864</v>
      </c>
      <c r="DK30" s="173">
        <v>626694.91500000004</v>
      </c>
      <c r="DL30" s="173">
        <v>74597</v>
      </c>
      <c r="DM30" s="175">
        <v>13</v>
      </c>
      <c r="DN30" s="173">
        <v>13441</v>
      </c>
      <c r="DO30" s="173">
        <v>1881</v>
      </c>
      <c r="DP30" s="173">
        <v>1253</v>
      </c>
      <c r="DQ30" s="180">
        <v>163</v>
      </c>
      <c r="DR30" s="180">
        <v>2164</v>
      </c>
      <c r="DS30" s="173">
        <v>8381</v>
      </c>
      <c r="DT30" s="122">
        <v>11099</v>
      </c>
      <c r="DU30" s="173">
        <v>1991</v>
      </c>
      <c r="DV30" s="173">
        <v>2324</v>
      </c>
      <c r="DW30" s="180">
        <v>255</v>
      </c>
      <c r="DX30" s="180">
        <v>350</v>
      </c>
      <c r="DY30" s="180">
        <v>3</v>
      </c>
      <c r="DZ30" s="180">
        <v>1913</v>
      </c>
      <c r="EA30" s="180">
        <v>53</v>
      </c>
      <c r="EB30" s="180">
        <v>22312</v>
      </c>
      <c r="EC30" s="180"/>
      <c r="ED30" s="116">
        <v>90</v>
      </c>
      <c r="EE30" s="74">
        <v>10760</v>
      </c>
      <c r="EF30" s="118">
        <v>9242</v>
      </c>
      <c r="EG30" s="175">
        <v>0</v>
      </c>
      <c r="EH30" s="115">
        <v>1269</v>
      </c>
      <c r="EI30" s="180">
        <v>86</v>
      </c>
      <c r="EJ30" s="180">
        <v>86</v>
      </c>
      <c r="EK30" s="174">
        <v>53.9</v>
      </c>
      <c r="EL30" s="180">
        <v>39</v>
      </c>
      <c r="EM30" s="180">
        <v>53</v>
      </c>
      <c r="EN30" s="180">
        <v>0</v>
      </c>
      <c r="EO30" s="181">
        <v>0</v>
      </c>
      <c r="EP30" s="181">
        <v>0</v>
      </c>
      <c r="EQ30" s="181">
        <v>2964</v>
      </c>
      <c r="ER30" s="175">
        <v>2201</v>
      </c>
      <c r="ES30" s="174">
        <v>96.8</v>
      </c>
      <c r="ET30" s="174">
        <v>96.9</v>
      </c>
      <c r="EU30" s="181">
        <v>25</v>
      </c>
      <c r="EV30" s="174">
        <v>9.1999999999999993</v>
      </c>
      <c r="EW30" s="181">
        <v>49831</v>
      </c>
      <c r="EX30" s="174">
        <v>30.1</v>
      </c>
      <c r="EY30" s="181">
        <f>(19073856990+385330059)/EW30</f>
        <v>390503.64329433488</v>
      </c>
      <c r="EZ30" s="174">
        <f>(390504-380610)/380610*100</f>
        <v>2.599511310790573</v>
      </c>
      <c r="FA30" s="180">
        <v>497</v>
      </c>
      <c r="FB30" s="180">
        <v>41</v>
      </c>
      <c r="FC30" s="120">
        <v>3562</v>
      </c>
      <c r="FD30" s="180">
        <v>128</v>
      </c>
      <c r="FE30" s="180" t="s">
        <v>406</v>
      </c>
      <c r="FF30" s="174">
        <v>100</v>
      </c>
      <c r="FG30" s="72" t="s">
        <v>860</v>
      </c>
      <c r="FH30" s="173">
        <v>94810</v>
      </c>
      <c r="FI30" s="180">
        <v>6732</v>
      </c>
      <c r="FJ30" s="173">
        <v>119</v>
      </c>
      <c r="FK30" s="115">
        <v>80223</v>
      </c>
      <c r="FL30" s="173">
        <v>66929</v>
      </c>
      <c r="FM30" s="173">
        <v>4414</v>
      </c>
      <c r="FN30" s="173">
        <v>8880</v>
      </c>
      <c r="FO30" s="173">
        <v>7855</v>
      </c>
      <c r="FP30" s="119">
        <v>14.6</v>
      </c>
      <c r="FQ30" s="116">
        <v>389</v>
      </c>
      <c r="FR30" s="111">
        <v>14.1</v>
      </c>
      <c r="FS30" s="118">
        <v>3433</v>
      </c>
      <c r="FT30" s="180">
        <v>89</v>
      </c>
      <c r="FU30" s="180">
        <v>46</v>
      </c>
      <c r="FV30" s="180">
        <v>82</v>
      </c>
      <c r="FW30" s="185">
        <v>26</v>
      </c>
      <c r="FX30" s="184">
        <v>770</v>
      </c>
      <c r="FY30" s="183">
        <v>67.351869334389065</v>
      </c>
      <c r="FZ30" s="74" t="s">
        <v>1207</v>
      </c>
      <c r="GA30" s="93">
        <v>97.5</v>
      </c>
      <c r="GB30" s="93">
        <v>89.5</v>
      </c>
      <c r="GC30" s="174">
        <v>95.2</v>
      </c>
      <c r="GD30" s="177">
        <v>28.3</v>
      </c>
      <c r="GE30" s="117">
        <v>51</v>
      </c>
      <c r="GF30" s="116">
        <v>19</v>
      </c>
      <c r="GG30" s="116">
        <v>123</v>
      </c>
      <c r="GH30" s="180">
        <v>724</v>
      </c>
      <c r="GI30" s="180">
        <v>15</v>
      </c>
      <c r="GJ30" s="180">
        <v>1468</v>
      </c>
      <c r="GK30" s="180">
        <v>1977</v>
      </c>
      <c r="GL30" s="180">
        <v>4</v>
      </c>
      <c r="GM30" s="115">
        <v>3875000</v>
      </c>
      <c r="GN30" s="114">
        <v>3274</v>
      </c>
      <c r="GO30" s="180">
        <v>8958531</v>
      </c>
      <c r="GP30" s="180">
        <v>10238407</v>
      </c>
      <c r="GQ30" s="173">
        <v>15789</v>
      </c>
      <c r="GR30" s="175">
        <v>15789</v>
      </c>
      <c r="GS30" s="175">
        <v>63</v>
      </c>
      <c r="GT30" s="175">
        <v>2971</v>
      </c>
      <c r="GU30" s="173">
        <v>149061</v>
      </c>
      <c r="GV30" s="173">
        <v>775</v>
      </c>
      <c r="GW30" s="173">
        <v>32637</v>
      </c>
      <c r="GX30" s="173">
        <v>115649</v>
      </c>
      <c r="GY30" s="173">
        <v>1051</v>
      </c>
      <c r="GZ30" s="173">
        <v>10424</v>
      </c>
      <c r="HA30" s="173">
        <v>814926</v>
      </c>
      <c r="HB30" s="173">
        <v>2488</v>
      </c>
      <c r="HC30" s="173">
        <v>17400</v>
      </c>
      <c r="HD30" s="173">
        <v>371293</v>
      </c>
      <c r="HE30" s="173">
        <v>589</v>
      </c>
      <c r="HF30" s="173">
        <v>17460</v>
      </c>
      <c r="HG30" s="173">
        <v>412286.87</v>
      </c>
      <c r="HH30" s="175">
        <v>583</v>
      </c>
      <c r="HI30" s="180">
        <v>17460</v>
      </c>
      <c r="HJ30" s="180">
        <v>412286</v>
      </c>
      <c r="HK30" s="182">
        <v>85</v>
      </c>
      <c r="HL30" s="180">
        <v>6304.3</v>
      </c>
      <c r="HM30" s="175">
        <v>4859</v>
      </c>
      <c r="HN30" s="175">
        <v>3405</v>
      </c>
      <c r="HO30" s="181">
        <v>227</v>
      </c>
      <c r="HP30" s="74" t="s">
        <v>1208</v>
      </c>
      <c r="HQ30" s="74" t="s">
        <v>1208</v>
      </c>
      <c r="HR30" s="74" t="s">
        <v>1208</v>
      </c>
      <c r="HS30" s="181">
        <v>4361</v>
      </c>
      <c r="HT30" s="173">
        <v>2074082</v>
      </c>
      <c r="HU30" s="173">
        <v>14261876</v>
      </c>
      <c r="HV30" s="180">
        <v>1598280</v>
      </c>
      <c r="HW30" s="180">
        <v>1991614</v>
      </c>
      <c r="HX30" s="180">
        <v>319629</v>
      </c>
      <c r="HY30" s="180">
        <v>7165</v>
      </c>
      <c r="HZ30" s="180">
        <v>7165</v>
      </c>
      <c r="IA30" s="180">
        <v>233340</v>
      </c>
      <c r="IB30" s="180">
        <v>194270</v>
      </c>
      <c r="IC30" s="179">
        <v>8171</v>
      </c>
      <c r="ID30" s="179">
        <v>3035059</v>
      </c>
      <c r="IE30" s="179">
        <v>60522</v>
      </c>
      <c r="IF30" s="176">
        <v>219</v>
      </c>
      <c r="IG30" s="176">
        <v>8</v>
      </c>
      <c r="IH30" s="179">
        <v>125</v>
      </c>
      <c r="II30" s="176">
        <v>2</v>
      </c>
      <c r="IJ30" s="179">
        <v>228918</v>
      </c>
      <c r="IK30" s="173">
        <v>175031</v>
      </c>
      <c r="IL30" s="176">
        <v>0</v>
      </c>
      <c r="IM30" s="113">
        <v>0</v>
      </c>
      <c r="IN30" s="160">
        <v>36.369999999999997</v>
      </c>
      <c r="IO30" s="159">
        <v>177268</v>
      </c>
      <c r="IP30" s="178" t="s">
        <v>776</v>
      </c>
      <c r="IQ30" s="177">
        <v>3.1</v>
      </c>
      <c r="IR30" s="177">
        <v>3.1</v>
      </c>
      <c r="IS30" s="177">
        <v>3734</v>
      </c>
      <c r="IT30" s="177">
        <v>3457.6</v>
      </c>
      <c r="IU30" s="173">
        <v>78015</v>
      </c>
      <c r="IV30" s="174">
        <v>70.099999999999994</v>
      </c>
      <c r="IW30" s="174">
        <v>71.900000000000006</v>
      </c>
      <c r="IX30" s="174">
        <v>50.3</v>
      </c>
      <c r="IY30" s="174">
        <v>77.3</v>
      </c>
      <c r="IZ30" s="174">
        <v>30.2</v>
      </c>
      <c r="JA30" s="176">
        <v>0</v>
      </c>
      <c r="JB30" s="176">
        <v>8</v>
      </c>
      <c r="JC30" s="111">
        <v>75.8</v>
      </c>
      <c r="JD30" s="110">
        <v>0.84899999999999998</v>
      </c>
      <c r="JE30" s="109">
        <v>96.4</v>
      </c>
      <c r="JF30" s="109">
        <v>11.2</v>
      </c>
      <c r="JG30" s="109">
        <v>-0.2</v>
      </c>
      <c r="JH30" s="108">
        <v>153675684</v>
      </c>
      <c r="JI30" s="175">
        <v>50.1</v>
      </c>
      <c r="JJ30" s="175">
        <v>51.8</v>
      </c>
      <c r="JK30" s="175">
        <v>0.27</v>
      </c>
      <c r="JL30" s="175" t="s">
        <v>406</v>
      </c>
      <c r="JM30" s="175">
        <v>117.7</v>
      </c>
      <c r="JN30" s="174">
        <v>36.200000000000003</v>
      </c>
      <c r="JO30" s="86">
        <v>2408</v>
      </c>
      <c r="JP30" s="74" t="s">
        <v>1208</v>
      </c>
      <c r="JQ30" s="74" t="s">
        <v>1208</v>
      </c>
      <c r="JR30" s="74" t="s">
        <v>1208</v>
      </c>
      <c r="JS30" s="174">
        <v>16.5</v>
      </c>
      <c r="JT30" s="174">
        <v>44</v>
      </c>
      <c r="JU30" s="173">
        <v>48022</v>
      </c>
      <c r="JV30" s="173">
        <v>925</v>
      </c>
      <c r="JW30" s="173">
        <v>651</v>
      </c>
      <c r="JX30" s="173">
        <v>3697</v>
      </c>
      <c r="JY30" s="173">
        <v>5014</v>
      </c>
      <c r="JZ30" s="173">
        <v>5570</v>
      </c>
      <c r="KA30" s="173">
        <v>6454</v>
      </c>
      <c r="KB30" s="173">
        <v>7771</v>
      </c>
      <c r="KC30" s="173">
        <v>6891</v>
      </c>
      <c r="KD30" s="173">
        <v>6695</v>
      </c>
      <c r="KE30" s="173">
        <v>6114</v>
      </c>
      <c r="KF30" s="173">
        <v>5192</v>
      </c>
      <c r="KG30" s="173">
        <v>4024</v>
      </c>
      <c r="KH30" s="74" t="s">
        <v>1208</v>
      </c>
      <c r="KI30" s="173">
        <v>1855</v>
      </c>
      <c r="KJ30" s="173">
        <v>851</v>
      </c>
      <c r="KK30" s="173">
        <v>393</v>
      </c>
      <c r="KL30" s="173">
        <v>198</v>
      </c>
      <c r="KM30" s="173">
        <v>5738</v>
      </c>
      <c r="KN30" s="173">
        <v>4947</v>
      </c>
      <c r="KO30" s="173">
        <v>5835</v>
      </c>
      <c r="KP30" s="173">
        <v>6834</v>
      </c>
      <c r="KQ30" s="173">
        <v>7776</v>
      </c>
      <c r="KR30" s="173">
        <v>9151</v>
      </c>
      <c r="KS30" s="173">
        <v>8110</v>
      </c>
      <c r="KT30" s="173">
        <v>8088</v>
      </c>
      <c r="KU30" s="173">
        <v>7957</v>
      </c>
      <c r="KV30" s="173">
        <v>8759</v>
      </c>
      <c r="KW30" s="173">
        <v>10296</v>
      </c>
      <c r="KX30" s="74" t="s">
        <v>1208</v>
      </c>
      <c r="KY30" s="173">
        <v>8254</v>
      </c>
      <c r="KZ30" s="173">
        <v>7080</v>
      </c>
      <c r="LA30" s="173">
        <v>6542</v>
      </c>
      <c r="LB30" s="173">
        <v>8343</v>
      </c>
    </row>
    <row r="31" spans="1:314" s="167" customFormat="1" ht="12" customHeight="1">
      <c r="A31" s="3">
        <v>192015</v>
      </c>
      <c r="B31" s="2" t="s">
        <v>775</v>
      </c>
      <c r="C31" s="170">
        <v>212.47</v>
      </c>
      <c r="D31" s="79">
        <v>189200</v>
      </c>
      <c r="E31" s="147">
        <v>12.1</v>
      </c>
      <c r="F31" s="147">
        <v>58.9</v>
      </c>
      <c r="G31" s="147">
        <v>29</v>
      </c>
      <c r="H31" s="121">
        <v>8644</v>
      </c>
      <c r="I31" s="121">
        <v>18047</v>
      </c>
      <c r="J31" s="121">
        <v>28162</v>
      </c>
      <c r="K31" s="121">
        <v>29607</v>
      </c>
      <c r="L31" s="79">
        <v>90167</v>
      </c>
      <c r="M31" s="79">
        <v>5183</v>
      </c>
      <c r="N31" s="79">
        <v>7707</v>
      </c>
      <c r="O31" s="121">
        <v>8016</v>
      </c>
      <c r="P31" s="74" t="s">
        <v>1207</v>
      </c>
      <c r="Q31" s="74" t="s">
        <v>1207</v>
      </c>
      <c r="R31" s="121">
        <v>189433</v>
      </c>
      <c r="S31" s="79">
        <v>193125</v>
      </c>
      <c r="T31" s="79">
        <v>220605</v>
      </c>
      <c r="U31" s="121">
        <v>365165</v>
      </c>
      <c r="V31" s="79">
        <v>506321</v>
      </c>
      <c r="W31" s="121">
        <v>174411</v>
      </c>
      <c r="X31" s="79">
        <v>409873</v>
      </c>
      <c r="Y31" s="121">
        <v>0</v>
      </c>
      <c r="Z31" s="121">
        <v>35</v>
      </c>
      <c r="AA31" s="121">
        <v>11</v>
      </c>
      <c r="AB31" s="74" t="s">
        <v>1207</v>
      </c>
      <c r="AC31" s="74" t="s">
        <v>1207</v>
      </c>
      <c r="AD31" s="121" t="s">
        <v>406</v>
      </c>
      <c r="AE31" s="79">
        <v>466</v>
      </c>
      <c r="AF31" s="121">
        <v>4050</v>
      </c>
      <c r="AG31" s="79">
        <v>2000</v>
      </c>
      <c r="AH31" s="121">
        <v>178152</v>
      </c>
      <c r="AI31" s="121">
        <v>0</v>
      </c>
      <c r="AJ31" s="74" t="s">
        <v>1207</v>
      </c>
      <c r="AK31" s="121">
        <v>9</v>
      </c>
      <c r="AL31" s="79">
        <v>873</v>
      </c>
      <c r="AM31" s="121">
        <v>25</v>
      </c>
      <c r="AN31" s="121">
        <v>8243</v>
      </c>
      <c r="AO31" s="121">
        <v>534</v>
      </c>
      <c r="AP31" s="121">
        <v>52</v>
      </c>
      <c r="AQ31" s="172">
        <v>11</v>
      </c>
      <c r="AR31" s="121">
        <v>4131</v>
      </c>
      <c r="AS31" s="121">
        <v>309</v>
      </c>
      <c r="AT31" s="121">
        <v>3</v>
      </c>
      <c r="AU31" s="121">
        <v>215</v>
      </c>
      <c r="AV31" s="121">
        <v>5</v>
      </c>
      <c r="AW31" s="121">
        <v>87</v>
      </c>
      <c r="AX31" s="74" t="s">
        <v>1207</v>
      </c>
      <c r="AY31" s="74" t="s">
        <v>1207</v>
      </c>
      <c r="AZ31" s="74" t="s">
        <v>1207</v>
      </c>
      <c r="BA31" s="74" t="s">
        <v>1207</v>
      </c>
      <c r="BB31" s="147">
        <v>100</v>
      </c>
      <c r="BC31" s="121">
        <v>133.80000000000001</v>
      </c>
      <c r="BD31" s="121">
        <v>114.4</v>
      </c>
      <c r="BE31" s="121"/>
      <c r="BF31" s="121">
        <v>9</v>
      </c>
      <c r="BG31" s="121">
        <v>3</v>
      </c>
      <c r="BH31" s="121">
        <v>6</v>
      </c>
      <c r="BI31" s="74" t="s">
        <v>1207</v>
      </c>
      <c r="BJ31" s="74" t="s">
        <v>1207</v>
      </c>
      <c r="BK31" s="121">
        <v>0</v>
      </c>
      <c r="BL31" s="121">
        <v>0</v>
      </c>
      <c r="BM31" s="121">
        <v>0</v>
      </c>
      <c r="BN31" s="121">
        <v>0</v>
      </c>
      <c r="BO31" s="121">
        <v>1</v>
      </c>
      <c r="BP31" s="79">
        <v>1116.25</v>
      </c>
      <c r="BQ31" s="121">
        <v>1</v>
      </c>
      <c r="BR31" s="79">
        <v>24958</v>
      </c>
      <c r="BS31" s="121">
        <v>1</v>
      </c>
      <c r="BT31" s="79">
        <v>20930</v>
      </c>
      <c r="BU31" s="121">
        <v>2</v>
      </c>
      <c r="BV31" s="79">
        <v>1932.1</v>
      </c>
      <c r="BW31" s="121">
        <v>45.9</v>
      </c>
      <c r="BX31" s="121">
        <v>1</v>
      </c>
      <c r="BY31" s="121">
        <v>4</v>
      </c>
      <c r="BZ31" s="121">
        <v>482</v>
      </c>
      <c r="CA31" s="121">
        <v>8892</v>
      </c>
      <c r="CB31" s="147">
        <v>49.8</v>
      </c>
      <c r="CC31" s="121">
        <v>1.55</v>
      </c>
      <c r="CD31" s="121">
        <v>34.1</v>
      </c>
      <c r="CE31" s="147">
        <v>4.7848805132144054</v>
      </c>
      <c r="CF31" s="147">
        <v>58.528137979900002</v>
      </c>
      <c r="CG31" s="121">
        <v>14</v>
      </c>
      <c r="CH31" s="79">
        <v>3689</v>
      </c>
      <c r="CI31" s="121">
        <v>222</v>
      </c>
      <c r="CJ31" s="121">
        <v>645</v>
      </c>
      <c r="CK31" s="121">
        <v>2173</v>
      </c>
      <c r="CL31" s="121">
        <v>572</v>
      </c>
      <c r="CM31" s="121">
        <v>189</v>
      </c>
      <c r="CN31" s="121">
        <v>272</v>
      </c>
      <c r="CO31" s="170">
        <v>1.54</v>
      </c>
      <c r="CP31" s="121" t="s">
        <v>406</v>
      </c>
      <c r="CQ31" s="121">
        <v>0</v>
      </c>
      <c r="CR31" s="121">
        <v>0</v>
      </c>
      <c r="CS31" s="121">
        <v>5</v>
      </c>
      <c r="CT31" s="121">
        <v>3</v>
      </c>
      <c r="CU31" s="121">
        <v>220</v>
      </c>
      <c r="CV31" s="121">
        <v>12</v>
      </c>
      <c r="CW31" s="79">
        <v>747</v>
      </c>
      <c r="CX31" s="121">
        <v>5</v>
      </c>
      <c r="CY31" s="121">
        <v>481</v>
      </c>
      <c r="CZ31" s="121">
        <v>28</v>
      </c>
      <c r="DA31" s="121">
        <v>409</v>
      </c>
      <c r="DB31" s="121">
        <v>11</v>
      </c>
      <c r="DC31" s="121">
        <v>105</v>
      </c>
      <c r="DD31" s="121">
        <v>6</v>
      </c>
      <c r="DE31" s="121">
        <v>166</v>
      </c>
      <c r="DF31" s="79">
        <v>6777</v>
      </c>
      <c r="DG31" s="79">
        <v>2201</v>
      </c>
      <c r="DH31" s="79">
        <v>1251</v>
      </c>
      <c r="DI31" s="79">
        <v>757843.049</v>
      </c>
      <c r="DJ31" s="79">
        <v>338034.533</v>
      </c>
      <c r="DK31" s="79">
        <v>327759.42</v>
      </c>
      <c r="DL31" s="79">
        <v>54785</v>
      </c>
      <c r="DM31" s="121">
        <v>9</v>
      </c>
      <c r="DN31" s="79">
        <v>10719</v>
      </c>
      <c r="DO31" s="79">
        <v>1406</v>
      </c>
      <c r="DP31" s="79">
        <v>1017</v>
      </c>
      <c r="DQ31" s="121">
        <v>114</v>
      </c>
      <c r="DR31" s="121">
        <v>659</v>
      </c>
      <c r="DS31" s="79">
        <v>11268</v>
      </c>
      <c r="DT31" s="100">
        <v>9319</v>
      </c>
      <c r="DU31" s="79">
        <v>1441</v>
      </c>
      <c r="DV31" s="79">
        <v>2014</v>
      </c>
      <c r="DW31" s="121">
        <v>137</v>
      </c>
      <c r="DX31" s="121">
        <v>225</v>
      </c>
      <c r="DY31" s="121">
        <v>0</v>
      </c>
      <c r="DZ31" s="121">
        <v>1181</v>
      </c>
      <c r="EA31" s="121">
        <v>13</v>
      </c>
      <c r="EB31" s="121" t="s">
        <v>406</v>
      </c>
      <c r="EC31" s="121"/>
      <c r="ED31" s="116">
        <v>55</v>
      </c>
      <c r="EE31" s="121">
        <v>6429</v>
      </c>
      <c r="EF31" s="118">
        <v>5791</v>
      </c>
      <c r="EG31" s="121">
        <v>0</v>
      </c>
      <c r="EH31" s="115">
        <v>668</v>
      </c>
      <c r="EI31" s="121">
        <v>50</v>
      </c>
      <c r="EJ31" s="121">
        <v>39</v>
      </c>
      <c r="EK31" s="147">
        <v>61.7</v>
      </c>
      <c r="EL31" s="121">
        <v>24</v>
      </c>
      <c r="EM31" s="121">
        <v>58</v>
      </c>
      <c r="EN31" s="121">
        <v>740</v>
      </c>
      <c r="EO31" s="121">
        <v>63</v>
      </c>
      <c r="EP31" s="121">
        <v>35</v>
      </c>
      <c r="EQ31" s="121">
        <v>956</v>
      </c>
      <c r="ER31" s="121">
        <v>1433</v>
      </c>
      <c r="ES31" s="121">
        <v>96</v>
      </c>
      <c r="ET31" s="121">
        <v>92.7</v>
      </c>
      <c r="EU31" s="121">
        <v>115</v>
      </c>
      <c r="EV31" s="147">
        <v>15.3</v>
      </c>
      <c r="EW31" s="121">
        <v>46551</v>
      </c>
      <c r="EX31" s="121">
        <v>33</v>
      </c>
      <c r="EY31" s="121">
        <v>343406</v>
      </c>
      <c r="EZ31" s="147">
        <v>3.8</v>
      </c>
      <c r="FA31" s="121">
        <v>206</v>
      </c>
      <c r="FB31" s="121">
        <v>9</v>
      </c>
      <c r="FC31" s="120">
        <v>3900</v>
      </c>
      <c r="FD31" s="121">
        <v>153</v>
      </c>
      <c r="FE31" s="121">
        <v>11031</v>
      </c>
      <c r="FF31" s="147">
        <v>100</v>
      </c>
      <c r="FG31" s="72" t="s">
        <v>860</v>
      </c>
      <c r="FH31" s="121">
        <v>66112</v>
      </c>
      <c r="FI31" s="121">
        <v>4672</v>
      </c>
      <c r="FJ31" s="79">
        <v>625</v>
      </c>
      <c r="FK31" s="121">
        <v>61440</v>
      </c>
      <c r="FL31" s="121">
        <v>54249.1</v>
      </c>
      <c r="FM31" s="121">
        <v>3219.88</v>
      </c>
      <c r="FN31" s="121">
        <v>3971.05</v>
      </c>
      <c r="FO31" s="121">
        <v>5268</v>
      </c>
      <c r="FP31" s="168">
        <v>17.3</v>
      </c>
      <c r="FQ31" s="116">
        <v>58</v>
      </c>
      <c r="FR31" s="111">
        <v>13.13</v>
      </c>
      <c r="FS31" s="118">
        <v>5214</v>
      </c>
      <c r="FT31" s="121">
        <v>60</v>
      </c>
      <c r="FU31" s="121">
        <v>0</v>
      </c>
      <c r="FV31" s="121">
        <v>108</v>
      </c>
      <c r="FW31" s="171">
        <v>20</v>
      </c>
      <c r="FX31" s="142">
        <v>416</v>
      </c>
      <c r="FY31" s="170">
        <v>57.869505739606254</v>
      </c>
      <c r="FZ31" s="74" t="s">
        <v>1207</v>
      </c>
      <c r="GA31" s="93">
        <v>99.25</v>
      </c>
      <c r="GB31" s="93">
        <v>82.49</v>
      </c>
      <c r="GC31" s="147">
        <v>96.1</v>
      </c>
      <c r="GD31" s="168">
        <v>60.2</v>
      </c>
      <c r="GE31" s="117">
        <v>66</v>
      </c>
      <c r="GF31" s="116">
        <v>8</v>
      </c>
      <c r="GG31" s="116">
        <v>38</v>
      </c>
      <c r="GH31" s="121">
        <v>1422</v>
      </c>
      <c r="GI31" s="121">
        <v>5</v>
      </c>
      <c r="GJ31" s="121">
        <v>1389</v>
      </c>
      <c r="GK31" s="121">
        <v>1612</v>
      </c>
      <c r="GL31" s="121">
        <v>4</v>
      </c>
      <c r="GM31" s="115">
        <v>5552710</v>
      </c>
      <c r="GN31" s="114">
        <v>2538</v>
      </c>
      <c r="GO31" s="121" t="s">
        <v>406</v>
      </c>
      <c r="GP31" s="121" t="s">
        <v>406</v>
      </c>
      <c r="GQ31" s="79">
        <v>11031</v>
      </c>
      <c r="GR31" s="121">
        <v>11031</v>
      </c>
      <c r="GS31" s="121">
        <v>13</v>
      </c>
      <c r="GT31" s="121">
        <v>1566</v>
      </c>
      <c r="GU31" s="79">
        <v>100001</v>
      </c>
      <c r="GV31" s="79">
        <v>132</v>
      </c>
      <c r="GW31" s="79">
        <v>16709</v>
      </c>
      <c r="GX31" s="79">
        <v>83160</v>
      </c>
      <c r="GY31" s="79">
        <v>752</v>
      </c>
      <c r="GZ31" s="79">
        <v>5939</v>
      </c>
      <c r="HA31" s="79">
        <v>442990</v>
      </c>
      <c r="HB31" s="79">
        <v>1690</v>
      </c>
      <c r="HC31" s="79">
        <v>11438</v>
      </c>
      <c r="HD31" s="79">
        <v>257000</v>
      </c>
      <c r="HE31" s="79">
        <v>255</v>
      </c>
      <c r="HF31" s="79">
        <v>8942</v>
      </c>
      <c r="HG31" s="79">
        <v>285731.71999999997</v>
      </c>
      <c r="HH31" s="121">
        <v>251</v>
      </c>
      <c r="HI31" s="121">
        <v>8207</v>
      </c>
      <c r="HJ31" s="121">
        <v>105109</v>
      </c>
      <c r="HK31" s="121">
        <v>8</v>
      </c>
      <c r="HL31" s="121">
        <v>141.80000000000001</v>
      </c>
      <c r="HM31" s="121">
        <v>2088</v>
      </c>
      <c r="HN31" s="121">
        <v>1115</v>
      </c>
      <c r="HO31" s="121">
        <v>242</v>
      </c>
      <c r="HP31" s="74" t="s">
        <v>1208</v>
      </c>
      <c r="HQ31" s="74" t="s">
        <v>1208</v>
      </c>
      <c r="HR31" s="74" t="s">
        <v>1208</v>
      </c>
      <c r="HS31" s="121">
        <v>25</v>
      </c>
      <c r="HT31" s="79">
        <v>675115</v>
      </c>
      <c r="HU31" s="79">
        <v>4042954</v>
      </c>
      <c r="HV31" s="121">
        <v>464862</v>
      </c>
      <c r="HW31" s="121">
        <v>656349</v>
      </c>
      <c r="HX31" s="121">
        <v>149460</v>
      </c>
      <c r="HY31" s="121">
        <v>3197</v>
      </c>
      <c r="HZ31" s="121">
        <v>4458</v>
      </c>
      <c r="IA31" s="121">
        <v>123770</v>
      </c>
      <c r="IB31" s="121">
        <v>70676</v>
      </c>
      <c r="IC31" s="121">
        <v>6901</v>
      </c>
      <c r="ID31" s="121">
        <v>4333532</v>
      </c>
      <c r="IE31" s="121">
        <v>3602</v>
      </c>
      <c r="IF31" s="79">
        <v>277</v>
      </c>
      <c r="IG31" s="79">
        <v>1</v>
      </c>
      <c r="IH31" s="121">
        <v>88</v>
      </c>
      <c r="II31" s="79">
        <v>0</v>
      </c>
      <c r="IJ31" s="121">
        <v>33090</v>
      </c>
      <c r="IK31" s="79">
        <v>122103</v>
      </c>
      <c r="IL31" s="121">
        <v>6816</v>
      </c>
      <c r="IM31" s="121" t="s">
        <v>406</v>
      </c>
      <c r="IN31" s="160">
        <v>32.28</v>
      </c>
      <c r="IO31" s="159">
        <v>154036</v>
      </c>
      <c r="IP31" s="169">
        <v>7.32</v>
      </c>
      <c r="IQ31" s="121">
        <v>3.85</v>
      </c>
      <c r="IR31" s="121">
        <v>3.85</v>
      </c>
      <c r="IS31" s="121">
        <v>280.2</v>
      </c>
      <c r="IT31" s="121">
        <v>258.3</v>
      </c>
      <c r="IU31" s="121" t="s">
        <v>762</v>
      </c>
      <c r="IV31" s="147">
        <v>69.3</v>
      </c>
      <c r="IW31" s="147">
        <v>53.2</v>
      </c>
      <c r="IX31" s="147">
        <v>32.799999999999997</v>
      </c>
      <c r="IY31" s="147">
        <v>63.1</v>
      </c>
      <c r="IZ31" s="147">
        <v>20.6</v>
      </c>
      <c r="JA31" s="121">
        <v>3</v>
      </c>
      <c r="JB31" s="121">
        <v>5</v>
      </c>
      <c r="JC31" s="111">
        <v>72.03</v>
      </c>
      <c r="JD31" s="110">
        <v>0.77300000000000002</v>
      </c>
      <c r="JE31" s="109">
        <v>96.8</v>
      </c>
      <c r="JF31" s="109">
        <v>7.1</v>
      </c>
      <c r="JG31" s="109">
        <v>1.2</v>
      </c>
      <c r="JH31" s="108">
        <v>77481097</v>
      </c>
      <c r="JI31" s="168">
        <v>45.5</v>
      </c>
      <c r="JJ31" s="168">
        <v>52.5</v>
      </c>
      <c r="JK31" s="121" t="s">
        <v>406</v>
      </c>
      <c r="JL31" s="121" t="s">
        <v>406</v>
      </c>
      <c r="JM31" s="168">
        <v>78.900000000000006</v>
      </c>
      <c r="JN31" s="147">
        <v>33.1</v>
      </c>
      <c r="JO31" s="121">
        <v>1760</v>
      </c>
      <c r="JP31" s="74" t="s">
        <v>1208</v>
      </c>
      <c r="JQ31" s="74" t="s">
        <v>1208</v>
      </c>
      <c r="JR31" s="74" t="s">
        <v>1208</v>
      </c>
      <c r="JS31" s="72">
        <v>32</v>
      </c>
      <c r="JT31" s="147">
        <v>23.7</v>
      </c>
      <c r="JU31" s="79">
        <v>35221</v>
      </c>
      <c r="JV31" s="79">
        <v>662</v>
      </c>
      <c r="JW31" s="79">
        <v>530</v>
      </c>
      <c r="JX31" s="79">
        <v>2599</v>
      </c>
      <c r="JY31" s="79">
        <v>3142</v>
      </c>
      <c r="JZ31" s="79">
        <v>3475</v>
      </c>
      <c r="KA31" s="79">
        <v>3964</v>
      </c>
      <c r="KB31" s="79">
        <v>5010</v>
      </c>
      <c r="KC31" s="79">
        <v>4695</v>
      </c>
      <c r="KD31" s="79">
        <v>4478</v>
      </c>
      <c r="KE31" s="79">
        <v>3845</v>
      </c>
      <c r="KF31" s="79">
        <v>3316</v>
      </c>
      <c r="KG31" s="79">
        <v>2620</v>
      </c>
      <c r="KH31" s="74" t="s">
        <v>1208</v>
      </c>
      <c r="KI31" s="79">
        <v>1341</v>
      </c>
      <c r="KJ31" s="79">
        <v>720</v>
      </c>
      <c r="KK31" s="79">
        <v>316</v>
      </c>
      <c r="KL31" s="79">
        <v>187</v>
      </c>
      <c r="KM31" s="79">
        <v>4152</v>
      </c>
      <c r="KN31" s="79">
        <v>4122</v>
      </c>
      <c r="KO31" s="79">
        <v>3862</v>
      </c>
      <c r="KP31" s="79">
        <v>4678</v>
      </c>
      <c r="KQ31" s="79">
        <v>5688</v>
      </c>
      <c r="KR31" s="79">
        <v>5278</v>
      </c>
      <c r="KS31" s="79">
        <v>5829</v>
      </c>
      <c r="KT31" s="79">
        <v>6920</v>
      </c>
      <c r="KU31" s="79">
        <v>6101</v>
      </c>
      <c r="KV31" s="79">
        <v>5440</v>
      </c>
      <c r="KW31" s="79">
        <v>4966</v>
      </c>
      <c r="KX31" s="74" t="s">
        <v>1208</v>
      </c>
      <c r="KY31" s="79">
        <v>6402</v>
      </c>
      <c r="KZ31" s="79">
        <v>55005</v>
      </c>
      <c r="LA31" s="79">
        <v>30658</v>
      </c>
      <c r="LB31" s="79">
        <v>17196</v>
      </c>
    </row>
    <row r="32" spans="1:314" ht="12" customHeight="1">
      <c r="A32" s="167">
        <v>202011</v>
      </c>
      <c r="B32" s="166" t="s">
        <v>722</v>
      </c>
      <c r="C32" s="94">
        <v>834.81</v>
      </c>
      <c r="D32" s="71">
        <v>378389</v>
      </c>
      <c r="E32" s="72">
        <v>12.8</v>
      </c>
      <c r="F32" s="72">
        <v>58.3</v>
      </c>
      <c r="G32" s="72">
        <v>28.9</v>
      </c>
      <c r="H32" s="79">
        <v>17733</v>
      </c>
      <c r="I32" s="79">
        <v>37826</v>
      </c>
      <c r="J32" s="79">
        <v>59621</v>
      </c>
      <c r="K32" s="71">
        <v>57612</v>
      </c>
      <c r="L32" s="71">
        <v>159930</v>
      </c>
      <c r="M32" s="71">
        <v>3596</v>
      </c>
      <c r="N32" s="71">
        <v>11116</v>
      </c>
      <c r="O32" s="74">
        <v>11197</v>
      </c>
      <c r="P32" s="74" t="s">
        <v>1207</v>
      </c>
      <c r="Q32" s="74" t="s">
        <v>1207</v>
      </c>
      <c r="R32" s="79">
        <v>372342</v>
      </c>
      <c r="S32" s="71">
        <v>377598</v>
      </c>
      <c r="T32" s="71">
        <v>391343</v>
      </c>
      <c r="U32" s="71">
        <v>1204550</v>
      </c>
      <c r="V32" s="71">
        <v>1593411</v>
      </c>
      <c r="W32" s="71">
        <v>558799</v>
      </c>
      <c r="X32" s="71">
        <v>1030753</v>
      </c>
      <c r="Y32" s="86">
        <v>0</v>
      </c>
      <c r="Z32" s="104">
        <v>90</v>
      </c>
      <c r="AA32" s="86">
        <v>54</v>
      </c>
      <c r="AB32" s="74" t="s">
        <v>1207</v>
      </c>
      <c r="AC32" s="74" t="s">
        <v>1207</v>
      </c>
      <c r="AD32" s="87">
        <v>11242</v>
      </c>
      <c r="AE32" s="71">
        <v>1396</v>
      </c>
      <c r="AF32" s="101">
        <v>366.21</v>
      </c>
      <c r="AG32" s="71">
        <v>1292</v>
      </c>
      <c r="AH32" s="71">
        <v>409749</v>
      </c>
      <c r="AI32" s="71">
        <v>2173</v>
      </c>
      <c r="AJ32" s="74" t="s">
        <v>1207</v>
      </c>
      <c r="AK32" s="123">
        <v>23</v>
      </c>
      <c r="AL32" s="71">
        <v>2901</v>
      </c>
      <c r="AM32" s="74">
        <v>54</v>
      </c>
      <c r="AN32" s="74">
        <v>19300</v>
      </c>
      <c r="AO32" s="71">
        <v>1149</v>
      </c>
      <c r="AP32" s="71">
        <v>166</v>
      </c>
      <c r="AQ32" s="102">
        <v>25</v>
      </c>
      <c r="AR32" s="74">
        <v>9409</v>
      </c>
      <c r="AS32" s="71">
        <v>756</v>
      </c>
      <c r="AT32" s="71">
        <v>0</v>
      </c>
      <c r="AU32" s="71">
        <v>370</v>
      </c>
      <c r="AV32" s="71">
        <v>11</v>
      </c>
      <c r="AW32" s="71">
        <v>64</v>
      </c>
      <c r="AX32" s="74" t="s">
        <v>1207</v>
      </c>
      <c r="AY32" s="74" t="s">
        <v>1207</v>
      </c>
      <c r="AZ32" s="74" t="s">
        <v>1207</v>
      </c>
      <c r="BA32" s="74" t="s">
        <v>1207</v>
      </c>
      <c r="BB32" s="72">
        <v>99.753694581280783</v>
      </c>
      <c r="BC32" s="72">
        <v>120.2</v>
      </c>
      <c r="BD32" s="72">
        <v>110.9</v>
      </c>
      <c r="BE32" s="72"/>
      <c r="BF32" s="86">
        <v>8</v>
      </c>
      <c r="BG32" s="102">
        <v>8</v>
      </c>
      <c r="BH32" s="102">
        <v>6</v>
      </c>
      <c r="BI32" s="74" t="s">
        <v>1207</v>
      </c>
      <c r="BJ32" s="74" t="s">
        <v>1207</v>
      </c>
      <c r="BK32" s="86">
        <v>8</v>
      </c>
      <c r="BL32" s="86">
        <v>8</v>
      </c>
      <c r="BM32" s="102">
        <v>12</v>
      </c>
      <c r="BN32" s="102">
        <v>6</v>
      </c>
      <c r="BO32" s="74">
        <v>4</v>
      </c>
      <c r="BP32" s="71">
        <v>36079.47</v>
      </c>
      <c r="BQ32" s="74">
        <v>2</v>
      </c>
      <c r="BR32" s="71">
        <v>42944</v>
      </c>
      <c r="BS32" s="74">
        <v>1</v>
      </c>
      <c r="BT32" s="71">
        <v>37900</v>
      </c>
      <c r="BU32" s="74">
        <v>12</v>
      </c>
      <c r="BV32" s="71">
        <v>12282</v>
      </c>
      <c r="BW32" s="72">
        <v>56.1</v>
      </c>
      <c r="BX32" s="86">
        <v>3</v>
      </c>
      <c r="BY32" s="86">
        <v>4</v>
      </c>
      <c r="BZ32" s="86">
        <v>801</v>
      </c>
      <c r="CA32" s="86">
        <v>4121</v>
      </c>
      <c r="CB32" s="72">
        <v>48.1</v>
      </c>
      <c r="CC32" s="101">
        <v>1.65</v>
      </c>
      <c r="CD32" s="72">
        <v>52.3</v>
      </c>
      <c r="CE32" s="72">
        <v>3.2614312201744697</v>
      </c>
      <c r="CF32" s="72">
        <v>62.135415027199997</v>
      </c>
      <c r="CG32" s="74">
        <v>26</v>
      </c>
      <c r="CH32" s="71">
        <v>5250</v>
      </c>
      <c r="CI32" s="74">
        <v>297</v>
      </c>
      <c r="CJ32" s="74">
        <v>957</v>
      </c>
      <c r="CK32" s="74">
        <v>4263</v>
      </c>
      <c r="CL32" s="74">
        <v>1166</v>
      </c>
      <c r="CM32" s="74">
        <v>425</v>
      </c>
      <c r="CN32" s="74">
        <v>719</v>
      </c>
      <c r="CO32" s="94">
        <v>1.56</v>
      </c>
      <c r="CP32" s="101" t="s">
        <v>406</v>
      </c>
      <c r="CQ32" s="74">
        <v>5</v>
      </c>
      <c r="CR32" s="74">
        <v>95</v>
      </c>
      <c r="CS32" s="74">
        <v>11</v>
      </c>
      <c r="CT32" s="74">
        <v>2</v>
      </c>
      <c r="CU32" s="74">
        <v>150</v>
      </c>
      <c r="CV32" s="74">
        <v>23</v>
      </c>
      <c r="CW32" s="71">
        <v>1663</v>
      </c>
      <c r="CX32" s="74">
        <v>12</v>
      </c>
      <c r="CY32" s="74">
        <v>1270</v>
      </c>
      <c r="CZ32" s="86">
        <v>45</v>
      </c>
      <c r="DA32" s="86">
        <v>780</v>
      </c>
      <c r="DB32" s="86">
        <v>12</v>
      </c>
      <c r="DC32" s="86">
        <v>114</v>
      </c>
      <c r="DD32" s="86">
        <v>9</v>
      </c>
      <c r="DE32" s="86">
        <v>249</v>
      </c>
      <c r="DF32" s="71">
        <v>11615</v>
      </c>
      <c r="DG32" s="71">
        <v>3555</v>
      </c>
      <c r="DH32" s="71">
        <v>2814</v>
      </c>
      <c r="DI32" s="71">
        <v>1050987.0619999999</v>
      </c>
      <c r="DJ32" s="71">
        <v>575253.94099999999</v>
      </c>
      <c r="DK32" s="71">
        <v>742421.56400000001</v>
      </c>
      <c r="DL32" s="71">
        <v>109123</v>
      </c>
      <c r="DM32" s="74">
        <v>19</v>
      </c>
      <c r="DN32" s="71">
        <v>21137</v>
      </c>
      <c r="DO32" s="71">
        <v>2864</v>
      </c>
      <c r="DP32" s="71">
        <v>1809</v>
      </c>
      <c r="DQ32" s="86">
        <v>1319</v>
      </c>
      <c r="DR32" s="86">
        <v>2048</v>
      </c>
      <c r="DS32" s="71">
        <v>17081</v>
      </c>
      <c r="DT32" s="122">
        <v>16332</v>
      </c>
      <c r="DU32" s="71">
        <v>3273</v>
      </c>
      <c r="DV32" s="71">
        <v>3411</v>
      </c>
      <c r="DW32" s="86">
        <v>511</v>
      </c>
      <c r="DX32" s="86">
        <v>293</v>
      </c>
      <c r="DY32" s="86">
        <v>9</v>
      </c>
      <c r="DZ32" s="86">
        <v>2126</v>
      </c>
      <c r="EA32" s="86">
        <v>58</v>
      </c>
      <c r="EB32" s="86">
        <v>16781</v>
      </c>
      <c r="EC32" s="86"/>
      <c r="ED32" s="116">
        <v>91</v>
      </c>
      <c r="EE32" s="74">
        <v>10272</v>
      </c>
      <c r="EF32" s="118">
        <v>9198</v>
      </c>
      <c r="EG32" s="74">
        <v>0</v>
      </c>
      <c r="EH32" s="115">
        <v>1227</v>
      </c>
      <c r="EI32" s="86">
        <v>81</v>
      </c>
      <c r="EJ32" s="86">
        <v>61</v>
      </c>
      <c r="EK32" s="72">
        <v>68.3</v>
      </c>
      <c r="EL32" s="86">
        <v>50</v>
      </c>
      <c r="EM32" s="86">
        <v>126</v>
      </c>
      <c r="EN32" s="86">
        <v>1467</v>
      </c>
      <c r="EO32" s="87">
        <v>412</v>
      </c>
      <c r="EP32" s="87">
        <v>64</v>
      </c>
      <c r="EQ32" s="87">
        <v>2580</v>
      </c>
      <c r="ER32" s="74">
        <v>2891</v>
      </c>
      <c r="ES32" s="72">
        <v>96.1</v>
      </c>
      <c r="ET32" s="72">
        <v>96.8</v>
      </c>
      <c r="EU32" s="87">
        <v>99</v>
      </c>
      <c r="EV32" s="72">
        <v>8.6</v>
      </c>
      <c r="EW32" s="87">
        <v>78960</v>
      </c>
      <c r="EX32" s="72">
        <v>47.6</v>
      </c>
      <c r="EY32" s="87">
        <v>363704</v>
      </c>
      <c r="EZ32" s="72">
        <v>2.16</v>
      </c>
      <c r="FA32" s="86">
        <v>539</v>
      </c>
      <c r="FB32" s="86">
        <v>9</v>
      </c>
      <c r="FC32" s="125">
        <v>9648</v>
      </c>
      <c r="FD32" s="86">
        <v>67</v>
      </c>
      <c r="FE32" s="86">
        <v>2420</v>
      </c>
      <c r="FF32" s="72">
        <v>100</v>
      </c>
      <c r="FG32" s="72" t="s">
        <v>860</v>
      </c>
      <c r="FH32" s="71">
        <v>128314</v>
      </c>
      <c r="FI32" s="74">
        <v>5614</v>
      </c>
      <c r="FJ32" s="71">
        <v>643</v>
      </c>
      <c r="FK32" s="115">
        <v>111434</v>
      </c>
      <c r="FL32" s="71">
        <v>88402</v>
      </c>
      <c r="FM32" s="71">
        <v>17967</v>
      </c>
      <c r="FN32" s="71">
        <v>5065</v>
      </c>
      <c r="FO32" s="71">
        <v>11266</v>
      </c>
      <c r="FP32" s="119">
        <v>25.3</v>
      </c>
      <c r="FQ32" s="116">
        <v>203</v>
      </c>
      <c r="FR32" s="111">
        <v>7.7</v>
      </c>
      <c r="FS32" s="118">
        <v>8085</v>
      </c>
      <c r="FT32" s="86">
        <v>58</v>
      </c>
      <c r="FU32" s="86">
        <v>100</v>
      </c>
      <c r="FV32" s="86">
        <v>503</v>
      </c>
      <c r="FW32" s="96">
        <v>29</v>
      </c>
      <c r="FX32" s="95">
        <v>822</v>
      </c>
      <c r="FY32" s="94">
        <v>64.898408432539014</v>
      </c>
      <c r="FZ32" s="74" t="s">
        <v>1207</v>
      </c>
      <c r="GA32" s="93">
        <v>99.8</v>
      </c>
      <c r="GB32" s="93">
        <v>87.1</v>
      </c>
      <c r="GC32" s="72">
        <v>93.7</v>
      </c>
      <c r="GD32" s="80">
        <v>33.5</v>
      </c>
      <c r="GE32" s="117">
        <v>113</v>
      </c>
      <c r="GF32" s="116">
        <v>18</v>
      </c>
      <c r="GG32" s="116">
        <v>96</v>
      </c>
      <c r="GH32" s="86">
        <v>1471</v>
      </c>
      <c r="GI32" s="86">
        <v>11</v>
      </c>
      <c r="GJ32" s="86">
        <v>1938</v>
      </c>
      <c r="GK32" s="86">
        <v>1711</v>
      </c>
      <c r="GL32" s="86">
        <v>3</v>
      </c>
      <c r="GM32" s="115">
        <v>10766100</v>
      </c>
      <c r="GN32" s="114">
        <v>6053</v>
      </c>
      <c r="GO32" s="101" t="s">
        <v>406</v>
      </c>
      <c r="GP32" s="101" t="s">
        <v>406</v>
      </c>
      <c r="GQ32" s="71">
        <v>19132</v>
      </c>
      <c r="GR32" s="74">
        <v>19132</v>
      </c>
      <c r="GS32" s="74">
        <v>117</v>
      </c>
      <c r="GT32" s="74">
        <v>3073</v>
      </c>
      <c r="GU32" s="71">
        <v>183710</v>
      </c>
      <c r="GV32" s="71">
        <v>1935</v>
      </c>
      <c r="GW32" s="71">
        <v>35898</v>
      </c>
      <c r="GX32" s="71">
        <v>145877</v>
      </c>
      <c r="GY32" s="71">
        <v>1146</v>
      </c>
      <c r="GZ32" s="71">
        <v>10855</v>
      </c>
      <c r="HA32" s="71">
        <v>1219076</v>
      </c>
      <c r="HB32" s="71">
        <v>2661</v>
      </c>
      <c r="HC32" s="71">
        <v>19717</v>
      </c>
      <c r="HD32" s="71">
        <v>465930</v>
      </c>
      <c r="HE32" s="71">
        <v>499</v>
      </c>
      <c r="HF32" s="71">
        <v>20155</v>
      </c>
      <c r="HG32" s="71">
        <v>550612.55000000005</v>
      </c>
      <c r="HH32" s="74">
        <v>487</v>
      </c>
      <c r="HI32" s="86">
        <v>13125</v>
      </c>
      <c r="HJ32" s="86">
        <v>250902</v>
      </c>
      <c r="HK32" s="88">
        <v>110</v>
      </c>
      <c r="HL32" s="101" t="s">
        <v>406</v>
      </c>
      <c r="HM32" s="74">
        <v>11782</v>
      </c>
      <c r="HN32" s="74">
        <v>5160</v>
      </c>
      <c r="HO32" s="87">
        <v>305</v>
      </c>
      <c r="HP32" s="74" t="s">
        <v>1208</v>
      </c>
      <c r="HQ32" s="74" t="s">
        <v>1208</v>
      </c>
      <c r="HR32" s="74" t="s">
        <v>1208</v>
      </c>
      <c r="HS32" s="87">
        <v>813</v>
      </c>
      <c r="HT32" s="71">
        <v>4382068</v>
      </c>
      <c r="HU32" s="71">
        <v>20426548</v>
      </c>
      <c r="HV32" s="86">
        <v>2027318</v>
      </c>
      <c r="HW32" s="86">
        <v>3589795</v>
      </c>
      <c r="HX32" s="86">
        <v>325134</v>
      </c>
      <c r="HY32" s="86">
        <v>20520</v>
      </c>
      <c r="HZ32" s="86">
        <v>4795</v>
      </c>
      <c r="IA32" s="86">
        <v>259510</v>
      </c>
      <c r="IB32" s="86">
        <v>152950</v>
      </c>
      <c r="IC32" s="85">
        <v>42430</v>
      </c>
      <c r="ID32" s="85">
        <v>7835962</v>
      </c>
      <c r="IE32" s="85">
        <v>67128</v>
      </c>
      <c r="IF32" s="79">
        <v>170</v>
      </c>
      <c r="IG32" s="79">
        <v>25</v>
      </c>
      <c r="IH32" s="85">
        <v>74</v>
      </c>
      <c r="II32" s="79">
        <v>0</v>
      </c>
      <c r="IJ32" s="85">
        <v>79775</v>
      </c>
      <c r="IK32" s="71">
        <v>235139</v>
      </c>
      <c r="IL32" s="79">
        <v>7600</v>
      </c>
      <c r="IM32" s="113">
        <v>0</v>
      </c>
      <c r="IN32" s="112">
        <v>48.87</v>
      </c>
      <c r="IO32" s="86">
        <v>255665</v>
      </c>
      <c r="IP32" s="81" t="s">
        <v>774</v>
      </c>
      <c r="IQ32" s="80">
        <v>5.9</v>
      </c>
      <c r="IR32" s="80">
        <v>5.9</v>
      </c>
      <c r="IS32" s="80">
        <v>917.5</v>
      </c>
      <c r="IT32" s="80">
        <v>915.3</v>
      </c>
      <c r="IU32" s="71">
        <v>46203</v>
      </c>
      <c r="IV32" s="72">
        <v>75.599999999999994</v>
      </c>
      <c r="IW32" s="72">
        <v>52.2</v>
      </c>
      <c r="IX32" s="72">
        <v>37.4</v>
      </c>
      <c r="IY32" s="72">
        <v>61.1</v>
      </c>
      <c r="IZ32" s="72">
        <v>14.8</v>
      </c>
      <c r="JA32" s="79">
        <v>1</v>
      </c>
      <c r="JB32" s="79">
        <v>9</v>
      </c>
      <c r="JC32" s="111">
        <v>96</v>
      </c>
      <c r="JD32" s="110">
        <v>0.74</v>
      </c>
      <c r="JE32" s="109">
        <v>91.3</v>
      </c>
      <c r="JF32" s="109">
        <v>2</v>
      </c>
      <c r="JG32" s="109">
        <v>2</v>
      </c>
      <c r="JH32" s="108">
        <v>153879633</v>
      </c>
      <c r="JI32" s="74">
        <v>52.2</v>
      </c>
      <c r="JJ32" s="74">
        <v>46.3</v>
      </c>
      <c r="JK32" s="101" t="s">
        <v>406</v>
      </c>
      <c r="JL32" s="101" t="s">
        <v>406</v>
      </c>
      <c r="JM32" s="74">
        <v>46.2</v>
      </c>
      <c r="JN32" s="72">
        <v>31.7</v>
      </c>
      <c r="JO32" s="105">
        <v>2821</v>
      </c>
      <c r="JP32" s="74" t="s">
        <v>1208</v>
      </c>
      <c r="JQ32" s="74" t="s">
        <v>1208</v>
      </c>
      <c r="JR32" s="74" t="s">
        <v>1208</v>
      </c>
      <c r="JS32" s="72">
        <v>34</v>
      </c>
      <c r="JT32" s="72">
        <v>33.5</v>
      </c>
      <c r="JU32" s="71">
        <v>66006</v>
      </c>
      <c r="JV32" s="71">
        <v>1103</v>
      </c>
      <c r="JW32" s="71">
        <v>935</v>
      </c>
      <c r="JX32" s="71">
        <v>4988</v>
      </c>
      <c r="JY32" s="71">
        <v>6687</v>
      </c>
      <c r="JZ32" s="71">
        <v>6953</v>
      </c>
      <c r="KA32" s="71">
        <v>8772</v>
      </c>
      <c r="KB32" s="71">
        <v>11307</v>
      </c>
      <c r="KC32" s="71">
        <v>10453</v>
      </c>
      <c r="KD32" s="71">
        <v>9747</v>
      </c>
      <c r="KE32" s="71">
        <v>8510</v>
      </c>
      <c r="KF32" s="71">
        <v>7194</v>
      </c>
      <c r="KG32" s="71">
        <v>5470</v>
      </c>
      <c r="KH32" s="74" t="s">
        <v>1208</v>
      </c>
      <c r="KI32" s="71">
        <v>3131</v>
      </c>
      <c r="KJ32" s="71">
        <v>1886</v>
      </c>
      <c r="KK32" s="71">
        <v>1102</v>
      </c>
      <c r="KL32" s="71">
        <v>625</v>
      </c>
      <c r="KM32" s="71">
        <v>8238</v>
      </c>
      <c r="KN32" s="71">
        <v>6652</v>
      </c>
      <c r="KO32" s="71">
        <v>8142</v>
      </c>
      <c r="KP32" s="71">
        <v>9601</v>
      </c>
      <c r="KQ32" s="71">
        <v>11706</v>
      </c>
      <c r="KR32" s="71">
        <v>14056</v>
      </c>
      <c r="KS32" s="71">
        <v>12695</v>
      </c>
      <c r="KT32" s="71">
        <v>11942</v>
      </c>
      <c r="KU32" s="71">
        <v>11459</v>
      </c>
      <c r="KV32" s="71">
        <v>12511</v>
      </c>
      <c r="KW32" s="71">
        <v>14285</v>
      </c>
      <c r="KX32" s="74" t="s">
        <v>1208</v>
      </c>
      <c r="KY32" s="71">
        <v>11992</v>
      </c>
      <c r="KZ32" s="71">
        <v>10445</v>
      </c>
      <c r="LA32" s="71">
        <v>9447</v>
      </c>
      <c r="LB32" s="71">
        <v>12872</v>
      </c>
    </row>
    <row r="33" spans="1:314" ht="12" customHeight="1">
      <c r="A33" s="454">
        <v>202029</v>
      </c>
      <c r="B33" s="254" t="s">
        <v>873</v>
      </c>
      <c r="C33" s="323" t="s">
        <v>446</v>
      </c>
      <c r="D33" s="323" t="s">
        <v>446</v>
      </c>
      <c r="E33" s="323" t="s">
        <v>446</v>
      </c>
      <c r="F33" s="323" t="s">
        <v>446</v>
      </c>
      <c r="G33" s="323" t="s">
        <v>446</v>
      </c>
      <c r="H33" s="323" t="s">
        <v>446</v>
      </c>
      <c r="I33" s="323" t="s">
        <v>446</v>
      </c>
      <c r="J33" s="323" t="s">
        <v>446</v>
      </c>
      <c r="K33" s="323" t="s">
        <v>446</v>
      </c>
      <c r="L33" s="323" t="s">
        <v>446</v>
      </c>
      <c r="M33" s="323" t="s">
        <v>446</v>
      </c>
      <c r="N33" s="323" t="s">
        <v>446</v>
      </c>
      <c r="O33" s="323" t="s">
        <v>446</v>
      </c>
      <c r="P33" s="74" t="s">
        <v>1207</v>
      </c>
      <c r="Q33" s="74" t="s">
        <v>1207</v>
      </c>
      <c r="R33" s="323" t="s">
        <v>446</v>
      </c>
      <c r="S33" s="323" t="s">
        <v>446</v>
      </c>
      <c r="T33" s="323" t="s">
        <v>446</v>
      </c>
      <c r="U33" s="323" t="s">
        <v>446</v>
      </c>
      <c r="V33" s="323" t="s">
        <v>446</v>
      </c>
      <c r="W33" s="323" t="s">
        <v>446</v>
      </c>
      <c r="X33" s="323" t="s">
        <v>446</v>
      </c>
      <c r="Y33" s="323" t="s">
        <v>446</v>
      </c>
      <c r="Z33" s="323" t="s">
        <v>446</v>
      </c>
      <c r="AA33" s="323" t="s">
        <v>446</v>
      </c>
      <c r="AB33" s="74" t="s">
        <v>1207</v>
      </c>
      <c r="AC33" s="74" t="s">
        <v>1207</v>
      </c>
      <c r="AD33" s="323" t="s">
        <v>446</v>
      </c>
      <c r="AE33" s="323" t="s">
        <v>446</v>
      </c>
      <c r="AF33" s="323" t="s">
        <v>446</v>
      </c>
      <c r="AG33" s="323" t="s">
        <v>446</v>
      </c>
      <c r="AH33" s="323" t="s">
        <v>446</v>
      </c>
      <c r="AI33" s="323" t="s">
        <v>446</v>
      </c>
      <c r="AJ33" s="74" t="s">
        <v>1207</v>
      </c>
      <c r="AK33" s="323" t="s">
        <v>446</v>
      </c>
      <c r="AL33" s="323" t="s">
        <v>446</v>
      </c>
      <c r="AM33" s="323" t="s">
        <v>446</v>
      </c>
      <c r="AN33" s="323" t="s">
        <v>446</v>
      </c>
      <c r="AO33" s="323" t="s">
        <v>446</v>
      </c>
      <c r="AP33" s="323" t="s">
        <v>446</v>
      </c>
      <c r="AQ33" s="323" t="s">
        <v>446</v>
      </c>
      <c r="AR33" s="323" t="s">
        <v>446</v>
      </c>
      <c r="AS33" s="323" t="s">
        <v>446</v>
      </c>
      <c r="AT33" s="323" t="s">
        <v>446</v>
      </c>
      <c r="AU33" s="323" t="s">
        <v>446</v>
      </c>
      <c r="AV33" s="323" t="s">
        <v>446</v>
      </c>
      <c r="AW33" s="323" t="s">
        <v>446</v>
      </c>
      <c r="AX33" s="74" t="s">
        <v>1207</v>
      </c>
      <c r="AY33" s="74" t="s">
        <v>1207</v>
      </c>
      <c r="AZ33" s="74" t="s">
        <v>1207</v>
      </c>
      <c r="BA33" s="74" t="s">
        <v>1207</v>
      </c>
      <c r="BB33" s="323" t="s">
        <v>446</v>
      </c>
      <c r="BC33" s="323" t="s">
        <v>446</v>
      </c>
      <c r="BD33" s="323" t="s">
        <v>446</v>
      </c>
      <c r="BE33" s="323"/>
      <c r="BF33" s="323" t="s">
        <v>446</v>
      </c>
      <c r="BG33" s="323" t="s">
        <v>446</v>
      </c>
      <c r="BH33" s="323" t="s">
        <v>446</v>
      </c>
      <c r="BI33" s="74" t="s">
        <v>1207</v>
      </c>
      <c r="BJ33" s="74" t="s">
        <v>1207</v>
      </c>
      <c r="BK33" s="323" t="s">
        <v>446</v>
      </c>
      <c r="BL33" s="323" t="s">
        <v>446</v>
      </c>
      <c r="BM33" s="323" t="s">
        <v>446</v>
      </c>
      <c r="BN33" s="323" t="s">
        <v>446</v>
      </c>
      <c r="BO33" s="323" t="s">
        <v>446</v>
      </c>
      <c r="BP33" s="323" t="s">
        <v>446</v>
      </c>
      <c r="BQ33" s="323" t="s">
        <v>446</v>
      </c>
      <c r="BR33" s="323" t="s">
        <v>446</v>
      </c>
      <c r="BS33" s="323" t="s">
        <v>446</v>
      </c>
      <c r="BT33" s="323" t="s">
        <v>446</v>
      </c>
      <c r="BU33" s="323" t="s">
        <v>446</v>
      </c>
      <c r="BV33" s="323" t="s">
        <v>446</v>
      </c>
      <c r="BW33" s="323" t="s">
        <v>446</v>
      </c>
      <c r="BX33" s="323" t="s">
        <v>446</v>
      </c>
      <c r="BY33" s="323" t="s">
        <v>446</v>
      </c>
      <c r="BZ33" s="323" t="s">
        <v>446</v>
      </c>
      <c r="CA33" s="323" t="s">
        <v>446</v>
      </c>
      <c r="CB33" s="323" t="s">
        <v>446</v>
      </c>
      <c r="CC33" s="323" t="s">
        <v>446</v>
      </c>
      <c r="CD33" s="323" t="s">
        <v>446</v>
      </c>
      <c r="CE33" s="323" t="s">
        <v>446</v>
      </c>
      <c r="CF33" s="323" t="s">
        <v>446</v>
      </c>
      <c r="CG33" s="323" t="s">
        <v>446</v>
      </c>
      <c r="CH33" s="323" t="s">
        <v>446</v>
      </c>
      <c r="CI33" s="323" t="s">
        <v>446</v>
      </c>
      <c r="CJ33" s="323" t="s">
        <v>446</v>
      </c>
      <c r="CK33" s="323" t="s">
        <v>446</v>
      </c>
      <c r="CL33" s="323" t="s">
        <v>446</v>
      </c>
      <c r="CM33" s="323" t="s">
        <v>446</v>
      </c>
      <c r="CN33" s="323" t="s">
        <v>446</v>
      </c>
      <c r="CO33" s="323" t="s">
        <v>446</v>
      </c>
      <c r="CP33" s="323" t="s">
        <v>446</v>
      </c>
      <c r="CQ33" s="323" t="s">
        <v>446</v>
      </c>
      <c r="CR33" s="323" t="s">
        <v>446</v>
      </c>
      <c r="CS33" s="323" t="s">
        <v>446</v>
      </c>
      <c r="CT33" s="323" t="s">
        <v>446</v>
      </c>
      <c r="CU33" s="323" t="s">
        <v>446</v>
      </c>
      <c r="CV33" s="323" t="s">
        <v>446</v>
      </c>
      <c r="CW33" s="323" t="s">
        <v>446</v>
      </c>
      <c r="CX33" s="323" t="s">
        <v>446</v>
      </c>
      <c r="CY33" s="323" t="s">
        <v>446</v>
      </c>
      <c r="CZ33" s="323" t="s">
        <v>446</v>
      </c>
      <c r="DA33" s="323" t="s">
        <v>446</v>
      </c>
      <c r="DB33" s="323" t="s">
        <v>446</v>
      </c>
      <c r="DC33" s="323" t="s">
        <v>446</v>
      </c>
      <c r="DD33" s="323" t="s">
        <v>446</v>
      </c>
      <c r="DE33" s="323" t="s">
        <v>446</v>
      </c>
      <c r="DF33" s="323" t="s">
        <v>446</v>
      </c>
      <c r="DG33" s="323" t="s">
        <v>446</v>
      </c>
      <c r="DH33" s="323" t="s">
        <v>446</v>
      </c>
      <c r="DI33" s="323" t="s">
        <v>446</v>
      </c>
      <c r="DJ33" s="323" t="s">
        <v>446</v>
      </c>
      <c r="DK33" s="323" t="s">
        <v>446</v>
      </c>
      <c r="DL33" s="323" t="s">
        <v>446</v>
      </c>
      <c r="DM33" s="323" t="s">
        <v>446</v>
      </c>
      <c r="DN33" s="323" t="s">
        <v>446</v>
      </c>
      <c r="DO33" s="323" t="s">
        <v>446</v>
      </c>
      <c r="DP33" s="323" t="s">
        <v>446</v>
      </c>
      <c r="DQ33" s="323" t="s">
        <v>446</v>
      </c>
      <c r="DR33" s="323" t="s">
        <v>446</v>
      </c>
      <c r="DS33" s="323" t="s">
        <v>446</v>
      </c>
      <c r="DT33" s="323" t="s">
        <v>446</v>
      </c>
      <c r="DU33" s="323" t="s">
        <v>446</v>
      </c>
      <c r="DV33" s="323" t="s">
        <v>446</v>
      </c>
      <c r="DW33" s="323" t="s">
        <v>446</v>
      </c>
      <c r="DX33" s="323" t="s">
        <v>446</v>
      </c>
      <c r="DY33" s="323" t="s">
        <v>446</v>
      </c>
      <c r="DZ33" s="323" t="s">
        <v>446</v>
      </c>
      <c r="EA33" s="323" t="s">
        <v>446</v>
      </c>
      <c r="EB33" s="323" t="s">
        <v>446</v>
      </c>
      <c r="EC33" s="323"/>
      <c r="ED33" s="323" t="s">
        <v>446</v>
      </c>
      <c r="EE33" s="323" t="s">
        <v>446</v>
      </c>
      <c r="EF33" s="323" t="s">
        <v>446</v>
      </c>
      <c r="EG33" s="323" t="s">
        <v>446</v>
      </c>
      <c r="EH33" s="323" t="s">
        <v>446</v>
      </c>
      <c r="EI33" s="323" t="s">
        <v>446</v>
      </c>
      <c r="EJ33" s="323" t="s">
        <v>446</v>
      </c>
      <c r="EK33" s="323" t="s">
        <v>446</v>
      </c>
      <c r="EL33" s="323" t="s">
        <v>446</v>
      </c>
      <c r="EM33" s="323" t="s">
        <v>446</v>
      </c>
      <c r="EN33" s="323" t="s">
        <v>446</v>
      </c>
      <c r="EO33" s="323" t="s">
        <v>446</v>
      </c>
      <c r="EP33" s="323" t="s">
        <v>446</v>
      </c>
      <c r="EQ33" s="323" t="s">
        <v>446</v>
      </c>
      <c r="ER33" s="323" t="s">
        <v>446</v>
      </c>
      <c r="ES33" s="323" t="s">
        <v>446</v>
      </c>
      <c r="ET33" s="323" t="s">
        <v>446</v>
      </c>
      <c r="EU33" s="323" t="s">
        <v>446</v>
      </c>
      <c r="EV33" s="323" t="s">
        <v>446</v>
      </c>
      <c r="EW33" s="323" t="s">
        <v>446</v>
      </c>
      <c r="EX33" s="323" t="s">
        <v>446</v>
      </c>
      <c r="EY33" s="323" t="s">
        <v>446</v>
      </c>
      <c r="EZ33" s="323" t="s">
        <v>446</v>
      </c>
      <c r="FA33" s="323" t="s">
        <v>446</v>
      </c>
      <c r="FB33" s="323" t="s">
        <v>446</v>
      </c>
      <c r="FC33" s="323" t="s">
        <v>446</v>
      </c>
      <c r="FD33" s="323" t="s">
        <v>446</v>
      </c>
      <c r="FE33" s="323" t="s">
        <v>446</v>
      </c>
      <c r="FF33" s="323" t="s">
        <v>446</v>
      </c>
      <c r="FG33" s="323" t="s">
        <v>446</v>
      </c>
      <c r="FH33" s="323" t="s">
        <v>446</v>
      </c>
      <c r="FI33" s="323" t="s">
        <v>446</v>
      </c>
      <c r="FJ33" s="323" t="s">
        <v>446</v>
      </c>
      <c r="FK33" s="323" t="s">
        <v>446</v>
      </c>
      <c r="FL33" s="323" t="s">
        <v>446</v>
      </c>
      <c r="FM33" s="323" t="s">
        <v>446</v>
      </c>
      <c r="FN33" s="323" t="s">
        <v>446</v>
      </c>
      <c r="FO33" s="323" t="s">
        <v>446</v>
      </c>
      <c r="FP33" s="323" t="s">
        <v>446</v>
      </c>
      <c r="FQ33" s="323" t="s">
        <v>446</v>
      </c>
      <c r="FR33" s="323" t="s">
        <v>446</v>
      </c>
      <c r="FS33" s="323" t="s">
        <v>446</v>
      </c>
      <c r="FT33" s="323" t="s">
        <v>446</v>
      </c>
      <c r="FU33" s="323" t="s">
        <v>446</v>
      </c>
      <c r="FV33" s="323" t="s">
        <v>446</v>
      </c>
      <c r="FW33" s="323" t="s">
        <v>446</v>
      </c>
      <c r="FX33" s="323" t="s">
        <v>446</v>
      </c>
      <c r="FY33" s="323" t="s">
        <v>446</v>
      </c>
      <c r="FZ33" s="74" t="s">
        <v>1207</v>
      </c>
      <c r="GA33" s="323" t="s">
        <v>446</v>
      </c>
      <c r="GB33" s="323" t="s">
        <v>446</v>
      </c>
      <c r="GC33" s="323" t="s">
        <v>446</v>
      </c>
      <c r="GD33" s="323" t="s">
        <v>446</v>
      </c>
      <c r="GE33" s="323" t="s">
        <v>446</v>
      </c>
      <c r="GF33" s="323" t="s">
        <v>446</v>
      </c>
      <c r="GG33" s="323" t="s">
        <v>446</v>
      </c>
      <c r="GH33" s="323" t="s">
        <v>446</v>
      </c>
      <c r="GI33" s="323" t="s">
        <v>446</v>
      </c>
      <c r="GJ33" s="323" t="s">
        <v>446</v>
      </c>
      <c r="GK33" s="323" t="s">
        <v>446</v>
      </c>
      <c r="GL33" s="323" t="s">
        <v>446</v>
      </c>
      <c r="GM33" s="323" t="s">
        <v>446</v>
      </c>
      <c r="GN33" s="323" t="s">
        <v>446</v>
      </c>
      <c r="GO33" s="323" t="s">
        <v>446</v>
      </c>
      <c r="GP33" s="323" t="s">
        <v>446</v>
      </c>
      <c r="GQ33" s="323" t="s">
        <v>446</v>
      </c>
      <c r="GR33" s="323" t="s">
        <v>446</v>
      </c>
      <c r="GS33" s="323" t="s">
        <v>446</v>
      </c>
      <c r="GT33" s="323" t="s">
        <v>446</v>
      </c>
      <c r="GU33" s="323" t="s">
        <v>446</v>
      </c>
      <c r="GV33" s="323" t="s">
        <v>446</v>
      </c>
      <c r="GW33" s="323" t="s">
        <v>446</v>
      </c>
      <c r="GX33" s="323" t="s">
        <v>446</v>
      </c>
      <c r="GY33" s="323" t="s">
        <v>446</v>
      </c>
      <c r="GZ33" s="323" t="s">
        <v>446</v>
      </c>
      <c r="HA33" s="323" t="s">
        <v>446</v>
      </c>
      <c r="HB33" s="323" t="s">
        <v>446</v>
      </c>
      <c r="HC33" s="323" t="s">
        <v>446</v>
      </c>
      <c r="HD33" s="323" t="s">
        <v>446</v>
      </c>
      <c r="HE33" s="323" t="s">
        <v>446</v>
      </c>
      <c r="HF33" s="323" t="s">
        <v>446</v>
      </c>
      <c r="HG33" s="323" t="s">
        <v>446</v>
      </c>
      <c r="HH33" s="323" t="s">
        <v>446</v>
      </c>
      <c r="HI33" s="323" t="s">
        <v>446</v>
      </c>
      <c r="HJ33" s="323" t="s">
        <v>446</v>
      </c>
      <c r="HK33" s="323" t="s">
        <v>446</v>
      </c>
      <c r="HL33" s="323" t="s">
        <v>446</v>
      </c>
      <c r="HM33" s="323" t="s">
        <v>446</v>
      </c>
      <c r="HN33" s="323" t="s">
        <v>446</v>
      </c>
      <c r="HO33" s="323" t="s">
        <v>446</v>
      </c>
      <c r="HP33" s="74" t="s">
        <v>1208</v>
      </c>
      <c r="HQ33" s="74" t="s">
        <v>1208</v>
      </c>
      <c r="HR33" s="74" t="s">
        <v>1208</v>
      </c>
      <c r="HS33" s="323" t="s">
        <v>446</v>
      </c>
      <c r="HT33" s="323" t="s">
        <v>446</v>
      </c>
      <c r="HU33" s="323" t="s">
        <v>446</v>
      </c>
      <c r="HV33" s="323" t="s">
        <v>446</v>
      </c>
      <c r="HW33" s="323" t="s">
        <v>446</v>
      </c>
      <c r="HX33" s="323" t="s">
        <v>446</v>
      </c>
      <c r="HY33" s="323" t="s">
        <v>446</v>
      </c>
      <c r="HZ33" s="323" t="s">
        <v>446</v>
      </c>
      <c r="IA33" s="323" t="s">
        <v>446</v>
      </c>
      <c r="IB33" s="323" t="s">
        <v>446</v>
      </c>
      <c r="IC33" s="323" t="s">
        <v>446</v>
      </c>
      <c r="ID33" s="323" t="s">
        <v>446</v>
      </c>
      <c r="IE33" s="323" t="s">
        <v>446</v>
      </c>
      <c r="IF33" s="323" t="s">
        <v>446</v>
      </c>
      <c r="IG33" s="323" t="s">
        <v>446</v>
      </c>
      <c r="IH33" s="323" t="s">
        <v>446</v>
      </c>
      <c r="II33" s="323" t="s">
        <v>446</v>
      </c>
      <c r="IJ33" s="323" t="s">
        <v>446</v>
      </c>
      <c r="IK33" s="323" t="s">
        <v>446</v>
      </c>
      <c r="IL33" s="323" t="s">
        <v>446</v>
      </c>
      <c r="IM33" s="323" t="s">
        <v>446</v>
      </c>
      <c r="IN33" s="323" t="s">
        <v>446</v>
      </c>
      <c r="IO33" s="323" t="s">
        <v>446</v>
      </c>
      <c r="IP33" s="323" t="s">
        <v>446</v>
      </c>
      <c r="IQ33" s="323" t="s">
        <v>446</v>
      </c>
      <c r="IR33" s="323" t="s">
        <v>446</v>
      </c>
      <c r="IS33" s="323" t="s">
        <v>446</v>
      </c>
      <c r="IT33" s="323" t="s">
        <v>446</v>
      </c>
      <c r="IU33" s="323" t="s">
        <v>446</v>
      </c>
      <c r="IV33" s="323" t="s">
        <v>446</v>
      </c>
      <c r="IW33" s="323" t="s">
        <v>446</v>
      </c>
      <c r="IX33" s="323" t="s">
        <v>446</v>
      </c>
      <c r="IY33" s="323" t="s">
        <v>446</v>
      </c>
      <c r="IZ33" s="323" t="s">
        <v>446</v>
      </c>
      <c r="JA33" s="323" t="s">
        <v>446</v>
      </c>
      <c r="JB33" s="323" t="s">
        <v>446</v>
      </c>
      <c r="JC33" s="323" t="s">
        <v>446</v>
      </c>
      <c r="JD33" s="323" t="s">
        <v>446</v>
      </c>
      <c r="JE33" s="323" t="s">
        <v>446</v>
      </c>
      <c r="JF33" s="323" t="s">
        <v>446</v>
      </c>
      <c r="JG33" s="323" t="s">
        <v>446</v>
      </c>
      <c r="JH33" s="323" t="s">
        <v>446</v>
      </c>
      <c r="JI33" s="323" t="s">
        <v>446</v>
      </c>
      <c r="JJ33" s="323" t="s">
        <v>446</v>
      </c>
      <c r="JK33" s="323" t="s">
        <v>446</v>
      </c>
      <c r="JL33" s="323" t="s">
        <v>446</v>
      </c>
      <c r="JM33" s="323" t="s">
        <v>446</v>
      </c>
      <c r="JN33" s="323" t="s">
        <v>446</v>
      </c>
      <c r="JO33" s="323" t="s">
        <v>446</v>
      </c>
      <c r="JP33" s="74" t="s">
        <v>1208</v>
      </c>
      <c r="JQ33" s="74" t="s">
        <v>1208</v>
      </c>
      <c r="JR33" s="74" t="s">
        <v>1208</v>
      </c>
      <c r="JS33" s="323" t="s">
        <v>446</v>
      </c>
      <c r="JT33" s="323" t="s">
        <v>446</v>
      </c>
      <c r="JU33" s="323" t="s">
        <v>446</v>
      </c>
      <c r="JV33" s="323" t="s">
        <v>446</v>
      </c>
      <c r="JW33" s="323" t="s">
        <v>446</v>
      </c>
      <c r="JX33" s="323" t="s">
        <v>446</v>
      </c>
      <c r="JY33" s="323" t="s">
        <v>446</v>
      </c>
      <c r="JZ33" s="323" t="s">
        <v>446</v>
      </c>
      <c r="KA33" s="323" t="s">
        <v>446</v>
      </c>
      <c r="KB33" s="323" t="s">
        <v>446</v>
      </c>
      <c r="KC33" s="323" t="s">
        <v>446</v>
      </c>
      <c r="KD33" s="323" t="s">
        <v>446</v>
      </c>
      <c r="KE33" s="323" t="s">
        <v>446</v>
      </c>
      <c r="KF33" s="323" t="s">
        <v>446</v>
      </c>
      <c r="KG33" s="323" t="s">
        <v>446</v>
      </c>
      <c r="KH33" s="74" t="s">
        <v>1208</v>
      </c>
      <c r="KI33" s="323" t="s">
        <v>446</v>
      </c>
      <c r="KJ33" s="323" t="s">
        <v>446</v>
      </c>
      <c r="KK33" s="323" t="s">
        <v>446</v>
      </c>
      <c r="KL33" s="323" t="s">
        <v>446</v>
      </c>
      <c r="KM33" s="323" t="s">
        <v>446</v>
      </c>
      <c r="KN33" s="323" t="s">
        <v>446</v>
      </c>
      <c r="KO33" s="323" t="s">
        <v>446</v>
      </c>
      <c r="KP33" s="323" t="s">
        <v>446</v>
      </c>
      <c r="KQ33" s="323" t="s">
        <v>446</v>
      </c>
      <c r="KR33" s="323" t="s">
        <v>446</v>
      </c>
      <c r="KS33" s="323" t="s">
        <v>446</v>
      </c>
      <c r="KT33" s="323" t="s">
        <v>446</v>
      </c>
      <c r="KU33" s="323" t="s">
        <v>446</v>
      </c>
      <c r="KV33" s="323" t="s">
        <v>446</v>
      </c>
      <c r="KW33" s="323" t="s">
        <v>446</v>
      </c>
      <c r="KX33" s="74" t="s">
        <v>1208</v>
      </c>
      <c r="KY33" s="323" t="s">
        <v>446</v>
      </c>
      <c r="KZ33" s="323" t="s">
        <v>446</v>
      </c>
      <c r="LA33" s="323" t="s">
        <v>446</v>
      </c>
      <c r="LB33" s="323" t="s">
        <v>446</v>
      </c>
    </row>
    <row r="34" spans="1:314" ht="12" customHeight="1">
      <c r="A34" s="167">
        <v>210005</v>
      </c>
      <c r="B34" s="2" t="s">
        <v>723</v>
      </c>
      <c r="C34" s="94">
        <v>203.6</v>
      </c>
      <c r="D34" s="71">
        <v>410297</v>
      </c>
      <c r="E34" s="72">
        <v>12.6</v>
      </c>
      <c r="F34" s="72">
        <v>59.3</v>
      </c>
      <c r="G34" s="72">
        <v>28.1</v>
      </c>
      <c r="H34" s="79">
        <v>19228</v>
      </c>
      <c r="I34" s="79">
        <v>40402</v>
      </c>
      <c r="J34" s="79">
        <v>63589</v>
      </c>
      <c r="K34" s="71">
        <v>58864</v>
      </c>
      <c r="L34" s="71">
        <v>178392</v>
      </c>
      <c r="M34" s="71">
        <v>9021</v>
      </c>
      <c r="N34" s="71">
        <v>15233</v>
      </c>
      <c r="O34" s="74">
        <v>15308</v>
      </c>
      <c r="P34" s="74" t="s">
        <v>1207</v>
      </c>
      <c r="Q34" s="74" t="s">
        <v>1207</v>
      </c>
      <c r="R34" s="79">
        <v>402491</v>
      </c>
      <c r="S34" s="71">
        <v>406735</v>
      </c>
      <c r="T34" s="71">
        <v>420442</v>
      </c>
      <c r="U34" s="71">
        <v>904027</v>
      </c>
      <c r="V34" s="71">
        <v>2484288</v>
      </c>
      <c r="W34" s="71">
        <v>951650</v>
      </c>
      <c r="X34" s="71">
        <v>766970</v>
      </c>
      <c r="Y34" s="86">
        <v>68</v>
      </c>
      <c r="Z34" s="104">
        <v>105</v>
      </c>
      <c r="AA34" s="86">
        <v>53</v>
      </c>
      <c r="AB34" s="74" t="s">
        <v>1207</v>
      </c>
      <c r="AC34" s="74" t="s">
        <v>1207</v>
      </c>
      <c r="AD34" s="87">
        <v>9860</v>
      </c>
      <c r="AE34" s="71">
        <v>2062</v>
      </c>
      <c r="AF34" s="86">
        <f>1055+250</f>
        <v>1305</v>
      </c>
      <c r="AG34" s="71">
        <v>5430</v>
      </c>
      <c r="AH34" s="71">
        <v>265242</v>
      </c>
      <c r="AI34" s="71">
        <v>1208</v>
      </c>
      <c r="AJ34" s="74" t="s">
        <v>1207</v>
      </c>
      <c r="AK34" s="123">
        <v>37</v>
      </c>
      <c r="AL34" s="71">
        <v>6553</v>
      </c>
      <c r="AM34" s="74">
        <v>46</v>
      </c>
      <c r="AN34" s="74">
        <v>20192</v>
      </c>
      <c r="AO34" s="71">
        <v>1323</v>
      </c>
      <c r="AP34" s="71">
        <v>145</v>
      </c>
      <c r="AQ34" s="102">
        <v>22</v>
      </c>
      <c r="AR34" s="74">
        <v>10155</v>
      </c>
      <c r="AS34" s="71">
        <v>731</v>
      </c>
      <c r="AT34" s="71">
        <v>6</v>
      </c>
      <c r="AU34" s="71">
        <v>400</v>
      </c>
      <c r="AV34" s="71">
        <v>40</v>
      </c>
      <c r="AW34" s="71">
        <v>133</v>
      </c>
      <c r="AX34" s="74" t="s">
        <v>1207</v>
      </c>
      <c r="AY34" s="74" t="s">
        <v>1207</v>
      </c>
      <c r="AZ34" s="74" t="s">
        <v>1207</v>
      </c>
      <c r="BA34" s="74" t="s">
        <v>1207</v>
      </c>
      <c r="BB34" s="72">
        <v>100</v>
      </c>
      <c r="BC34" s="72">
        <v>127.3</v>
      </c>
      <c r="BD34" s="72">
        <v>117.6</v>
      </c>
      <c r="BE34" s="72"/>
      <c r="BF34" s="86">
        <v>68</v>
      </c>
      <c r="BG34" s="102">
        <v>49</v>
      </c>
      <c r="BH34" s="102">
        <v>27</v>
      </c>
      <c r="BI34" s="74" t="s">
        <v>1207</v>
      </c>
      <c r="BJ34" s="74" t="s">
        <v>1207</v>
      </c>
      <c r="BK34" s="86">
        <v>4</v>
      </c>
      <c r="BL34" s="86">
        <v>0</v>
      </c>
      <c r="BM34" s="102">
        <v>0</v>
      </c>
      <c r="BN34" s="102">
        <v>5</v>
      </c>
      <c r="BO34" s="74">
        <v>11</v>
      </c>
      <c r="BP34" s="71">
        <v>29746</v>
      </c>
      <c r="BQ34" s="74">
        <v>0</v>
      </c>
      <c r="BR34" s="71">
        <v>0</v>
      </c>
      <c r="BS34" s="74">
        <v>3</v>
      </c>
      <c r="BT34" s="71">
        <v>34800</v>
      </c>
      <c r="BU34" s="74">
        <v>3</v>
      </c>
      <c r="BV34" s="71">
        <v>2008</v>
      </c>
      <c r="BW34" s="72">
        <v>29.3</v>
      </c>
      <c r="BX34" s="86">
        <v>4</v>
      </c>
      <c r="BY34" s="86">
        <v>4</v>
      </c>
      <c r="BZ34" s="86">
        <v>1889</v>
      </c>
      <c r="CA34" s="86">
        <v>10255</v>
      </c>
      <c r="CB34" s="72">
        <v>25</v>
      </c>
      <c r="CC34" s="101">
        <v>2.13</v>
      </c>
      <c r="CD34" s="72">
        <v>33.36</v>
      </c>
      <c r="CE34" s="72">
        <v>3.6216111165095719</v>
      </c>
      <c r="CF34" s="72">
        <v>60.4760631499</v>
      </c>
      <c r="CG34" s="74">
        <v>32</v>
      </c>
      <c r="CH34" s="71">
        <v>7018</v>
      </c>
      <c r="CI34" s="74">
        <v>404</v>
      </c>
      <c r="CJ34" s="74">
        <v>1659</v>
      </c>
      <c r="CK34" s="74">
        <v>4451</v>
      </c>
      <c r="CL34" s="74">
        <v>1216</v>
      </c>
      <c r="CM34" s="74">
        <v>375</v>
      </c>
      <c r="CN34" s="74">
        <v>729</v>
      </c>
      <c r="CO34" s="94">
        <v>1.42</v>
      </c>
      <c r="CP34" s="86">
        <v>21418430</v>
      </c>
      <c r="CQ34" s="74">
        <v>2</v>
      </c>
      <c r="CR34" s="74">
        <v>74</v>
      </c>
      <c r="CS34" s="74">
        <v>9</v>
      </c>
      <c r="CT34" s="74">
        <v>2</v>
      </c>
      <c r="CU34" s="74">
        <v>200</v>
      </c>
      <c r="CV34" s="74">
        <v>19</v>
      </c>
      <c r="CW34" s="71">
        <v>1619</v>
      </c>
      <c r="CX34" s="74">
        <v>16</v>
      </c>
      <c r="CY34" s="74">
        <v>1413</v>
      </c>
      <c r="CZ34" s="86">
        <v>53</v>
      </c>
      <c r="DA34" s="86">
        <v>854</v>
      </c>
      <c r="DB34" s="86">
        <v>13</v>
      </c>
      <c r="DC34" s="86">
        <v>128</v>
      </c>
      <c r="DD34" s="86">
        <v>18</v>
      </c>
      <c r="DE34" s="86">
        <v>506</v>
      </c>
      <c r="DF34" s="71">
        <v>13461</v>
      </c>
      <c r="DG34" s="71">
        <v>2525</v>
      </c>
      <c r="DH34" s="71">
        <v>2894</v>
      </c>
      <c r="DI34" s="71">
        <v>1429805.7879999999</v>
      </c>
      <c r="DJ34" s="71">
        <v>423802.77299999999</v>
      </c>
      <c r="DK34" s="71">
        <v>761191.321</v>
      </c>
      <c r="DL34" s="71">
        <v>115437</v>
      </c>
      <c r="DM34" s="74">
        <v>19</v>
      </c>
      <c r="DN34" s="71">
        <v>22414</v>
      </c>
      <c r="DO34" s="71">
        <v>2392</v>
      </c>
      <c r="DP34" s="71">
        <v>2077</v>
      </c>
      <c r="DQ34" s="86">
        <v>161</v>
      </c>
      <c r="DR34" s="86">
        <v>1908</v>
      </c>
      <c r="DS34" s="71">
        <v>25171</v>
      </c>
      <c r="DT34" s="122">
        <v>16719</v>
      </c>
      <c r="DU34" s="71">
        <v>3884</v>
      </c>
      <c r="DV34" s="71">
        <v>3737</v>
      </c>
      <c r="DW34" s="86">
        <v>249</v>
      </c>
      <c r="DX34" s="86">
        <v>417</v>
      </c>
      <c r="DY34" s="86">
        <v>3</v>
      </c>
      <c r="DZ34" s="86">
        <v>2229</v>
      </c>
      <c r="EA34" s="86">
        <v>63</v>
      </c>
      <c r="EB34" s="86">
        <v>13503</v>
      </c>
      <c r="EC34" s="86"/>
      <c r="ED34" s="116">
        <v>68</v>
      </c>
      <c r="EE34" s="74">
        <v>6184</v>
      </c>
      <c r="EF34" s="118">
        <v>5978</v>
      </c>
      <c r="EG34" s="74">
        <v>0</v>
      </c>
      <c r="EH34" s="115">
        <v>813</v>
      </c>
      <c r="EI34" s="86">
        <v>51</v>
      </c>
      <c r="EJ34" s="86">
        <v>40</v>
      </c>
      <c r="EK34" s="72">
        <v>72.2</v>
      </c>
      <c r="EL34" s="86">
        <v>54</v>
      </c>
      <c r="EM34" s="86">
        <v>110</v>
      </c>
      <c r="EN34" s="86">
        <v>1194</v>
      </c>
      <c r="EO34" s="87">
        <v>428</v>
      </c>
      <c r="EP34" s="87">
        <v>53</v>
      </c>
      <c r="EQ34" s="87">
        <v>2815</v>
      </c>
      <c r="ER34" s="74">
        <v>2974</v>
      </c>
      <c r="ES34" s="72">
        <v>91.3</v>
      </c>
      <c r="ET34" s="72">
        <v>94.9</v>
      </c>
      <c r="EU34" s="87">
        <v>76</v>
      </c>
      <c r="EV34" s="72">
        <v>15.9</v>
      </c>
      <c r="EW34" s="87">
        <v>99292</v>
      </c>
      <c r="EX34" s="72">
        <v>34.799999999999997</v>
      </c>
      <c r="EY34" s="87">
        <v>370582</v>
      </c>
      <c r="EZ34" s="147">
        <v>2.42</v>
      </c>
      <c r="FA34" s="86">
        <v>631</v>
      </c>
      <c r="FB34" s="86">
        <v>28</v>
      </c>
      <c r="FC34" s="125">
        <v>9505</v>
      </c>
      <c r="FD34" s="86">
        <v>172</v>
      </c>
      <c r="FE34" s="86">
        <v>2201</v>
      </c>
      <c r="FF34" s="72">
        <v>100</v>
      </c>
      <c r="FG34" s="72" t="s">
        <v>860</v>
      </c>
      <c r="FH34" s="71">
        <v>141628</v>
      </c>
      <c r="FI34" s="74">
        <v>6652</v>
      </c>
      <c r="FJ34" s="71">
        <v>161</v>
      </c>
      <c r="FK34" s="115">
        <v>127769</v>
      </c>
      <c r="FL34" s="71">
        <v>114878</v>
      </c>
      <c r="FM34" s="71">
        <v>9887</v>
      </c>
      <c r="FN34" s="71">
        <v>3004</v>
      </c>
      <c r="FO34" s="71">
        <v>7207</v>
      </c>
      <c r="FP34" s="119">
        <v>13.1</v>
      </c>
      <c r="FQ34" s="116">
        <v>383</v>
      </c>
      <c r="FR34" s="111">
        <v>8.9</v>
      </c>
      <c r="FS34" s="118">
        <v>5159</v>
      </c>
      <c r="FT34" s="86">
        <v>11</v>
      </c>
      <c r="FU34" s="86">
        <v>198</v>
      </c>
      <c r="FV34" s="86">
        <v>307</v>
      </c>
      <c r="FW34" s="96">
        <v>31</v>
      </c>
      <c r="FX34" s="95">
        <v>1006</v>
      </c>
      <c r="FY34" s="94">
        <v>64.135342502779707</v>
      </c>
      <c r="FZ34" s="74" t="s">
        <v>1207</v>
      </c>
      <c r="GA34" s="93">
        <v>85.5</v>
      </c>
      <c r="GB34" s="93">
        <v>74.400000000000006</v>
      </c>
      <c r="GC34" s="72">
        <v>93.5</v>
      </c>
      <c r="GD34" s="80">
        <v>25</v>
      </c>
      <c r="GE34" s="117">
        <v>128</v>
      </c>
      <c r="GF34" s="116">
        <v>21</v>
      </c>
      <c r="GG34" s="116">
        <v>94</v>
      </c>
      <c r="GH34" s="86">
        <v>1401</v>
      </c>
      <c r="GI34" s="86">
        <v>14</v>
      </c>
      <c r="GJ34" s="86">
        <v>3747</v>
      </c>
      <c r="GK34" s="86">
        <v>3632</v>
      </c>
      <c r="GL34" s="86">
        <v>5</v>
      </c>
      <c r="GM34" s="115">
        <v>7776004</v>
      </c>
      <c r="GN34" s="114">
        <v>3939</v>
      </c>
      <c r="GO34" s="86">
        <v>49106901</v>
      </c>
      <c r="GP34" s="86">
        <v>9964931</v>
      </c>
      <c r="GQ34" s="71">
        <v>21067</v>
      </c>
      <c r="GR34" s="74">
        <v>21067</v>
      </c>
      <c r="GS34" s="74">
        <v>48</v>
      </c>
      <c r="GT34" s="74">
        <v>3292</v>
      </c>
      <c r="GU34" s="71">
        <v>189438</v>
      </c>
      <c r="GV34" s="71">
        <v>693</v>
      </c>
      <c r="GW34" s="71">
        <v>28197</v>
      </c>
      <c r="GX34" s="71">
        <v>160548</v>
      </c>
      <c r="GY34" s="71">
        <v>1481</v>
      </c>
      <c r="GZ34" s="71">
        <v>14794</v>
      </c>
      <c r="HA34" s="71">
        <v>1033173</v>
      </c>
      <c r="HB34" s="71">
        <v>2914</v>
      </c>
      <c r="HC34" s="71">
        <v>21835</v>
      </c>
      <c r="HD34" s="71">
        <v>460144</v>
      </c>
      <c r="HE34" s="71">
        <v>535</v>
      </c>
      <c r="HF34" s="71">
        <v>11465</v>
      </c>
      <c r="HG34" s="71">
        <v>246832.01</v>
      </c>
      <c r="HH34" s="74">
        <v>533</v>
      </c>
      <c r="HI34" s="86">
        <v>10791</v>
      </c>
      <c r="HJ34" s="86" t="s">
        <v>406</v>
      </c>
      <c r="HK34" s="88">
        <v>38.43</v>
      </c>
      <c r="HL34" s="86">
        <v>6387</v>
      </c>
      <c r="HM34" s="74">
        <v>5807</v>
      </c>
      <c r="HN34" s="74">
        <v>3051</v>
      </c>
      <c r="HO34" s="87">
        <v>134</v>
      </c>
      <c r="HP34" s="74" t="s">
        <v>1208</v>
      </c>
      <c r="HQ34" s="74" t="s">
        <v>1208</v>
      </c>
      <c r="HR34" s="74" t="s">
        <v>1208</v>
      </c>
      <c r="HS34" s="87">
        <v>2</v>
      </c>
      <c r="HT34" s="71">
        <v>2571965</v>
      </c>
      <c r="HU34" s="71">
        <v>14860776</v>
      </c>
      <c r="HV34" s="86">
        <v>1343263</v>
      </c>
      <c r="HW34" s="86">
        <v>2482890</v>
      </c>
      <c r="HX34" s="86">
        <v>322182</v>
      </c>
      <c r="HY34" s="86">
        <v>11280</v>
      </c>
      <c r="HZ34" s="86">
        <v>15610</v>
      </c>
      <c r="IA34" s="86">
        <v>316200</v>
      </c>
      <c r="IB34" s="86">
        <v>191960</v>
      </c>
      <c r="IC34" s="85" t="s">
        <v>406</v>
      </c>
      <c r="ID34" s="85">
        <v>18065641</v>
      </c>
      <c r="IE34" s="85">
        <v>0</v>
      </c>
      <c r="IF34" s="79">
        <v>327</v>
      </c>
      <c r="IG34" s="79">
        <v>0</v>
      </c>
      <c r="IH34" s="85">
        <v>130</v>
      </c>
      <c r="II34" s="79">
        <v>0</v>
      </c>
      <c r="IJ34" s="85" t="s">
        <v>773</v>
      </c>
      <c r="IK34" s="71">
        <v>247054</v>
      </c>
      <c r="IL34" s="79">
        <v>260</v>
      </c>
      <c r="IM34" s="113">
        <v>0</v>
      </c>
      <c r="IN34" s="112">
        <v>54.98</v>
      </c>
      <c r="IO34" s="85">
        <v>286484</v>
      </c>
      <c r="IP34" s="81" t="s">
        <v>772</v>
      </c>
      <c r="IQ34" s="127">
        <v>4.75</v>
      </c>
      <c r="IR34" s="127">
        <v>3.3</v>
      </c>
      <c r="IS34" s="71">
        <v>2522.16</v>
      </c>
      <c r="IT34" s="71">
        <v>2522.16</v>
      </c>
      <c r="IU34" s="71">
        <v>26015</v>
      </c>
      <c r="IV34" s="72">
        <v>71.900000000000006</v>
      </c>
      <c r="IW34" s="72">
        <v>58.1</v>
      </c>
      <c r="IX34" s="72">
        <v>40.4</v>
      </c>
      <c r="IY34" s="72">
        <v>62.3</v>
      </c>
      <c r="IZ34" s="72">
        <v>25.3</v>
      </c>
      <c r="JA34" s="79">
        <v>2</v>
      </c>
      <c r="JB34" s="79">
        <v>7</v>
      </c>
      <c r="JC34" s="111">
        <v>61</v>
      </c>
      <c r="JD34" s="110">
        <v>0.86399999999999999</v>
      </c>
      <c r="JE34" s="109">
        <v>95</v>
      </c>
      <c r="JF34" s="109">
        <v>4.5999999999999996</v>
      </c>
      <c r="JG34" s="109">
        <v>8.3000000000000007</v>
      </c>
      <c r="JH34" s="108">
        <v>133527749</v>
      </c>
      <c r="JI34" s="74">
        <v>59.6</v>
      </c>
      <c r="JJ34" s="74">
        <v>50.5</v>
      </c>
      <c r="JK34" s="74" t="s">
        <v>406</v>
      </c>
      <c r="JL34" s="74" t="s">
        <v>406</v>
      </c>
      <c r="JM34" s="74">
        <v>4.5999999999999996</v>
      </c>
      <c r="JN34" s="72">
        <v>29.9</v>
      </c>
      <c r="JO34" s="105">
        <v>3836</v>
      </c>
      <c r="JP34" s="74" t="s">
        <v>1208</v>
      </c>
      <c r="JQ34" s="74" t="s">
        <v>1208</v>
      </c>
      <c r="JR34" s="74" t="s">
        <v>1208</v>
      </c>
      <c r="JS34" s="72">
        <v>26</v>
      </c>
      <c r="JT34" s="72">
        <v>28.2</v>
      </c>
      <c r="JU34" s="71">
        <v>76624</v>
      </c>
      <c r="JV34" s="71">
        <v>1298</v>
      </c>
      <c r="JW34" s="71">
        <v>1588</v>
      </c>
      <c r="JX34" s="71">
        <v>6735</v>
      </c>
      <c r="JY34" s="71">
        <v>7507</v>
      </c>
      <c r="JZ34" s="71">
        <v>7201</v>
      </c>
      <c r="KA34" s="71">
        <v>8780</v>
      </c>
      <c r="KB34" s="71">
        <v>11835</v>
      </c>
      <c r="KC34" s="71">
        <v>11207</v>
      </c>
      <c r="KD34" s="71">
        <v>10152</v>
      </c>
      <c r="KE34" s="71">
        <v>8479</v>
      </c>
      <c r="KF34" s="71">
        <v>7276</v>
      </c>
      <c r="KG34" s="71">
        <v>6338</v>
      </c>
      <c r="KH34" s="74" t="s">
        <v>1208</v>
      </c>
      <c r="KI34" s="71">
        <v>3284</v>
      </c>
      <c r="KJ34" s="71">
        <v>1515</v>
      </c>
      <c r="KK34" s="71">
        <v>621</v>
      </c>
      <c r="KL34" s="71">
        <v>306</v>
      </c>
      <c r="KM34" s="71">
        <v>9772</v>
      </c>
      <c r="KN34" s="71">
        <v>9870</v>
      </c>
      <c r="KO34" s="71">
        <v>9303</v>
      </c>
      <c r="KP34" s="71">
        <v>10222</v>
      </c>
      <c r="KQ34" s="71">
        <v>12178</v>
      </c>
      <c r="KR34" s="71">
        <v>15341</v>
      </c>
      <c r="KS34" s="71">
        <v>14095</v>
      </c>
      <c r="KT34" s="71">
        <v>12990</v>
      </c>
      <c r="KU34" s="71">
        <v>11803</v>
      </c>
      <c r="KV34" s="71">
        <v>13034</v>
      </c>
      <c r="KW34" s="71">
        <v>16156</v>
      </c>
      <c r="KX34" s="74" t="s">
        <v>1208</v>
      </c>
      <c r="KY34" s="71">
        <v>14004</v>
      </c>
      <c r="KZ34" s="71">
        <v>12074</v>
      </c>
      <c r="LA34" s="71">
        <v>9785</v>
      </c>
      <c r="LB34" s="71">
        <v>10309</v>
      </c>
    </row>
    <row r="35" spans="1:314" ht="12" customHeight="1">
      <c r="A35" s="167">
        <v>232017</v>
      </c>
      <c r="B35" s="2" t="s">
        <v>724</v>
      </c>
      <c r="C35" s="94">
        <v>261.86</v>
      </c>
      <c r="D35" s="71">
        <v>376478</v>
      </c>
      <c r="E35" s="72">
        <v>13.7</v>
      </c>
      <c r="F35" s="72">
        <v>61.4</v>
      </c>
      <c r="G35" s="72">
        <v>24.9</v>
      </c>
      <c r="H35" s="79">
        <v>19346</v>
      </c>
      <c r="I35" s="79">
        <v>40643</v>
      </c>
      <c r="J35" s="79">
        <v>63046</v>
      </c>
      <c r="K35" s="71">
        <v>44544</v>
      </c>
      <c r="L35" s="71">
        <v>156614</v>
      </c>
      <c r="M35" s="71">
        <v>16092</v>
      </c>
      <c r="N35" s="71">
        <v>12642</v>
      </c>
      <c r="O35" s="74">
        <v>12382</v>
      </c>
      <c r="P35" s="74" t="s">
        <v>1207</v>
      </c>
      <c r="Q35" s="74" t="s">
        <v>1207</v>
      </c>
      <c r="R35" s="79">
        <v>372833</v>
      </c>
      <c r="S35" s="71">
        <v>374765</v>
      </c>
      <c r="T35" s="71">
        <v>363899</v>
      </c>
      <c r="U35" s="71">
        <v>1993607</v>
      </c>
      <c r="V35" s="71">
        <v>1790005</v>
      </c>
      <c r="W35" s="71">
        <v>579851</v>
      </c>
      <c r="X35" s="71">
        <v>1015602</v>
      </c>
      <c r="Y35" s="86">
        <v>52</v>
      </c>
      <c r="Z35" s="104">
        <v>86</v>
      </c>
      <c r="AA35" s="86">
        <v>61</v>
      </c>
      <c r="AB35" s="74" t="s">
        <v>1207</v>
      </c>
      <c r="AC35" s="74" t="s">
        <v>1207</v>
      </c>
      <c r="AD35" s="87">
        <v>145693</v>
      </c>
      <c r="AE35" s="71">
        <v>1349.31</v>
      </c>
      <c r="AF35" s="86">
        <v>3017.79</v>
      </c>
      <c r="AG35" s="71">
        <v>2469</v>
      </c>
      <c r="AH35" s="71">
        <v>669453</v>
      </c>
      <c r="AI35" s="71">
        <v>0</v>
      </c>
      <c r="AJ35" s="74" t="s">
        <v>1207</v>
      </c>
      <c r="AK35" s="123">
        <v>23</v>
      </c>
      <c r="AL35" s="71">
        <v>2948</v>
      </c>
      <c r="AM35" s="74">
        <v>52</v>
      </c>
      <c r="AN35" s="74">
        <v>21024</v>
      </c>
      <c r="AO35" s="71">
        <v>1286</v>
      </c>
      <c r="AP35" s="71">
        <v>130</v>
      </c>
      <c r="AQ35" s="102">
        <v>22</v>
      </c>
      <c r="AR35" s="74">
        <v>10474</v>
      </c>
      <c r="AS35" s="71">
        <v>735</v>
      </c>
      <c r="AT35" s="71" t="s">
        <v>406</v>
      </c>
      <c r="AU35" s="71">
        <v>375</v>
      </c>
      <c r="AV35" s="71">
        <v>24</v>
      </c>
      <c r="AW35" s="71">
        <v>1461</v>
      </c>
      <c r="AX35" s="74" t="s">
        <v>1207</v>
      </c>
      <c r="AY35" s="74" t="s">
        <v>1207</v>
      </c>
      <c r="AZ35" s="74" t="s">
        <v>1207</v>
      </c>
      <c r="BA35" s="74" t="s">
        <v>1207</v>
      </c>
      <c r="BB35" s="72">
        <v>100</v>
      </c>
      <c r="BC35" s="72">
        <v>99.6</v>
      </c>
      <c r="BD35" s="72">
        <v>117.8</v>
      </c>
      <c r="BE35" s="72"/>
      <c r="BF35" s="86">
        <v>0</v>
      </c>
      <c r="BG35" s="102">
        <v>13</v>
      </c>
      <c r="BH35" s="102">
        <v>12</v>
      </c>
      <c r="BI35" s="74" t="s">
        <v>1207</v>
      </c>
      <c r="BJ35" s="74" t="s">
        <v>1207</v>
      </c>
      <c r="BK35" s="86">
        <v>4</v>
      </c>
      <c r="BL35" s="86">
        <v>1</v>
      </c>
      <c r="BM35" s="102">
        <v>13</v>
      </c>
      <c r="BN35" s="102">
        <v>12</v>
      </c>
      <c r="BO35" s="74">
        <v>12</v>
      </c>
      <c r="BP35" s="71">
        <v>27326.19</v>
      </c>
      <c r="BQ35" s="74">
        <v>1</v>
      </c>
      <c r="BR35" s="71">
        <v>27438</v>
      </c>
      <c r="BS35" s="74">
        <v>3</v>
      </c>
      <c r="BT35" s="71">
        <v>67483</v>
      </c>
      <c r="BU35" s="74">
        <v>2</v>
      </c>
      <c r="BV35" s="71">
        <v>2480</v>
      </c>
      <c r="BW35" s="72">
        <v>46.1</v>
      </c>
      <c r="BX35" s="86">
        <v>2</v>
      </c>
      <c r="BY35" s="86">
        <v>3</v>
      </c>
      <c r="BZ35" s="86">
        <v>558</v>
      </c>
      <c r="CA35" s="86">
        <v>5621</v>
      </c>
      <c r="CB35" s="72">
        <v>36.299999999999997</v>
      </c>
      <c r="CC35" s="101">
        <v>1.72</v>
      </c>
      <c r="CD35" s="72">
        <v>35.4</v>
      </c>
      <c r="CE35" s="72">
        <v>3.4424549038407597</v>
      </c>
      <c r="CF35" s="72">
        <v>63.530856437499999</v>
      </c>
      <c r="CG35" s="74">
        <v>21</v>
      </c>
      <c r="CH35" s="71">
        <v>5568</v>
      </c>
      <c r="CI35" s="74">
        <v>257</v>
      </c>
      <c r="CJ35" s="74">
        <v>767</v>
      </c>
      <c r="CK35" s="74">
        <v>3584</v>
      </c>
      <c r="CL35" s="74">
        <v>975</v>
      </c>
      <c r="CM35" s="74">
        <v>306</v>
      </c>
      <c r="CN35" s="74">
        <v>437</v>
      </c>
      <c r="CO35" s="94">
        <v>1.53</v>
      </c>
      <c r="CP35" s="101" t="s">
        <v>406</v>
      </c>
      <c r="CQ35" s="74">
        <v>1</v>
      </c>
      <c r="CR35" s="74">
        <v>10</v>
      </c>
      <c r="CS35" s="74">
        <v>5</v>
      </c>
      <c r="CT35" s="74">
        <v>1</v>
      </c>
      <c r="CU35" s="74">
        <v>60</v>
      </c>
      <c r="CV35" s="74">
        <v>9</v>
      </c>
      <c r="CW35" s="71">
        <v>842</v>
      </c>
      <c r="CX35" s="74">
        <v>7</v>
      </c>
      <c r="CY35" s="74">
        <v>736</v>
      </c>
      <c r="CZ35" s="86">
        <v>25</v>
      </c>
      <c r="DA35" s="86">
        <v>477</v>
      </c>
      <c r="DB35" s="86">
        <v>11</v>
      </c>
      <c r="DC35" s="86">
        <v>97</v>
      </c>
      <c r="DD35" s="86">
        <v>4</v>
      </c>
      <c r="DE35" s="86">
        <v>116</v>
      </c>
      <c r="DF35" s="71">
        <v>8531</v>
      </c>
      <c r="DG35" s="71">
        <v>2105</v>
      </c>
      <c r="DH35" s="71">
        <v>1826</v>
      </c>
      <c r="DI35" s="71">
        <v>799618</v>
      </c>
      <c r="DJ35" s="71">
        <v>337766</v>
      </c>
      <c r="DK35" s="71">
        <v>497437</v>
      </c>
      <c r="DL35" s="71">
        <v>93900</v>
      </c>
      <c r="DM35" s="74">
        <v>18</v>
      </c>
      <c r="DN35" s="71">
        <v>14080</v>
      </c>
      <c r="DO35" s="71">
        <v>1683</v>
      </c>
      <c r="DP35" s="71">
        <v>1177</v>
      </c>
      <c r="DQ35" s="86">
        <v>161</v>
      </c>
      <c r="DR35" s="86">
        <v>1610</v>
      </c>
      <c r="DS35" s="71">
        <v>16315</v>
      </c>
      <c r="DT35" s="122">
        <v>11620</v>
      </c>
      <c r="DU35" s="71">
        <v>2801</v>
      </c>
      <c r="DV35" s="71">
        <v>3090</v>
      </c>
      <c r="DW35" s="86">
        <v>292</v>
      </c>
      <c r="DX35" s="86">
        <v>247</v>
      </c>
      <c r="DY35" s="86">
        <v>0</v>
      </c>
      <c r="DZ35" s="86">
        <v>1784</v>
      </c>
      <c r="EA35" s="86">
        <v>70</v>
      </c>
      <c r="EB35" s="86">
        <v>17487</v>
      </c>
      <c r="EC35" s="86"/>
      <c r="ED35" s="116">
        <v>61</v>
      </c>
      <c r="EE35" s="74">
        <v>10825</v>
      </c>
      <c r="EF35" s="118">
        <v>9575</v>
      </c>
      <c r="EG35" s="74">
        <v>0</v>
      </c>
      <c r="EH35" s="115">
        <v>1202</v>
      </c>
      <c r="EI35" s="86">
        <v>58</v>
      </c>
      <c r="EJ35" s="86">
        <v>32</v>
      </c>
      <c r="EK35" s="72">
        <v>53</v>
      </c>
      <c r="EL35" s="86">
        <v>33</v>
      </c>
      <c r="EM35" s="86">
        <v>262</v>
      </c>
      <c r="EN35" s="86">
        <v>1431</v>
      </c>
      <c r="EO35" s="87">
        <v>333</v>
      </c>
      <c r="EP35" s="87">
        <v>173</v>
      </c>
      <c r="EQ35" s="87">
        <v>2797</v>
      </c>
      <c r="ER35" s="74">
        <v>3018</v>
      </c>
      <c r="ES35" s="72">
        <v>96.7</v>
      </c>
      <c r="ET35" s="72">
        <v>96</v>
      </c>
      <c r="EU35" s="87">
        <v>207</v>
      </c>
      <c r="EV35" s="72">
        <v>5.6</v>
      </c>
      <c r="EW35" s="87">
        <v>80661</v>
      </c>
      <c r="EX35" s="72">
        <v>36.5</v>
      </c>
      <c r="EY35" s="87">
        <v>320267</v>
      </c>
      <c r="EZ35" s="72">
        <v>1.77</v>
      </c>
      <c r="FA35" s="86">
        <v>385</v>
      </c>
      <c r="FB35" s="86">
        <v>42</v>
      </c>
      <c r="FC35" s="79">
        <v>9146</v>
      </c>
      <c r="FD35" s="86">
        <v>296</v>
      </c>
      <c r="FE35" s="86">
        <v>5468</v>
      </c>
      <c r="FF35" s="72">
        <v>100</v>
      </c>
      <c r="FG35" s="72" t="s">
        <v>860</v>
      </c>
      <c r="FH35" s="71">
        <v>131646</v>
      </c>
      <c r="FI35" s="74">
        <v>20759</v>
      </c>
      <c r="FJ35" s="71">
        <v>2339</v>
      </c>
      <c r="FK35" s="115">
        <v>103672</v>
      </c>
      <c r="FL35" s="71">
        <v>73923</v>
      </c>
      <c r="FM35" s="71">
        <v>24683</v>
      </c>
      <c r="FN35" s="71">
        <v>5066</v>
      </c>
      <c r="FO35" s="71">
        <v>7215</v>
      </c>
      <c r="FP35" s="119">
        <v>24.2</v>
      </c>
      <c r="FQ35" s="116">
        <v>398</v>
      </c>
      <c r="FR35" s="111">
        <v>10.1</v>
      </c>
      <c r="FS35" s="118">
        <v>6651</v>
      </c>
      <c r="FT35" s="86">
        <v>76</v>
      </c>
      <c r="FU35" s="86">
        <v>225</v>
      </c>
      <c r="FV35" s="86">
        <v>368</v>
      </c>
      <c r="FW35" s="96">
        <v>10</v>
      </c>
      <c r="FX35" s="95">
        <v>337</v>
      </c>
      <c r="FY35" s="94">
        <v>63.747521009002838</v>
      </c>
      <c r="FZ35" s="74" t="s">
        <v>1207</v>
      </c>
      <c r="GA35" s="93">
        <v>99.7</v>
      </c>
      <c r="GB35" s="93">
        <v>93.07</v>
      </c>
      <c r="GC35" s="72">
        <v>79.599999999999994</v>
      </c>
      <c r="GD35" s="80">
        <v>68.400000000000006</v>
      </c>
      <c r="GE35" s="117">
        <v>107</v>
      </c>
      <c r="GF35" s="116">
        <v>8</v>
      </c>
      <c r="GG35" s="116">
        <v>50</v>
      </c>
      <c r="GH35" s="86">
        <v>13889</v>
      </c>
      <c r="GI35" s="86">
        <v>9</v>
      </c>
      <c r="GJ35" s="86">
        <v>2767</v>
      </c>
      <c r="GK35" s="86">
        <v>2631</v>
      </c>
      <c r="GL35" s="86">
        <v>21</v>
      </c>
      <c r="GM35" s="115">
        <v>2605192</v>
      </c>
      <c r="GN35" s="114">
        <v>2773</v>
      </c>
      <c r="GO35" s="79" t="s">
        <v>406</v>
      </c>
      <c r="GP35" s="79" t="s">
        <v>406</v>
      </c>
      <c r="GQ35" s="71">
        <v>15421</v>
      </c>
      <c r="GR35" s="74">
        <v>15421</v>
      </c>
      <c r="GS35" s="74">
        <v>114</v>
      </c>
      <c r="GT35" s="74">
        <v>3037</v>
      </c>
      <c r="GU35" s="71">
        <v>164878</v>
      </c>
      <c r="GV35" s="71">
        <v>1070</v>
      </c>
      <c r="GW35" s="71">
        <v>47438</v>
      </c>
      <c r="GX35" s="71">
        <v>116370</v>
      </c>
      <c r="GY35" s="71">
        <v>963</v>
      </c>
      <c r="GZ35" s="71">
        <v>9260</v>
      </c>
      <c r="HA35" s="71">
        <v>698992</v>
      </c>
      <c r="HB35" s="71">
        <v>2354</v>
      </c>
      <c r="HC35" s="71">
        <v>19406</v>
      </c>
      <c r="HD35" s="71">
        <v>390871</v>
      </c>
      <c r="HE35" s="71">
        <v>737</v>
      </c>
      <c r="HF35" s="71">
        <v>33200</v>
      </c>
      <c r="HG35" s="71">
        <v>1245349.5900000001</v>
      </c>
      <c r="HH35" s="74">
        <v>718</v>
      </c>
      <c r="HI35" s="86">
        <v>20339</v>
      </c>
      <c r="HJ35" s="86">
        <v>629584</v>
      </c>
      <c r="HK35" s="88">
        <v>88.53</v>
      </c>
      <c r="HL35" s="86">
        <v>7083</v>
      </c>
      <c r="HM35" s="74">
        <v>4779</v>
      </c>
      <c r="HN35" s="74">
        <v>3423</v>
      </c>
      <c r="HO35" s="87">
        <v>634</v>
      </c>
      <c r="HP35" s="74" t="s">
        <v>1208</v>
      </c>
      <c r="HQ35" s="74" t="s">
        <v>1208</v>
      </c>
      <c r="HR35" s="74" t="s">
        <v>1208</v>
      </c>
      <c r="HS35" s="87">
        <v>900</v>
      </c>
      <c r="HT35" s="71">
        <v>3452337</v>
      </c>
      <c r="HU35" s="71">
        <v>18388403</v>
      </c>
      <c r="HV35" s="86">
        <v>2065860</v>
      </c>
      <c r="HW35" s="86">
        <v>2770317</v>
      </c>
      <c r="HX35" s="86">
        <v>259279</v>
      </c>
      <c r="HY35" s="86">
        <v>17140</v>
      </c>
      <c r="HZ35" s="86">
        <v>17140</v>
      </c>
      <c r="IA35" s="86">
        <v>265110</v>
      </c>
      <c r="IB35" s="86">
        <v>182272</v>
      </c>
      <c r="IC35" s="85">
        <v>7795</v>
      </c>
      <c r="ID35" s="85">
        <v>5648000</v>
      </c>
      <c r="IE35" s="85">
        <v>0</v>
      </c>
      <c r="IF35" s="79">
        <v>107</v>
      </c>
      <c r="IG35" s="79">
        <v>0</v>
      </c>
      <c r="IH35" s="85">
        <v>38</v>
      </c>
      <c r="II35" s="79">
        <v>0</v>
      </c>
      <c r="IJ35" s="85">
        <v>47310</v>
      </c>
      <c r="IK35" s="71">
        <v>233269</v>
      </c>
      <c r="IL35" s="79">
        <v>9320</v>
      </c>
      <c r="IM35" s="113" t="s">
        <v>406</v>
      </c>
      <c r="IN35" s="112">
        <v>44.54</v>
      </c>
      <c r="IO35" s="85">
        <v>265822</v>
      </c>
      <c r="IP35" s="81">
        <v>8.6</v>
      </c>
      <c r="IQ35" s="80">
        <v>1.5</v>
      </c>
      <c r="IR35" s="80">
        <v>0</v>
      </c>
      <c r="IS35" s="80">
        <v>2235.8000000000002</v>
      </c>
      <c r="IT35" s="80">
        <v>2206.6</v>
      </c>
      <c r="IU35" s="71">
        <v>41776</v>
      </c>
      <c r="IV35" s="72">
        <v>59.5</v>
      </c>
      <c r="IW35" s="72">
        <v>64.599999999999994</v>
      </c>
      <c r="IX35" s="72">
        <v>41.5</v>
      </c>
      <c r="IY35" s="72">
        <v>68.900000000000006</v>
      </c>
      <c r="IZ35" s="72">
        <v>23.2</v>
      </c>
      <c r="JA35" s="79">
        <v>3</v>
      </c>
      <c r="JB35" s="79">
        <v>10</v>
      </c>
      <c r="JC35" s="111">
        <v>73.099999999999994</v>
      </c>
      <c r="JD35" s="110">
        <v>0.98399999999999999</v>
      </c>
      <c r="JE35" s="109">
        <v>88</v>
      </c>
      <c r="JF35" s="109">
        <v>4.4000000000000004</v>
      </c>
      <c r="JG35" s="109">
        <v>5.6</v>
      </c>
      <c r="JH35" s="108">
        <v>96207575</v>
      </c>
      <c r="JI35" s="165">
        <v>62</v>
      </c>
      <c r="JJ35" s="165">
        <v>51.9</v>
      </c>
      <c r="JK35" s="107" t="s">
        <v>406</v>
      </c>
      <c r="JL35" s="107" t="s">
        <v>406</v>
      </c>
      <c r="JM35" s="165">
        <v>46.6</v>
      </c>
      <c r="JN35" s="72">
        <v>29.8</v>
      </c>
      <c r="JO35" s="105">
        <v>3631</v>
      </c>
      <c r="JP35" s="74" t="s">
        <v>1208</v>
      </c>
      <c r="JQ35" s="74" t="s">
        <v>1208</v>
      </c>
      <c r="JR35" s="74" t="s">
        <v>1208</v>
      </c>
      <c r="JS35" s="72">
        <v>38</v>
      </c>
      <c r="JT35" s="72">
        <v>30.6</v>
      </c>
      <c r="JU35" s="71">
        <v>75945</v>
      </c>
      <c r="JV35" s="71">
        <v>1238</v>
      </c>
      <c r="JW35" s="71">
        <v>1469</v>
      </c>
      <c r="JX35" s="71">
        <v>6046</v>
      </c>
      <c r="JY35" s="71">
        <v>6772</v>
      </c>
      <c r="JZ35" s="71">
        <v>7066</v>
      </c>
      <c r="KA35" s="71">
        <v>8442</v>
      </c>
      <c r="KB35" s="71">
        <v>10860</v>
      </c>
      <c r="KC35" s="71">
        <v>9379</v>
      </c>
      <c r="KD35" s="71">
        <v>8719</v>
      </c>
      <c r="KE35" s="71">
        <v>7486</v>
      </c>
      <c r="KF35" s="71">
        <v>6460</v>
      </c>
      <c r="KG35" s="71">
        <v>5333</v>
      </c>
      <c r="KH35" s="74" t="s">
        <v>1208</v>
      </c>
      <c r="KI35" s="71">
        <v>2734</v>
      </c>
      <c r="KJ35" s="71">
        <v>1398</v>
      </c>
      <c r="KK35" s="71">
        <v>621</v>
      </c>
      <c r="KL35" s="71">
        <v>276</v>
      </c>
      <c r="KM35" s="71">
        <v>9081</v>
      </c>
      <c r="KN35" s="71">
        <v>8062</v>
      </c>
      <c r="KO35" s="71">
        <v>8726</v>
      </c>
      <c r="KP35" s="71">
        <v>10168</v>
      </c>
      <c r="KQ35" s="71">
        <v>11651</v>
      </c>
      <c r="KR35" s="71">
        <v>13817</v>
      </c>
      <c r="KS35" s="71">
        <v>11903</v>
      </c>
      <c r="KT35" s="71">
        <v>11352</v>
      </c>
      <c r="KU35" s="71">
        <v>10551</v>
      </c>
      <c r="KV35" s="71">
        <v>11486</v>
      </c>
      <c r="KW35" s="71">
        <v>13744</v>
      </c>
      <c r="KX35" s="74" t="s">
        <v>1208</v>
      </c>
      <c r="KY35" s="71">
        <v>11063</v>
      </c>
      <c r="KZ35" s="71">
        <v>8782</v>
      </c>
      <c r="LA35" s="71">
        <v>7260</v>
      </c>
      <c r="LB35" s="71">
        <v>8113</v>
      </c>
    </row>
    <row r="36" spans="1:314" ht="12" customHeight="1">
      <c r="A36" s="3">
        <v>232025</v>
      </c>
      <c r="B36" s="2" t="s">
        <v>725</v>
      </c>
      <c r="C36" s="94">
        <v>387.2</v>
      </c>
      <c r="D36" s="71">
        <v>386943</v>
      </c>
      <c r="E36" s="72">
        <v>14.63</v>
      </c>
      <c r="F36" s="72">
        <v>62.88</v>
      </c>
      <c r="G36" s="72">
        <v>22.49</v>
      </c>
      <c r="H36" s="79">
        <v>22326</v>
      </c>
      <c r="I36" s="79">
        <v>45487</v>
      </c>
      <c r="J36" s="79">
        <v>68344</v>
      </c>
      <c r="K36" s="71">
        <v>39897</v>
      </c>
      <c r="L36" s="71">
        <v>160783</v>
      </c>
      <c r="M36" s="71">
        <v>10881</v>
      </c>
      <c r="N36" s="71">
        <v>16930</v>
      </c>
      <c r="O36" s="74">
        <v>15371</v>
      </c>
      <c r="P36" s="74" t="s">
        <v>1207</v>
      </c>
      <c r="Q36" s="74" t="s">
        <v>1207</v>
      </c>
      <c r="R36" s="79">
        <v>386943</v>
      </c>
      <c r="S36" s="71">
        <v>381051</v>
      </c>
      <c r="T36" s="71">
        <v>356372</v>
      </c>
      <c r="U36" s="71">
        <v>184029</v>
      </c>
      <c r="V36" s="71">
        <v>2241448</v>
      </c>
      <c r="W36" s="71">
        <v>897461</v>
      </c>
      <c r="X36" s="71">
        <v>964135</v>
      </c>
      <c r="Y36" s="86">
        <v>67</v>
      </c>
      <c r="Z36" s="104">
        <v>44</v>
      </c>
      <c r="AA36" s="86">
        <v>33</v>
      </c>
      <c r="AB36" s="74" t="s">
        <v>1207</v>
      </c>
      <c r="AC36" s="74" t="s">
        <v>1207</v>
      </c>
      <c r="AD36" s="87">
        <v>331255</v>
      </c>
      <c r="AE36" s="71">
        <v>2569</v>
      </c>
      <c r="AF36" s="86">
        <v>1631</v>
      </c>
      <c r="AG36" s="71">
        <v>2108</v>
      </c>
      <c r="AH36" s="71">
        <v>212987</v>
      </c>
      <c r="AI36" s="71">
        <v>0</v>
      </c>
      <c r="AJ36" s="74" t="s">
        <v>1207</v>
      </c>
      <c r="AK36" s="123">
        <v>22</v>
      </c>
      <c r="AL36" s="71">
        <v>5134</v>
      </c>
      <c r="AM36" s="74">
        <v>47</v>
      </c>
      <c r="AN36" s="74">
        <v>22423</v>
      </c>
      <c r="AO36" s="71">
        <v>1206</v>
      </c>
      <c r="AP36" s="71" t="s">
        <v>406</v>
      </c>
      <c r="AQ36" s="102">
        <v>20</v>
      </c>
      <c r="AR36" s="74">
        <v>10589</v>
      </c>
      <c r="AS36" s="71">
        <v>680</v>
      </c>
      <c r="AT36" s="71">
        <v>19</v>
      </c>
      <c r="AU36" s="71" t="s">
        <v>406</v>
      </c>
      <c r="AV36" s="71">
        <v>23</v>
      </c>
      <c r="AW36" s="71">
        <v>412</v>
      </c>
      <c r="AX36" s="74" t="s">
        <v>1207</v>
      </c>
      <c r="AY36" s="74" t="s">
        <v>1207</v>
      </c>
      <c r="AZ36" s="74" t="s">
        <v>1207</v>
      </c>
      <c r="BA36" s="74" t="s">
        <v>1207</v>
      </c>
      <c r="BB36" s="72">
        <v>100</v>
      </c>
      <c r="BC36" s="72">
        <v>140.5</v>
      </c>
      <c r="BD36" s="72">
        <v>120.1</v>
      </c>
      <c r="BE36" s="72"/>
      <c r="BF36" s="86">
        <v>0</v>
      </c>
      <c r="BG36" s="102">
        <v>12</v>
      </c>
      <c r="BH36" s="102">
        <v>12</v>
      </c>
      <c r="BI36" s="74" t="s">
        <v>1207</v>
      </c>
      <c r="BJ36" s="74" t="s">
        <v>1207</v>
      </c>
      <c r="BK36" s="86">
        <v>4</v>
      </c>
      <c r="BL36" s="86">
        <v>4</v>
      </c>
      <c r="BM36" s="102">
        <v>12</v>
      </c>
      <c r="BN36" s="102">
        <v>12</v>
      </c>
      <c r="BO36" s="74">
        <v>6</v>
      </c>
      <c r="BP36" s="71">
        <v>40159</v>
      </c>
      <c r="BQ36" s="74">
        <v>0</v>
      </c>
      <c r="BR36" s="71">
        <v>0</v>
      </c>
      <c r="BS36" s="74">
        <v>1</v>
      </c>
      <c r="BT36" s="71">
        <v>30703</v>
      </c>
      <c r="BU36" s="74">
        <v>2</v>
      </c>
      <c r="BV36" s="71">
        <v>1107</v>
      </c>
      <c r="BW36" s="72">
        <v>50.1</v>
      </c>
      <c r="BX36" s="86">
        <v>2</v>
      </c>
      <c r="BY36" s="86">
        <v>4</v>
      </c>
      <c r="BZ36" s="86">
        <v>1247</v>
      </c>
      <c r="CA36" s="86">
        <v>2445</v>
      </c>
      <c r="CB36" s="72">
        <v>40.799999999999997</v>
      </c>
      <c r="CC36" s="101">
        <v>1.81</v>
      </c>
      <c r="CD36" s="72">
        <v>31.8</v>
      </c>
      <c r="CE36" s="72">
        <v>3.0801704647766153</v>
      </c>
      <c r="CF36" s="72">
        <v>63.513706702900002</v>
      </c>
      <c r="CG36" s="74">
        <v>14</v>
      </c>
      <c r="CH36" s="71">
        <v>2746</v>
      </c>
      <c r="CI36" s="74">
        <v>232</v>
      </c>
      <c r="CJ36" s="74">
        <v>536</v>
      </c>
      <c r="CK36" s="74">
        <v>3050</v>
      </c>
      <c r="CL36" s="74">
        <v>866</v>
      </c>
      <c r="CM36" s="74">
        <v>265</v>
      </c>
      <c r="CN36" s="74">
        <v>426</v>
      </c>
      <c r="CO36" s="94">
        <v>1.7</v>
      </c>
      <c r="CP36" s="163" t="s">
        <v>406</v>
      </c>
      <c r="CQ36" s="74">
        <v>8</v>
      </c>
      <c r="CR36" s="74">
        <v>365</v>
      </c>
      <c r="CS36" s="74">
        <v>6</v>
      </c>
      <c r="CT36" s="74">
        <v>1</v>
      </c>
      <c r="CU36" s="74">
        <v>70</v>
      </c>
      <c r="CV36" s="74">
        <v>8</v>
      </c>
      <c r="CW36" s="71">
        <v>720</v>
      </c>
      <c r="CX36" s="74">
        <v>7</v>
      </c>
      <c r="CY36" s="74">
        <v>806</v>
      </c>
      <c r="CZ36" s="86">
        <v>20</v>
      </c>
      <c r="DA36" s="86">
        <v>360</v>
      </c>
      <c r="DB36" s="86">
        <v>12</v>
      </c>
      <c r="DC36" s="86">
        <v>106</v>
      </c>
      <c r="DD36" s="86">
        <v>3</v>
      </c>
      <c r="DE36" s="86">
        <v>78</v>
      </c>
      <c r="DF36" s="71">
        <v>8552</v>
      </c>
      <c r="DG36" s="71">
        <v>1994</v>
      </c>
      <c r="DH36" s="71">
        <v>1702</v>
      </c>
      <c r="DI36" s="87">
        <v>855346.19200000004</v>
      </c>
      <c r="DJ36" s="87">
        <v>304487.663</v>
      </c>
      <c r="DK36" s="87">
        <v>457520.12</v>
      </c>
      <c r="DL36" s="71">
        <v>87303</v>
      </c>
      <c r="DM36" s="74">
        <v>20</v>
      </c>
      <c r="DN36" s="87">
        <v>14055</v>
      </c>
      <c r="DO36" s="87">
        <v>1478</v>
      </c>
      <c r="DP36" s="87">
        <v>1006</v>
      </c>
      <c r="DQ36" s="86">
        <v>79</v>
      </c>
      <c r="DR36" s="86">
        <v>1070</v>
      </c>
      <c r="DS36" s="71">
        <v>20544</v>
      </c>
      <c r="DT36" s="161">
        <v>11428</v>
      </c>
      <c r="DU36" s="71">
        <v>2752</v>
      </c>
      <c r="DV36" s="71">
        <v>2371</v>
      </c>
      <c r="DW36" s="86">
        <v>121</v>
      </c>
      <c r="DX36" s="86">
        <v>212</v>
      </c>
      <c r="DY36" s="86">
        <v>0</v>
      </c>
      <c r="DZ36" s="86">
        <v>1568</v>
      </c>
      <c r="EA36" s="86">
        <v>64</v>
      </c>
      <c r="EB36" s="86">
        <v>13889</v>
      </c>
      <c r="EC36" s="86"/>
      <c r="ED36" s="116">
        <v>57</v>
      </c>
      <c r="EE36" s="74">
        <v>8810</v>
      </c>
      <c r="EF36" s="118">
        <v>7876</v>
      </c>
      <c r="EG36" s="74">
        <v>0</v>
      </c>
      <c r="EH36" s="115">
        <v>711</v>
      </c>
      <c r="EI36" s="86">
        <v>53</v>
      </c>
      <c r="EJ36" s="86">
        <v>41</v>
      </c>
      <c r="EK36" s="72">
        <v>59.7</v>
      </c>
      <c r="EL36" s="86">
        <v>53</v>
      </c>
      <c r="EM36" s="86">
        <v>205</v>
      </c>
      <c r="EN36" s="86">
        <v>1232</v>
      </c>
      <c r="EO36" s="87">
        <v>139</v>
      </c>
      <c r="EP36" s="87">
        <v>81</v>
      </c>
      <c r="EQ36" s="87">
        <v>3588</v>
      </c>
      <c r="ER36" s="74">
        <v>3623</v>
      </c>
      <c r="ES36" s="72">
        <v>99.1</v>
      </c>
      <c r="ET36" s="72">
        <v>98.2</v>
      </c>
      <c r="EU36" s="87">
        <v>231</v>
      </c>
      <c r="EV36" s="72">
        <v>5.19</v>
      </c>
      <c r="EW36" s="87">
        <v>78735</v>
      </c>
      <c r="EX36" s="72">
        <v>47.2</v>
      </c>
      <c r="EY36" s="87">
        <v>332717</v>
      </c>
      <c r="EZ36" s="72">
        <v>6.18</v>
      </c>
      <c r="FA36" s="86">
        <v>439</v>
      </c>
      <c r="FB36" s="86">
        <v>17</v>
      </c>
      <c r="FC36" s="120">
        <v>6540</v>
      </c>
      <c r="FD36" s="86">
        <v>185</v>
      </c>
      <c r="FE36" s="86">
        <v>1952</v>
      </c>
      <c r="FF36" s="72">
        <v>100</v>
      </c>
      <c r="FG36" s="72" t="s">
        <v>860</v>
      </c>
      <c r="FH36" s="71">
        <v>134557</v>
      </c>
      <c r="FI36" s="74">
        <v>17677</v>
      </c>
      <c r="FJ36" s="71">
        <v>9</v>
      </c>
      <c r="FK36" s="115">
        <v>109754</v>
      </c>
      <c r="FL36" s="71">
        <v>97952</v>
      </c>
      <c r="FM36" s="71">
        <v>8119</v>
      </c>
      <c r="FN36" s="71">
        <v>3683</v>
      </c>
      <c r="FO36" s="71">
        <v>7126</v>
      </c>
      <c r="FP36" s="119">
        <v>19.7</v>
      </c>
      <c r="FQ36" s="116">
        <v>251</v>
      </c>
      <c r="FR36" s="111">
        <v>10.88</v>
      </c>
      <c r="FS36" s="118">
        <v>4577</v>
      </c>
      <c r="FT36" s="86">
        <v>0</v>
      </c>
      <c r="FU36" s="86">
        <v>23</v>
      </c>
      <c r="FV36" s="86">
        <v>171</v>
      </c>
      <c r="FW36" s="96">
        <v>16</v>
      </c>
      <c r="FX36" s="95">
        <v>534</v>
      </c>
      <c r="FY36" s="94">
        <v>66.583187771394094</v>
      </c>
      <c r="FZ36" s="74" t="s">
        <v>1207</v>
      </c>
      <c r="GA36" s="93">
        <v>98.95</v>
      </c>
      <c r="GB36" s="93">
        <v>97.16</v>
      </c>
      <c r="GC36" s="72">
        <v>88.4</v>
      </c>
      <c r="GD36" s="80">
        <v>85.5</v>
      </c>
      <c r="GE36" s="117">
        <v>102</v>
      </c>
      <c r="GF36" s="116">
        <v>10</v>
      </c>
      <c r="GG36" s="116">
        <v>73</v>
      </c>
      <c r="GH36" s="86">
        <v>2102</v>
      </c>
      <c r="GI36" s="86">
        <v>11</v>
      </c>
      <c r="GJ36" s="86">
        <v>2517</v>
      </c>
      <c r="GK36" s="86">
        <v>2221</v>
      </c>
      <c r="GL36" s="86">
        <v>5</v>
      </c>
      <c r="GM36" s="115">
        <v>6159337</v>
      </c>
      <c r="GN36" s="114">
        <v>1601</v>
      </c>
      <c r="GO36" s="163" t="s">
        <v>406</v>
      </c>
      <c r="GP36" s="163" t="s">
        <v>406</v>
      </c>
      <c r="GQ36" s="71">
        <v>13929</v>
      </c>
      <c r="GR36" s="74">
        <v>13929</v>
      </c>
      <c r="GS36" s="74">
        <v>34</v>
      </c>
      <c r="GT36" s="74">
        <v>2939</v>
      </c>
      <c r="GU36" s="71">
        <v>163737</v>
      </c>
      <c r="GV36" s="71">
        <v>447</v>
      </c>
      <c r="GW36" s="71">
        <v>51897</v>
      </c>
      <c r="GX36" s="71">
        <v>111393</v>
      </c>
      <c r="GY36" s="71">
        <v>702</v>
      </c>
      <c r="GZ36" s="71">
        <v>6122</v>
      </c>
      <c r="HA36" s="71">
        <v>545527</v>
      </c>
      <c r="HB36" s="71">
        <v>2221</v>
      </c>
      <c r="HC36" s="71">
        <v>18535</v>
      </c>
      <c r="HD36" s="71">
        <v>421161</v>
      </c>
      <c r="HE36" s="71">
        <v>687</v>
      </c>
      <c r="HF36" s="71">
        <v>43892</v>
      </c>
      <c r="HG36" s="71">
        <v>2075636.71</v>
      </c>
      <c r="HH36" s="74">
        <v>660</v>
      </c>
      <c r="HI36" s="86">
        <v>14576</v>
      </c>
      <c r="HJ36" s="86">
        <v>351264</v>
      </c>
      <c r="HK36" s="88">
        <v>37</v>
      </c>
      <c r="HL36" s="143">
        <v>1831.8</v>
      </c>
      <c r="HM36" s="74">
        <v>3644</v>
      </c>
      <c r="HN36" s="74">
        <v>1518</v>
      </c>
      <c r="HO36" s="87">
        <v>134</v>
      </c>
      <c r="HP36" s="74" t="s">
        <v>1208</v>
      </c>
      <c r="HQ36" s="74" t="s">
        <v>1208</v>
      </c>
      <c r="HR36" s="74" t="s">
        <v>1208</v>
      </c>
      <c r="HS36" s="87">
        <v>73</v>
      </c>
      <c r="HT36" s="71">
        <v>2120746</v>
      </c>
      <c r="HU36" s="71">
        <v>12363390</v>
      </c>
      <c r="HV36" s="86">
        <v>1429242</v>
      </c>
      <c r="HW36" s="86">
        <v>1830604</v>
      </c>
      <c r="HX36" s="86">
        <v>318393</v>
      </c>
      <c r="HY36" s="86">
        <v>29360</v>
      </c>
      <c r="HZ36" s="86">
        <v>26830</v>
      </c>
      <c r="IA36" s="86">
        <v>240500</v>
      </c>
      <c r="IB36" s="86">
        <v>189690</v>
      </c>
      <c r="IC36" s="85">
        <v>25911</v>
      </c>
      <c r="ID36" s="85">
        <v>6624092</v>
      </c>
      <c r="IE36" s="85">
        <v>132383</v>
      </c>
      <c r="IF36" s="79">
        <v>100</v>
      </c>
      <c r="IG36" s="79">
        <v>8</v>
      </c>
      <c r="IH36" s="85">
        <v>62</v>
      </c>
      <c r="II36" s="79">
        <v>4</v>
      </c>
      <c r="IJ36" s="85">
        <v>244280</v>
      </c>
      <c r="IK36" s="71">
        <v>234480</v>
      </c>
      <c r="IL36" s="79">
        <v>0</v>
      </c>
      <c r="IM36" s="113">
        <v>0</v>
      </c>
      <c r="IN36" s="112">
        <v>50.21</v>
      </c>
      <c r="IO36" s="85">
        <v>289249</v>
      </c>
      <c r="IP36" s="164" t="s">
        <v>406</v>
      </c>
      <c r="IQ36" s="80">
        <v>4.0999999999999996</v>
      </c>
      <c r="IR36" s="80">
        <v>4.0999999999999996</v>
      </c>
      <c r="IS36" s="80">
        <v>1736.4</v>
      </c>
      <c r="IT36" s="80">
        <v>1650.1</v>
      </c>
      <c r="IU36" s="71">
        <v>66014</v>
      </c>
      <c r="IV36" s="72">
        <v>73.599999999999994</v>
      </c>
      <c r="IW36" s="72">
        <v>65.400000000000006</v>
      </c>
      <c r="IX36" s="72">
        <v>44.9</v>
      </c>
      <c r="IY36" s="72">
        <v>68.3</v>
      </c>
      <c r="IZ36" s="72">
        <v>26.4</v>
      </c>
      <c r="JA36" s="79">
        <v>2</v>
      </c>
      <c r="JB36" s="79">
        <v>11</v>
      </c>
      <c r="JC36" s="111">
        <v>89.45</v>
      </c>
      <c r="JD36" s="110">
        <v>1.0169999999999999</v>
      </c>
      <c r="JE36" s="109">
        <v>85.6</v>
      </c>
      <c r="JF36" s="109">
        <v>-1.2</v>
      </c>
      <c r="JG36" s="109">
        <v>6.4</v>
      </c>
      <c r="JH36" s="108">
        <v>61664715</v>
      </c>
      <c r="JI36" s="74">
        <v>69.400000000000006</v>
      </c>
      <c r="JJ36" s="74">
        <v>45</v>
      </c>
      <c r="JK36" s="163" t="s">
        <v>406</v>
      </c>
      <c r="JL36" s="163" t="s">
        <v>406</v>
      </c>
      <c r="JM36" s="163" t="s">
        <v>406</v>
      </c>
      <c r="JN36" s="72">
        <v>26.5</v>
      </c>
      <c r="JO36" s="105">
        <v>3768</v>
      </c>
      <c r="JP36" s="74" t="s">
        <v>1208</v>
      </c>
      <c r="JQ36" s="74" t="s">
        <v>1208</v>
      </c>
      <c r="JR36" s="74" t="s">
        <v>1208</v>
      </c>
      <c r="JS36" s="72">
        <v>20</v>
      </c>
      <c r="JT36" s="72">
        <v>26.3</v>
      </c>
      <c r="JU36" s="71">
        <v>82789</v>
      </c>
      <c r="JV36" s="71">
        <v>1159</v>
      </c>
      <c r="JW36" s="71">
        <v>1539</v>
      </c>
      <c r="JX36" s="71">
        <v>6575</v>
      </c>
      <c r="JY36" s="71">
        <v>7707</v>
      </c>
      <c r="JZ36" s="71">
        <v>7526</v>
      </c>
      <c r="KA36" s="71">
        <v>8623</v>
      </c>
      <c r="KB36" s="71">
        <v>10666</v>
      </c>
      <c r="KC36" s="71">
        <v>9562</v>
      </c>
      <c r="KD36" s="71">
        <v>8556</v>
      </c>
      <c r="KE36" s="71">
        <v>7148</v>
      </c>
      <c r="KF36" s="71">
        <v>5892</v>
      </c>
      <c r="KG36" s="71">
        <v>4277</v>
      </c>
      <c r="KH36" s="74" t="s">
        <v>1208</v>
      </c>
      <c r="KI36" s="71">
        <v>1929</v>
      </c>
      <c r="KJ36" s="71">
        <v>866</v>
      </c>
      <c r="KK36" s="71">
        <v>400</v>
      </c>
      <c r="KL36" s="71">
        <v>175</v>
      </c>
      <c r="KM36" s="71">
        <v>9346</v>
      </c>
      <c r="KN36" s="71">
        <v>8873</v>
      </c>
      <c r="KO36" s="71">
        <v>10019</v>
      </c>
      <c r="KP36" s="71">
        <v>11411</v>
      </c>
      <c r="KQ36" s="71">
        <v>12766</v>
      </c>
      <c r="KR36" s="71">
        <v>14478</v>
      </c>
      <c r="KS36" s="71">
        <v>12464</v>
      </c>
      <c r="KT36" s="71">
        <v>11389</v>
      </c>
      <c r="KU36" s="71">
        <v>10608</v>
      </c>
      <c r="KV36" s="71">
        <v>11622</v>
      </c>
      <c r="KW36" s="71">
        <v>13115</v>
      </c>
      <c r="KX36" s="74" t="s">
        <v>1208</v>
      </c>
      <c r="KY36" s="71">
        <v>9932</v>
      </c>
      <c r="KZ36" s="71">
        <v>7538</v>
      </c>
      <c r="LA36" s="71">
        <v>6551</v>
      </c>
      <c r="LB36" s="71">
        <v>7243</v>
      </c>
    </row>
    <row r="37" spans="1:314" ht="12" customHeight="1">
      <c r="A37" s="454">
        <v>232033</v>
      </c>
      <c r="B37" s="254" t="s">
        <v>872</v>
      </c>
      <c r="C37" s="323" t="s">
        <v>446</v>
      </c>
      <c r="D37" s="323" t="s">
        <v>446</v>
      </c>
      <c r="E37" s="323" t="s">
        <v>446</v>
      </c>
      <c r="F37" s="323" t="s">
        <v>446</v>
      </c>
      <c r="G37" s="323" t="s">
        <v>446</v>
      </c>
      <c r="H37" s="323" t="s">
        <v>446</v>
      </c>
      <c r="I37" s="323" t="s">
        <v>446</v>
      </c>
      <c r="J37" s="323" t="s">
        <v>446</v>
      </c>
      <c r="K37" s="323" t="s">
        <v>446</v>
      </c>
      <c r="L37" s="323" t="s">
        <v>446</v>
      </c>
      <c r="M37" s="323" t="s">
        <v>446</v>
      </c>
      <c r="N37" s="323" t="s">
        <v>446</v>
      </c>
      <c r="O37" s="323" t="s">
        <v>446</v>
      </c>
      <c r="P37" s="74" t="s">
        <v>1207</v>
      </c>
      <c r="Q37" s="74" t="s">
        <v>1207</v>
      </c>
      <c r="R37" s="323" t="s">
        <v>446</v>
      </c>
      <c r="S37" s="323" t="s">
        <v>446</v>
      </c>
      <c r="T37" s="323" t="s">
        <v>446</v>
      </c>
      <c r="U37" s="323" t="s">
        <v>446</v>
      </c>
      <c r="V37" s="323" t="s">
        <v>446</v>
      </c>
      <c r="W37" s="323" t="s">
        <v>446</v>
      </c>
      <c r="X37" s="323" t="s">
        <v>446</v>
      </c>
      <c r="Y37" s="323" t="s">
        <v>446</v>
      </c>
      <c r="Z37" s="323" t="s">
        <v>446</v>
      </c>
      <c r="AA37" s="323" t="s">
        <v>446</v>
      </c>
      <c r="AB37" s="74" t="s">
        <v>1207</v>
      </c>
      <c r="AC37" s="74" t="s">
        <v>1207</v>
      </c>
      <c r="AD37" s="323" t="s">
        <v>446</v>
      </c>
      <c r="AE37" s="323" t="s">
        <v>446</v>
      </c>
      <c r="AF37" s="323" t="s">
        <v>446</v>
      </c>
      <c r="AG37" s="323" t="s">
        <v>446</v>
      </c>
      <c r="AH37" s="323" t="s">
        <v>446</v>
      </c>
      <c r="AI37" s="323" t="s">
        <v>446</v>
      </c>
      <c r="AJ37" s="74" t="s">
        <v>1207</v>
      </c>
      <c r="AK37" s="323" t="s">
        <v>446</v>
      </c>
      <c r="AL37" s="323" t="s">
        <v>446</v>
      </c>
      <c r="AM37" s="323" t="s">
        <v>446</v>
      </c>
      <c r="AN37" s="323" t="s">
        <v>446</v>
      </c>
      <c r="AO37" s="323" t="s">
        <v>446</v>
      </c>
      <c r="AP37" s="323" t="s">
        <v>446</v>
      </c>
      <c r="AQ37" s="323" t="s">
        <v>446</v>
      </c>
      <c r="AR37" s="323" t="s">
        <v>446</v>
      </c>
      <c r="AS37" s="323" t="s">
        <v>446</v>
      </c>
      <c r="AT37" s="323" t="s">
        <v>446</v>
      </c>
      <c r="AU37" s="323" t="s">
        <v>446</v>
      </c>
      <c r="AV37" s="323" t="s">
        <v>446</v>
      </c>
      <c r="AW37" s="323" t="s">
        <v>446</v>
      </c>
      <c r="AX37" s="74" t="s">
        <v>1207</v>
      </c>
      <c r="AY37" s="74" t="s">
        <v>1207</v>
      </c>
      <c r="AZ37" s="74" t="s">
        <v>1207</v>
      </c>
      <c r="BA37" s="74" t="s">
        <v>1207</v>
      </c>
      <c r="BB37" s="323" t="s">
        <v>446</v>
      </c>
      <c r="BC37" s="323" t="s">
        <v>446</v>
      </c>
      <c r="BD37" s="323" t="s">
        <v>446</v>
      </c>
      <c r="BE37" s="323"/>
      <c r="BF37" s="323" t="s">
        <v>446</v>
      </c>
      <c r="BG37" s="323" t="s">
        <v>446</v>
      </c>
      <c r="BH37" s="323" t="s">
        <v>446</v>
      </c>
      <c r="BI37" s="74" t="s">
        <v>1207</v>
      </c>
      <c r="BJ37" s="74" t="s">
        <v>1207</v>
      </c>
      <c r="BK37" s="323" t="s">
        <v>446</v>
      </c>
      <c r="BL37" s="323" t="s">
        <v>446</v>
      </c>
      <c r="BM37" s="323" t="s">
        <v>446</v>
      </c>
      <c r="BN37" s="323" t="s">
        <v>446</v>
      </c>
      <c r="BO37" s="323" t="s">
        <v>446</v>
      </c>
      <c r="BP37" s="323" t="s">
        <v>446</v>
      </c>
      <c r="BQ37" s="323" t="s">
        <v>446</v>
      </c>
      <c r="BR37" s="323" t="s">
        <v>446</v>
      </c>
      <c r="BS37" s="323" t="s">
        <v>446</v>
      </c>
      <c r="BT37" s="323" t="s">
        <v>446</v>
      </c>
      <c r="BU37" s="323" t="s">
        <v>446</v>
      </c>
      <c r="BV37" s="323" t="s">
        <v>446</v>
      </c>
      <c r="BW37" s="323" t="s">
        <v>446</v>
      </c>
      <c r="BX37" s="323" t="s">
        <v>446</v>
      </c>
      <c r="BY37" s="323" t="s">
        <v>446</v>
      </c>
      <c r="BZ37" s="323" t="s">
        <v>446</v>
      </c>
      <c r="CA37" s="323" t="s">
        <v>446</v>
      </c>
      <c r="CB37" s="323" t="s">
        <v>446</v>
      </c>
      <c r="CC37" s="323" t="s">
        <v>446</v>
      </c>
      <c r="CD37" s="323" t="s">
        <v>446</v>
      </c>
      <c r="CE37" s="323" t="s">
        <v>446</v>
      </c>
      <c r="CF37" s="323" t="s">
        <v>446</v>
      </c>
      <c r="CG37" s="323" t="s">
        <v>446</v>
      </c>
      <c r="CH37" s="323" t="s">
        <v>446</v>
      </c>
      <c r="CI37" s="323" t="s">
        <v>446</v>
      </c>
      <c r="CJ37" s="323" t="s">
        <v>446</v>
      </c>
      <c r="CK37" s="323" t="s">
        <v>446</v>
      </c>
      <c r="CL37" s="323" t="s">
        <v>446</v>
      </c>
      <c r="CM37" s="323" t="s">
        <v>446</v>
      </c>
      <c r="CN37" s="323" t="s">
        <v>446</v>
      </c>
      <c r="CO37" s="323" t="s">
        <v>446</v>
      </c>
      <c r="CP37" s="323" t="s">
        <v>446</v>
      </c>
      <c r="CQ37" s="323" t="s">
        <v>446</v>
      </c>
      <c r="CR37" s="323" t="s">
        <v>446</v>
      </c>
      <c r="CS37" s="323" t="s">
        <v>446</v>
      </c>
      <c r="CT37" s="323" t="s">
        <v>446</v>
      </c>
      <c r="CU37" s="323" t="s">
        <v>446</v>
      </c>
      <c r="CV37" s="323" t="s">
        <v>446</v>
      </c>
      <c r="CW37" s="323" t="s">
        <v>446</v>
      </c>
      <c r="CX37" s="323" t="s">
        <v>446</v>
      </c>
      <c r="CY37" s="323" t="s">
        <v>446</v>
      </c>
      <c r="CZ37" s="323" t="s">
        <v>446</v>
      </c>
      <c r="DA37" s="323" t="s">
        <v>446</v>
      </c>
      <c r="DB37" s="323" t="s">
        <v>446</v>
      </c>
      <c r="DC37" s="323" t="s">
        <v>446</v>
      </c>
      <c r="DD37" s="323" t="s">
        <v>446</v>
      </c>
      <c r="DE37" s="323" t="s">
        <v>446</v>
      </c>
      <c r="DF37" s="323" t="s">
        <v>446</v>
      </c>
      <c r="DG37" s="323" t="s">
        <v>446</v>
      </c>
      <c r="DH37" s="323" t="s">
        <v>446</v>
      </c>
      <c r="DI37" s="323" t="s">
        <v>446</v>
      </c>
      <c r="DJ37" s="323" t="s">
        <v>446</v>
      </c>
      <c r="DK37" s="323" t="s">
        <v>446</v>
      </c>
      <c r="DL37" s="323" t="s">
        <v>446</v>
      </c>
      <c r="DM37" s="323" t="s">
        <v>446</v>
      </c>
      <c r="DN37" s="323" t="s">
        <v>446</v>
      </c>
      <c r="DO37" s="323" t="s">
        <v>446</v>
      </c>
      <c r="DP37" s="323" t="s">
        <v>446</v>
      </c>
      <c r="DQ37" s="323" t="s">
        <v>446</v>
      </c>
      <c r="DR37" s="323" t="s">
        <v>446</v>
      </c>
      <c r="DS37" s="323" t="s">
        <v>446</v>
      </c>
      <c r="DT37" s="323" t="s">
        <v>446</v>
      </c>
      <c r="DU37" s="323" t="s">
        <v>446</v>
      </c>
      <c r="DV37" s="323" t="s">
        <v>446</v>
      </c>
      <c r="DW37" s="323" t="s">
        <v>446</v>
      </c>
      <c r="DX37" s="323" t="s">
        <v>446</v>
      </c>
      <c r="DY37" s="323" t="s">
        <v>446</v>
      </c>
      <c r="DZ37" s="323" t="s">
        <v>446</v>
      </c>
      <c r="EA37" s="323" t="s">
        <v>446</v>
      </c>
      <c r="EB37" s="323" t="s">
        <v>446</v>
      </c>
      <c r="EC37" s="323"/>
      <c r="ED37" s="323" t="s">
        <v>446</v>
      </c>
      <c r="EE37" s="323" t="s">
        <v>446</v>
      </c>
      <c r="EF37" s="323" t="s">
        <v>446</v>
      </c>
      <c r="EG37" s="323" t="s">
        <v>446</v>
      </c>
      <c r="EH37" s="323" t="s">
        <v>446</v>
      </c>
      <c r="EI37" s="323" t="s">
        <v>446</v>
      </c>
      <c r="EJ37" s="323" t="s">
        <v>446</v>
      </c>
      <c r="EK37" s="323" t="s">
        <v>446</v>
      </c>
      <c r="EL37" s="323" t="s">
        <v>446</v>
      </c>
      <c r="EM37" s="323" t="s">
        <v>446</v>
      </c>
      <c r="EN37" s="323" t="s">
        <v>446</v>
      </c>
      <c r="EO37" s="323" t="s">
        <v>446</v>
      </c>
      <c r="EP37" s="323" t="s">
        <v>446</v>
      </c>
      <c r="EQ37" s="323" t="s">
        <v>446</v>
      </c>
      <c r="ER37" s="323" t="s">
        <v>446</v>
      </c>
      <c r="ES37" s="323" t="s">
        <v>446</v>
      </c>
      <c r="ET37" s="323" t="s">
        <v>446</v>
      </c>
      <c r="EU37" s="323" t="s">
        <v>446</v>
      </c>
      <c r="EV37" s="323" t="s">
        <v>446</v>
      </c>
      <c r="EW37" s="323" t="s">
        <v>446</v>
      </c>
      <c r="EX37" s="323" t="s">
        <v>446</v>
      </c>
      <c r="EY37" s="323" t="s">
        <v>446</v>
      </c>
      <c r="EZ37" s="323" t="s">
        <v>446</v>
      </c>
      <c r="FA37" s="323" t="s">
        <v>446</v>
      </c>
      <c r="FB37" s="323" t="s">
        <v>446</v>
      </c>
      <c r="FC37" s="323" t="s">
        <v>446</v>
      </c>
      <c r="FD37" s="323" t="s">
        <v>446</v>
      </c>
      <c r="FE37" s="323" t="s">
        <v>446</v>
      </c>
      <c r="FF37" s="323" t="s">
        <v>446</v>
      </c>
      <c r="FG37" s="323" t="s">
        <v>446</v>
      </c>
      <c r="FH37" s="323" t="s">
        <v>446</v>
      </c>
      <c r="FI37" s="323" t="s">
        <v>446</v>
      </c>
      <c r="FJ37" s="323" t="s">
        <v>446</v>
      </c>
      <c r="FK37" s="323" t="s">
        <v>446</v>
      </c>
      <c r="FL37" s="323" t="s">
        <v>446</v>
      </c>
      <c r="FM37" s="323" t="s">
        <v>446</v>
      </c>
      <c r="FN37" s="323" t="s">
        <v>446</v>
      </c>
      <c r="FO37" s="323" t="s">
        <v>446</v>
      </c>
      <c r="FP37" s="323" t="s">
        <v>446</v>
      </c>
      <c r="FQ37" s="323" t="s">
        <v>446</v>
      </c>
      <c r="FR37" s="323" t="s">
        <v>446</v>
      </c>
      <c r="FS37" s="323" t="s">
        <v>446</v>
      </c>
      <c r="FT37" s="323" t="s">
        <v>446</v>
      </c>
      <c r="FU37" s="323" t="s">
        <v>446</v>
      </c>
      <c r="FV37" s="323" t="s">
        <v>446</v>
      </c>
      <c r="FW37" s="323" t="s">
        <v>446</v>
      </c>
      <c r="FX37" s="323" t="s">
        <v>446</v>
      </c>
      <c r="FY37" s="323" t="s">
        <v>446</v>
      </c>
      <c r="FZ37" s="74" t="s">
        <v>1207</v>
      </c>
      <c r="GA37" s="323" t="s">
        <v>446</v>
      </c>
      <c r="GB37" s="323" t="s">
        <v>446</v>
      </c>
      <c r="GC37" s="323" t="s">
        <v>446</v>
      </c>
      <c r="GD37" s="323" t="s">
        <v>446</v>
      </c>
      <c r="GE37" s="323" t="s">
        <v>446</v>
      </c>
      <c r="GF37" s="323" t="s">
        <v>446</v>
      </c>
      <c r="GG37" s="323" t="s">
        <v>446</v>
      </c>
      <c r="GH37" s="323" t="s">
        <v>446</v>
      </c>
      <c r="GI37" s="323" t="s">
        <v>446</v>
      </c>
      <c r="GJ37" s="323" t="s">
        <v>446</v>
      </c>
      <c r="GK37" s="323" t="s">
        <v>446</v>
      </c>
      <c r="GL37" s="323" t="s">
        <v>446</v>
      </c>
      <c r="GM37" s="323" t="s">
        <v>446</v>
      </c>
      <c r="GN37" s="323" t="s">
        <v>446</v>
      </c>
      <c r="GO37" s="323" t="s">
        <v>446</v>
      </c>
      <c r="GP37" s="323" t="s">
        <v>446</v>
      </c>
      <c r="GQ37" s="323" t="s">
        <v>446</v>
      </c>
      <c r="GR37" s="323" t="s">
        <v>446</v>
      </c>
      <c r="GS37" s="323" t="s">
        <v>446</v>
      </c>
      <c r="GT37" s="323" t="s">
        <v>446</v>
      </c>
      <c r="GU37" s="323" t="s">
        <v>446</v>
      </c>
      <c r="GV37" s="323" t="s">
        <v>446</v>
      </c>
      <c r="GW37" s="323" t="s">
        <v>446</v>
      </c>
      <c r="GX37" s="323" t="s">
        <v>446</v>
      </c>
      <c r="GY37" s="323" t="s">
        <v>446</v>
      </c>
      <c r="GZ37" s="323" t="s">
        <v>446</v>
      </c>
      <c r="HA37" s="323" t="s">
        <v>446</v>
      </c>
      <c r="HB37" s="323" t="s">
        <v>446</v>
      </c>
      <c r="HC37" s="323" t="s">
        <v>446</v>
      </c>
      <c r="HD37" s="323" t="s">
        <v>446</v>
      </c>
      <c r="HE37" s="323" t="s">
        <v>446</v>
      </c>
      <c r="HF37" s="323" t="s">
        <v>446</v>
      </c>
      <c r="HG37" s="323" t="s">
        <v>446</v>
      </c>
      <c r="HH37" s="323" t="s">
        <v>446</v>
      </c>
      <c r="HI37" s="323" t="s">
        <v>446</v>
      </c>
      <c r="HJ37" s="323" t="s">
        <v>446</v>
      </c>
      <c r="HK37" s="323" t="s">
        <v>446</v>
      </c>
      <c r="HL37" s="323" t="s">
        <v>446</v>
      </c>
      <c r="HM37" s="323" t="s">
        <v>446</v>
      </c>
      <c r="HN37" s="323" t="s">
        <v>446</v>
      </c>
      <c r="HO37" s="323" t="s">
        <v>446</v>
      </c>
      <c r="HP37" s="74" t="s">
        <v>1208</v>
      </c>
      <c r="HQ37" s="74" t="s">
        <v>1208</v>
      </c>
      <c r="HR37" s="74" t="s">
        <v>1208</v>
      </c>
      <c r="HS37" s="323" t="s">
        <v>446</v>
      </c>
      <c r="HT37" s="323" t="s">
        <v>446</v>
      </c>
      <c r="HU37" s="323" t="s">
        <v>446</v>
      </c>
      <c r="HV37" s="323" t="s">
        <v>446</v>
      </c>
      <c r="HW37" s="323" t="s">
        <v>446</v>
      </c>
      <c r="HX37" s="323" t="s">
        <v>446</v>
      </c>
      <c r="HY37" s="323" t="s">
        <v>446</v>
      </c>
      <c r="HZ37" s="323" t="s">
        <v>446</v>
      </c>
      <c r="IA37" s="323" t="s">
        <v>446</v>
      </c>
      <c r="IB37" s="323" t="s">
        <v>446</v>
      </c>
      <c r="IC37" s="323" t="s">
        <v>446</v>
      </c>
      <c r="ID37" s="323" t="s">
        <v>446</v>
      </c>
      <c r="IE37" s="323" t="s">
        <v>446</v>
      </c>
      <c r="IF37" s="323" t="s">
        <v>446</v>
      </c>
      <c r="IG37" s="323" t="s">
        <v>446</v>
      </c>
      <c r="IH37" s="323" t="s">
        <v>446</v>
      </c>
      <c r="II37" s="323" t="s">
        <v>446</v>
      </c>
      <c r="IJ37" s="323" t="s">
        <v>446</v>
      </c>
      <c r="IK37" s="323" t="s">
        <v>446</v>
      </c>
      <c r="IL37" s="323" t="s">
        <v>446</v>
      </c>
      <c r="IM37" s="323" t="s">
        <v>446</v>
      </c>
      <c r="IN37" s="323" t="s">
        <v>446</v>
      </c>
      <c r="IO37" s="323" t="s">
        <v>446</v>
      </c>
      <c r="IP37" s="323" t="s">
        <v>446</v>
      </c>
      <c r="IQ37" s="323" t="s">
        <v>446</v>
      </c>
      <c r="IR37" s="323" t="s">
        <v>446</v>
      </c>
      <c r="IS37" s="323" t="s">
        <v>446</v>
      </c>
      <c r="IT37" s="323" t="s">
        <v>446</v>
      </c>
      <c r="IU37" s="323" t="s">
        <v>446</v>
      </c>
      <c r="IV37" s="323" t="s">
        <v>446</v>
      </c>
      <c r="IW37" s="323" t="s">
        <v>446</v>
      </c>
      <c r="IX37" s="323" t="s">
        <v>446</v>
      </c>
      <c r="IY37" s="323" t="s">
        <v>446</v>
      </c>
      <c r="IZ37" s="323" t="s">
        <v>446</v>
      </c>
      <c r="JA37" s="323" t="s">
        <v>446</v>
      </c>
      <c r="JB37" s="323" t="s">
        <v>446</v>
      </c>
      <c r="JC37" s="323" t="s">
        <v>446</v>
      </c>
      <c r="JD37" s="323" t="s">
        <v>446</v>
      </c>
      <c r="JE37" s="323" t="s">
        <v>446</v>
      </c>
      <c r="JF37" s="323" t="s">
        <v>446</v>
      </c>
      <c r="JG37" s="323" t="s">
        <v>446</v>
      </c>
      <c r="JH37" s="323" t="s">
        <v>446</v>
      </c>
      <c r="JI37" s="323" t="s">
        <v>446</v>
      </c>
      <c r="JJ37" s="323" t="s">
        <v>446</v>
      </c>
      <c r="JK37" s="323" t="s">
        <v>446</v>
      </c>
      <c r="JL37" s="323" t="s">
        <v>446</v>
      </c>
      <c r="JM37" s="323" t="s">
        <v>446</v>
      </c>
      <c r="JN37" s="323" t="s">
        <v>446</v>
      </c>
      <c r="JO37" s="323" t="s">
        <v>446</v>
      </c>
      <c r="JP37" s="74" t="s">
        <v>1208</v>
      </c>
      <c r="JQ37" s="74" t="s">
        <v>1208</v>
      </c>
      <c r="JR37" s="74" t="s">
        <v>1208</v>
      </c>
      <c r="JS37" s="323" t="s">
        <v>446</v>
      </c>
      <c r="JT37" s="323" t="s">
        <v>446</v>
      </c>
      <c r="JU37" s="323" t="s">
        <v>446</v>
      </c>
      <c r="JV37" s="323" t="s">
        <v>446</v>
      </c>
      <c r="JW37" s="323" t="s">
        <v>446</v>
      </c>
      <c r="JX37" s="323" t="s">
        <v>446</v>
      </c>
      <c r="JY37" s="323" t="s">
        <v>446</v>
      </c>
      <c r="JZ37" s="323" t="s">
        <v>446</v>
      </c>
      <c r="KA37" s="323" t="s">
        <v>446</v>
      </c>
      <c r="KB37" s="323" t="s">
        <v>446</v>
      </c>
      <c r="KC37" s="323" t="s">
        <v>446</v>
      </c>
      <c r="KD37" s="323" t="s">
        <v>446</v>
      </c>
      <c r="KE37" s="323" t="s">
        <v>446</v>
      </c>
      <c r="KF37" s="323" t="s">
        <v>446</v>
      </c>
      <c r="KG37" s="323" t="s">
        <v>446</v>
      </c>
      <c r="KH37" s="74" t="s">
        <v>1208</v>
      </c>
      <c r="KI37" s="323" t="s">
        <v>446</v>
      </c>
      <c r="KJ37" s="323" t="s">
        <v>446</v>
      </c>
      <c r="KK37" s="323" t="s">
        <v>446</v>
      </c>
      <c r="KL37" s="323" t="s">
        <v>446</v>
      </c>
      <c r="KM37" s="323" t="s">
        <v>446</v>
      </c>
      <c r="KN37" s="323" t="s">
        <v>446</v>
      </c>
      <c r="KO37" s="323" t="s">
        <v>446</v>
      </c>
      <c r="KP37" s="323" t="s">
        <v>446</v>
      </c>
      <c r="KQ37" s="323" t="s">
        <v>446</v>
      </c>
      <c r="KR37" s="323" t="s">
        <v>446</v>
      </c>
      <c r="KS37" s="323" t="s">
        <v>446</v>
      </c>
      <c r="KT37" s="323" t="s">
        <v>446</v>
      </c>
      <c r="KU37" s="323" t="s">
        <v>446</v>
      </c>
      <c r="KV37" s="323" t="s">
        <v>446</v>
      </c>
      <c r="KW37" s="323" t="s">
        <v>446</v>
      </c>
      <c r="KX37" s="74" t="s">
        <v>1208</v>
      </c>
      <c r="KY37" s="323" t="s">
        <v>446</v>
      </c>
      <c r="KZ37" s="323" t="s">
        <v>446</v>
      </c>
      <c r="LA37" s="323" t="s">
        <v>446</v>
      </c>
      <c r="LB37" s="323" t="s">
        <v>446</v>
      </c>
    </row>
    <row r="38" spans="1:314" ht="12" customHeight="1">
      <c r="A38" s="3">
        <v>232114</v>
      </c>
      <c r="B38" s="2" t="s">
        <v>726</v>
      </c>
      <c r="C38" s="94">
        <v>918.32</v>
      </c>
      <c r="D38" s="71">
        <v>424500</v>
      </c>
      <c r="E38" s="72">
        <v>14.1</v>
      </c>
      <c r="F38" s="72">
        <v>63.7</v>
      </c>
      <c r="G38" s="72">
        <v>22.2</v>
      </c>
      <c r="H38" s="79">
        <v>22841</v>
      </c>
      <c r="I38" s="79">
        <v>47398</v>
      </c>
      <c r="J38" s="79">
        <v>72858</v>
      </c>
      <c r="K38" s="71">
        <v>41045</v>
      </c>
      <c r="L38" s="71">
        <v>178410</v>
      </c>
      <c r="M38" s="71">
        <v>16327</v>
      </c>
      <c r="N38" s="71">
        <v>18600</v>
      </c>
      <c r="O38" s="74">
        <v>17923</v>
      </c>
      <c r="P38" s="74" t="s">
        <v>1207</v>
      </c>
      <c r="Q38" s="74" t="s">
        <v>1207</v>
      </c>
      <c r="R38" s="79">
        <v>424520</v>
      </c>
      <c r="S38" s="71">
        <v>422542</v>
      </c>
      <c r="T38" s="71">
        <v>466836</v>
      </c>
      <c r="U38" s="71">
        <v>2823745</v>
      </c>
      <c r="V38" s="71">
        <v>3128061</v>
      </c>
      <c r="W38" s="71">
        <v>1346442</v>
      </c>
      <c r="X38" s="71">
        <v>1761402</v>
      </c>
      <c r="Y38" s="86">
        <v>53</v>
      </c>
      <c r="Z38" s="104">
        <v>67</v>
      </c>
      <c r="AA38" s="86">
        <v>28</v>
      </c>
      <c r="AB38" s="74" t="s">
        <v>1207</v>
      </c>
      <c r="AC38" s="74" t="s">
        <v>1207</v>
      </c>
      <c r="AD38" s="87">
        <v>591974</v>
      </c>
      <c r="AE38" s="71">
        <v>4251.01</v>
      </c>
      <c r="AF38" s="86">
        <v>5370.65</v>
      </c>
      <c r="AG38" s="71">
        <v>2712</v>
      </c>
      <c r="AH38" s="71">
        <v>328969</v>
      </c>
      <c r="AI38" s="71">
        <v>0</v>
      </c>
      <c r="AJ38" s="74" t="s">
        <v>1207</v>
      </c>
      <c r="AK38" s="123">
        <v>22</v>
      </c>
      <c r="AL38" s="71">
        <v>2450</v>
      </c>
      <c r="AM38" s="74">
        <v>75</v>
      </c>
      <c r="AN38" s="74">
        <v>24312</v>
      </c>
      <c r="AO38" s="71">
        <v>1550</v>
      </c>
      <c r="AP38" s="71">
        <v>137</v>
      </c>
      <c r="AQ38" s="102">
        <v>28</v>
      </c>
      <c r="AR38" s="74">
        <v>12137</v>
      </c>
      <c r="AS38" s="71">
        <v>854</v>
      </c>
      <c r="AT38" s="71">
        <v>21</v>
      </c>
      <c r="AU38" s="71">
        <v>379</v>
      </c>
      <c r="AV38" s="71">
        <v>32</v>
      </c>
      <c r="AW38" s="71">
        <v>904</v>
      </c>
      <c r="AX38" s="74" t="s">
        <v>1207</v>
      </c>
      <c r="AY38" s="74" t="s">
        <v>1207</v>
      </c>
      <c r="AZ38" s="74" t="s">
        <v>1207</v>
      </c>
      <c r="BA38" s="74" t="s">
        <v>1207</v>
      </c>
      <c r="BB38" s="72">
        <v>100</v>
      </c>
      <c r="BC38" s="72">
        <v>100</v>
      </c>
      <c r="BD38" s="72">
        <v>100</v>
      </c>
      <c r="BE38" s="72"/>
      <c r="BF38" s="86">
        <v>19</v>
      </c>
      <c r="BG38" s="102">
        <v>19</v>
      </c>
      <c r="BH38" s="102">
        <v>14</v>
      </c>
      <c r="BI38" s="74" t="s">
        <v>1207</v>
      </c>
      <c r="BJ38" s="74" t="s">
        <v>1207</v>
      </c>
      <c r="BK38" s="86">
        <v>8</v>
      </c>
      <c r="BL38" s="86">
        <v>8</v>
      </c>
      <c r="BM38" s="102">
        <v>18</v>
      </c>
      <c r="BN38" s="102">
        <v>13</v>
      </c>
      <c r="BO38" s="74">
        <v>14</v>
      </c>
      <c r="BP38" s="71">
        <v>55138</v>
      </c>
      <c r="BQ38" s="74">
        <v>1</v>
      </c>
      <c r="BR38" s="71">
        <v>28000</v>
      </c>
      <c r="BS38" s="74">
        <v>2</v>
      </c>
      <c r="BT38" s="71">
        <v>33870</v>
      </c>
      <c r="BU38" s="74">
        <v>6</v>
      </c>
      <c r="BV38" s="71">
        <v>2346</v>
      </c>
      <c r="BW38" s="72">
        <v>56.2</v>
      </c>
      <c r="BX38" s="86">
        <v>0</v>
      </c>
      <c r="BY38" s="86">
        <v>4</v>
      </c>
      <c r="BZ38" s="86">
        <v>0</v>
      </c>
      <c r="CA38" s="86">
        <v>10763</v>
      </c>
      <c r="CB38" s="72">
        <v>47.9</v>
      </c>
      <c r="CC38" s="101">
        <v>1.1060000000000001</v>
      </c>
      <c r="CD38" s="72">
        <v>27.47</v>
      </c>
      <c r="CE38" s="72">
        <v>2.8015969926049911</v>
      </c>
      <c r="CF38" s="72">
        <v>64.156949962200002</v>
      </c>
      <c r="CG38" s="74">
        <v>17</v>
      </c>
      <c r="CH38" s="71">
        <v>3307</v>
      </c>
      <c r="CI38" s="74">
        <v>231</v>
      </c>
      <c r="CJ38" s="74">
        <v>697</v>
      </c>
      <c r="CK38" s="74">
        <v>3057</v>
      </c>
      <c r="CL38" s="74">
        <v>850</v>
      </c>
      <c r="CM38" s="74">
        <v>229</v>
      </c>
      <c r="CN38" s="74">
        <v>297</v>
      </c>
      <c r="CO38" s="94">
        <v>1.65</v>
      </c>
      <c r="CP38" s="101" t="s">
        <v>406</v>
      </c>
      <c r="CQ38" s="74">
        <v>12</v>
      </c>
      <c r="CR38" s="74">
        <v>82</v>
      </c>
      <c r="CS38" s="74">
        <v>2</v>
      </c>
      <c r="CT38" s="74">
        <v>1</v>
      </c>
      <c r="CU38" s="74">
        <v>50</v>
      </c>
      <c r="CV38" s="74">
        <v>12</v>
      </c>
      <c r="CW38" s="71">
        <v>1001</v>
      </c>
      <c r="CX38" s="74">
        <v>8</v>
      </c>
      <c r="CY38" s="74">
        <v>674</v>
      </c>
      <c r="CZ38" s="86">
        <v>28</v>
      </c>
      <c r="DA38" s="86">
        <v>474</v>
      </c>
      <c r="DB38" s="86">
        <v>12</v>
      </c>
      <c r="DC38" s="86">
        <v>123</v>
      </c>
      <c r="DD38" s="86">
        <v>2</v>
      </c>
      <c r="DE38" s="86">
        <v>44</v>
      </c>
      <c r="DF38" s="71">
        <v>7696</v>
      </c>
      <c r="DG38" s="71">
        <v>1803</v>
      </c>
      <c r="DH38" s="71">
        <v>1874</v>
      </c>
      <c r="DI38" s="87">
        <v>770482.52099999995</v>
      </c>
      <c r="DJ38" s="87">
        <v>285458.995</v>
      </c>
      <c r="DK38" s="87">
        <v>490197.20600000001</v>
      </c>
      <c r="DL38" s="71">
        <v>41235</v>
      </c>
      <c r="DM38" s="74">
        <v>27</v>
      </c>
      <c r="DN38" s="87">
        <v>13557</v>
      </c>
      <c r="DO38" s="87">
        <v>1654</v>
      </c>
      <c r="DP38" s="87">
        <v>1382</v>
      </c>
      <c r="DQ38" s="86">
        <v>482</v>
      </c>
      <c r="DR38" s="86">
        <v>2197</v>
      </c>
      <c r="DS38" s="71">
        <v>25883</v>
      </c>
      <c r="DT38" s="122">
        <v>12681</v>
      </c>
      <c r="DU38" s="71">
        <v>3133</v>
      </c>
      <c r="DV38" s="71">
        <v>2865</v>
      </c>
      <c r="DW38" s="129">
        <v>167</v>
      </c>
      <c r="DX38" s="129">
        <v>228</v>
      </c>
      <c r="DY38" s="129">
        <v>0</v>
      </c>
      <c r="DZ38" s="129">
        <v>1373</v>
      </c>
      <c r="EA38" s="129">
        <v>69</v>
      </c>
      <c r="EB38" s="129">
        <v>17485</v>
      </c>
      <c r="EC38" s="129"/>
      <c r="ED38" s="116">
        <v>79</v>
      </c>
      <c r="EE38" s="74">
        <v>13029</v>
      </c>
      <c r="EF38" s="118">
        <v>8580</v>
      </c>
      <c r="EG38" s="74">
        <v>0</v>
      </c>
      <c r="EH38" s="115">
        <v>1143</v>
      </c>
      <c r="EI38" s="86">
        <v>71</v>
      </c>
      <c r="EJ38" s="86">
        <v>69</v>
      </c>
      <c r="EK38" s="72">
        <v>42.3</v>
      </c>
      <c r="EL38" s="86">
        <v>42</v>
      </c>
      <c r="EM38" s="86">
        <v>80</v>
      </c>
      <c r="EN38" s="86">
        <v>1138</v>
      </c>
      <c r="EO38" s="87">
        <v>245</v>
      </c>
      <c r="EP38" s="87">
        <v>78</v>
      </c>
      <c r="EQ38" s="87">
        <v>3686</v>
      </c>
      <c r="ER38" s="74">
        <v>3808</v>
      </c>
      <c r="ES38" s="72">
        <v>96.6</v>
      </c>
      <c r="ET38" s="72">
        <v>96.8</v>
      </c>
      <c r="EU38" s="87">
        <v>154</v>
      </c>
      <c r="EV38" s="72">
        <v>5.53</v>
      </c>
      <c r="EW38" s="87">
        <v>84858</v>
      </c>
      <c r="EX38" s="72">
        <v>36.9</v>
      </c>
      <c r="EY38" s="87">
        <v>330530</v>
      </c>
      <c r="EZ38" s="72">
        <v>2.34</v>
      </c>
      <c r="FA38" s="86">
        <v>468</v>
      </c>
      <c r="FB38" s="86">
        <v>109</v>
      </c>
      <c r="FC38" s="120">
        <v>11493</v>
      </c>
      <c r="FD38" s="86">
        <v>204</v>
      </c>
      <c r="FE38" s="86">
        <v>2487</v>
      </c>
      <c r="FF38" s="72">
        <v>100</v>
      </c>
      <c r="FG38" s="72" t="s">
        <v>860</v>
      </c>
      <c r="FH38" s="71">
        <v>146862</v>
      </c>
      <c r="FI38" s="74">
        <v>19609</v>
      </c>
      <c r="FJ38" s="71">
        <v>6112</v>
      </c>
      <c r="FK38" s="115">
        <v>122487</v>
      </c>
      <c r="FL38" s="71">
        <v>103921</v>
      </c>
      <c r="FM38" s="71">
        <v>14649</v>
      </c>
      <c r="FN38" s="71">
        <v>3917</v>
      </c>
      <c r="FO38" s="71">
        <v>4766</v>
      </c>
      <c r="FP38" s="119">
        <v>19.7</v>
      </c>
      <c r="FQ38" s="116">
        <v>184</v>
      </c>
      <c r="FR38" s="111">
        <v>10.96</v>
      </c>
      <c r="FS38" s="118">
        <v>8350</v>
      </c>
      <c r="FT38" s="86">
        <v>155</v>
      </c>
      <c r="FU38" s="86">
        <v>270</v>
      </c>
      <c r="FV38" s="86">
        <v>409</v>
      </c>
      <c r="FW38" s="96">
        <v>9</v>
      </c>
      <c r="FX38" s="95">
        <v>275</v>
      </c>
      <c r="FY38" s="94">
        <v>65.129234662259861</v>
      </c>
      <c r="FZ38" s="74" t="s">
        <v>1207</v>
      </c>
      <c r="GA38" s="93">
        <v>99.95</v>
      </c>
      <c r="GB38" s="93">
        <v>90.07</v>
      </c>
      <c r="GC38" s="72">
        <v>71.188221436984691</v>
      </c>
      <c r="GD38" s="80">
        <v>23.9</v>
      </c>
      <c r="GE38" s="117">
        <v>132</v>
      </c>
      <c r="GF38" s="116">
        <v>16</v>
      </c>
      <c r="GG38" s="116">
        <v>108</v>
      </c>
      <c r="GH38" s="86">
        <v>1866</v>
      </c>
      <c r="GI38" s="86">
        <v>13</v>
      </c>
      <c r="GJ38" s="86">
        <v>2711</v>
      </c>
      <c r="GK38" s="86">
        <v>2900</v>
      </c>
      <c r="GL38" s="86">
        <v>7</v>
      </c>
      <c r="GM38" s="115">
        <v>10671973</v>
      </c>
      <c r="GN38" s="114">
        <v>2929</v>
      </c>
      <c r="GO38" s="86" t="s">
        <v>406</v>
      </c>
      <c r="GP38" s="86" t="s">
        <v>406</v>
      </c>
      <c r="GQ38" s="71">
        <v>13507</v>
      </c>
      <c r="GR38" s="74">
        <v>13507</v>
      </c>
      <c r="GS38" s="74">
        <v>68</v>
      </c>
      <c r="GT38" s="74">
        <v>2897</v>
      </c>
      <c r="GU38" s="71">
        <v>248872</v>
      </c>
      <c r="GV38" s="71">
        <v>968</v>
      </c>
      <c r="GW38" s="71">
        <v>127463</v>
      </c>
      <c r="GX38" s="71">
        <v>120441</v>
      </c>
      <c r="GY38" s="71">
        <v>448</v>
      </c>
      <c r="GZ38" s="71">
        <v>6177</v>
      </c>
      <c r="HA38" s="71">
        <v>1897546</v>
      </c>
      <c r="HB38" s="71">
        <v>1982</v>
      </c>
      <c r="HC38" s="71">
        <v>17910</v>
      </c>
      <c r="HD38" s="71">
        <v>378203</v>
      </c>
      <c r="HE38" s="71">
        <v>835</v>
      </c>
      <c r="HF38" s="71">
        <v>114528</v>
      </c>
      <c r="HG38" s="71">
        <v>14246272.42</v>
      </c>
      <c r="HH38" s="74">
        <v>785</v>
      </c>
      <c r="HI38" s="86">
        <v>25843</v>
      </c>
      <c r="HJ38" s="86">
        <v>873171</v>
      </c>
      <c r="HK38" s="88">
        <v>72.489999999999995</v>
      </c>
      <c r="HL38" s="86">
        <v>5064</v>
      </c>
      <c r="HM38" s="74">
        <v>6322</v>
      </c>
      <c r="HN38" s="74">
        <v>2581</v>
      </c>
      <c r="HO38" s="87">
        <v>243</v>
      </c>
      <c r="HP38" s="74" t="s">
        <v>1208</v>
      </c>
      <c r="HQ38" s="74" t="s">
        <v>1208</v>
      </c>
      <c r="HR38" s="74" t="s">
        <v>1208</v>
      </c>
      <c r="HS38" s="87">
        <v>131</v>
      </c>
      <c r="HT38" s="71">
        <v>2547153</v>
      </c>
      <c r="HU38" s="71">
        <v>17049822</v>
      </c>
      <c r="HV38" s="86">
        <v>1907003</v>
      </c>
      <c r="HW38" s="86">
        <v>2400313</v>
      </c>
      <c r="HX38" s="86">
        <v>422406</v>
      </c>
      <c r="HY38" s="86">
        <v>18000</v>
      </c>
      <c r="HZ38" s="86">
        <v>23400</v>
      </c>
      <c r="IA38" s="86">
        <v>307320</v>
      </c>
      <c r="IB38" s="86">
        <v>199560</v>
      </c>
      <c r="IC38" s="85">
        <v>25987</v>
      </c>
      <c r="ID38" s="85">
        <v>2380342</v>
      </c>
      <c r="IE38" s="85">
        <v>2734592</v>
      </c>
      <c r="IF38" s="79">
        <v>36</v>
      </c>
      <c r="IG38" s="79">
        <v>54</v>
      </c>
      <c r="IH38" s="85">
        <v>20</v>
      </c>
      <c r="II38" s="79">
        <v>54</v>
      </c>
      <c r="IJ38" s="85">
        <v>43514</v>
      </c>
      <c r="IK38" s="71">
        <v>284304</v>
      </c>
      <c r="IL38" s="79">
        <v>320</v>
      </c>
      <c r="IM38" s="113">
        <v>0</v>
      </c>
      <c r="IN38" s="112">
        <v>41.04</v>
      </c>
      <c r="IO38" s="86">
        <v>244914</v>
      </c>
      <c r="IP38" s="81">
        <v>2.84</v>
      </c>
      <c r="IQ38" s="80">
        <v>7.4</v>
      </c>
      <c r="IR38" s="80">
        <v>7.4</v>
      </c>
      <c r="IS38" s="80">
        <v>1150.7</v>
      </c>
      <c r="IT38" s="80">
        <v>1092.0999999999999</v>
      </c>
      <c r="IU38" s="71">
        <v>138384</v>
      </c>
      <c r="IV38" s="72">
        <v>65.599999999999994</v>
      </c>
      <c r="IW38" s="72">
        <v>68.599999999999994</v>
      </c>
      <c r="IX38" s="72">
        <v>44.8</v>
      </c>
      <c r="IY38" s="72">
        <v>71.599999999999994</v>
      </c>
      <c r="IZ38" s="72">
        <v>24.9</v>
      </c>
      <c r="JA38" s="79">
        <v>3</v>
      </c>
      <c r="JB38" s="79">
        <v>9</v>
      </c>
      <c r="JC38" s="111">
        <v>80.91</v>
      </c>
      <c r="JD38" s="110">
        <v>1.5169999999999999</v>
      </c>
      <c r="JE38" s="109">
        <v>76.400000000000006</v>
      </c>
      <c r="JF38" s="109">
        <v>3.4</v>
      </c>
      <c r="JG38" s="109">
        <v>3.4</v>
      </c>
      <c r="JH38" s="108">
        <v>58541270</v>
      </c>
      <c r="JI38" s="74">
        <v>70.900000000000006</v>
      </c>
      <c r="JJ38" s="74">
        <v>38.4</v>
      </c>
      <c r="JK38" s="162">
        <v>-3.37</v>
      </c>
      <c r="JL38" s="162">
        <v>-16.72</v>
      </c>
      <c r="JM38" s="162">
        <v>-56.31</v>
      </c>
      <c r="JN38" s="72">
        <v>38.9</v>
      </c>
      <c r="JO38" s="105">
        <v>3394</v>
      </c>
      <c r="JP38" s="74" t="s">
        <v>1208</v>
      </c>
      <c r="JQ38" s="74" t="s">
        <v>1208</v>
      </c>
      <c r="JR38" s="74" t="s">
        <v>1208</v>
      </c>
      <c r="JS38" s="72">
        <v>27</v>
      </c>
      <c r="JT38" s="72">
        <v>26.5</v>
      </c>
      <c r="JU38" s="71">
        <v>97819</v>
      </c>
      <c r="JV38" s="71">
        <v>1459</v>
      </c>
      <c r="JW38" s="71">
        <v>1602</v>
      </c>
      <c r="JX38" s="71">
        <v>7086</v>
      </c>
      <c r="JY38" s="71">
        <v>8202</v>
      </c>
      <c r="JZ38" s="71">
        <v>7411</v>
      </c>
      <c r="KA38" s="71">
        <v>8758</v>
      </c>
      <c r="KB38" s="71">
        <v>11157</v>
      </c>
      <c r="KC38" s="71">
        <v>9925</v>
      </c>
      <c r="KD38" s="71">
        <v>8310</v>
      </c>
      <c r="KE38" s="71">
        <v>7209</v>
      </c>
      <c r="KF38" s="71">
        <v>6149</v>
      </c>
      <c r="KG38" s="71">
        <v>4525</v>
      </c>
      <c r="KH38" s="74" t="s">
        <v>1208</v>
      </c>
      <c r="KI38" s="71">
        <v>1974</v>
      </c>
      <c r="KJ38" s="71">
        <v>873</v>
      </c>
      <c r="KK38" s="71">
        <v>372</v>
      </c>
      <c r="KL38" s="71">
        <v>182</v>
      </c>
      <c r="KM38" s="71">
        <v>9929</v>
      </c>
      <c r="KN38" s="71">
        <v>9754</v>
      </c>
      <c r="KO38" s="71">
        <v>10657</v>
      </c>
      <c r="KP38" s="71">
        <v>11612</v>
      </c>
      <c r="KQ38" s="71">
        <v>12969</v>
      </c>
      <c r="KR38" s="71">
        <v>15251</v>
      </c>
      <c r="KS38" s="71">
        <v>12976</v>
      </c>
      <c r="KT38" s="71">
        <v>11249</v>
      </c>
      <c r="KU38" s="71">
        <v>10892</v>
      </c>
      <c r="KV38" s="71">
        <v>12523</v>
      </c>
      <c r="KW38" s="71">
        <v>14425</v>
      </c>
      <c r="KX38" s="74" t="s">
        <v>1208</v>
      </c>
      <c r="KY38" s="71">
        <v>10856</v>
      </c>
      <c r="KZ38" s="71">
        <v>7476</v>
      </c>
      <c r="LA38" s="71">
        <v>5594</v>
      </c>
      <c r="LB38" s="71">
        <v>6467</v>
      </c>
    </row>
    <row r="39" spans="1:314" ht="12" customHeight="1">
      <c r="A39" s="3">
        <v>252018</v>
      </c>
      <c r="B39" s="2" t="s">
        <v>727</v>
      </c>
      <c r="C39" s="94">
        <v>464.51</v>
      </c>
      <c r="D39" s="71">
        <v>342088</v>
      </c>
      <c r="E39" s="72">
        <v>13.9</v>
      </c>
      <c r="F39" s="72">
        <v>60.3</v>
      </c>
      <c r="G39" s="72">
        <v>25.8</v>
      </c>
      <c r="H39" s="79">
        <v>17936</v>
      </c>
      <c r="I39" s="79">
        <v>37571</v>
      </c>
      <c r="J39" s="79">
        <v>57940</v>
      </c>
      <c r="K39" s="79">
        <v>41950</v>
      </c>
      <c r="L39" s="71">
        <v>146696</v>
      </c>
      <c r="M39" s="71">
        <v>4140</v>
      </c>
      <c r="N39" s="71">
        <v>12087</v>
      </c>
      <c r="O39" s="74">
        <v>11707</v>
      </c>
      <c r="P39" s="74" t="s">
        <v>1207</v>
      </c>
      <c r="Q39" s="74" t="s">
        <v>1207</v>
      </c>
      <c r="R39" s="79">
        <v>340544</v>
      </c>
      <c r="S39" s="71">
        <v>340973</v>
      </c>
      <c r="T39" s="71">
        <v>310543</v>
      </c>
      <c r="U39" s="71">
        <v>968777</v>
      </c>
      <c r="V39" s="71">
        <v>1603430</v>
      </c>
      <c r="W39" s="71">
        <v>521381</v>
      </c>
      <c r="X39" s="71">
        <v>886049</v>
      </c>
      <c r="Y39" s="86">
        <v>55</v>
      </c>
      <c r="Z39" s="104">
        <v>50</v>
      </c>
      <c r="AA39" s="86">
        <v>0</v>
      </c>
      <c r="AB39" s="74" t="s">
        <v>1207</v>
      </c>
      <c r="AC39" s="74" t="s">
        <v>1207</v>
      </c>
      <c r="AD39" s="87">
        <v>0</v>
      </c>
      <c r="AE39" s="71">
        <f>38+1490</f>
        <v>1528</v>
      </c>
      <c r="AF39" s="86">
        <f>411+567</f>
        <v>978</v>
      </c>
      <c r="AG39" s="71">
        <v>1300</v>
      </c>
      <c r="AH39" s="71">
        <v>124768</v>
      </c>
      <c r="AI39" s="71">
        <v>1848</v>
      </c>
      <c r="AJ39" s="74" t="s">
        <v>1207</v>
      </c>
      <c r="AK39" s="123">
        <v>40</v>
      </c>
      <c r="AL39" s="71">
        <v>2872</v>
      </c>
      <c r="AM39" s="74">
        <v>37</v>
      </c>
      <c r="AN39" s="74">
        <v>18681</v>
      </c>
      <c r="AO39" s="71">
        <v>1110</v>
      </c>
      <c r="AP39" s="71">
        <v>99</v>
      </c>
      <c r="AQ39" s="102">
        <v>18</v>
      </c>
      <c r="AR39" s="74">
        <v>8771</v>
      </c>
      <c r="AS39" s="71">
        <v>619</v>
      </c>
      <c r="AT39" s="71">
        <v>4</v>
      </c>
      <c r="AU39" s="71">
        <v>229</v>
      </c>
      <c r="AV39" s="71">
        <v>14</v>
      </c>
      <c r="AW39" s="71">
        <v>35</v>
      </c>
      <c r="AX39" s="74" t="s">
        <v>1207</v>
      </c>
      <c r="AY39" s="74" t="s">
        <v>1207</v>
      </c>
      <c r="AZ39" s="74" t="s">
        <v>1207</v>
      </c>
      <c r="BA39" s="74" t="s">
        <v>1207</v>
      </c>
      <c r="BB39" s="72">
        <v>100</v>
      </c>
      <c r="BC39" s="72">
        <v>91.5</v>
      </c>
      <c r="BD39" s="72">
        <v>71.8</v>
      </c>
      <c r="BE39" s="72"/>
      <c r="BF39" s="86">
        <v>3</v>
      </c>
      <c r="BG39" s="102">
        <v>9</v>
      </c>
      <c r="BH39" s="102">
        <v>6</v>
      </c>
      <c r="BI39" s="74" t="s">
        <v>1207</v>
      </c>
      <c r="BJ39" s="74" t="s">
        <v>1207</v>
      </c>
      <c r="BK39" s="102">
        <v>3</v>
      </c>
      <c r="BL39" s="102">
        <v>1</v>
      </c>
      <c r="BM39" s="102">
        <v>2</v>
      </c>
      <c r="BN39" s="102">
        <v>6</v>
      </c>
      <c r="BO39" s="74">
        <v>7</v>
      </c>
      <c r="BP39" s="71">
        <v>9853</v>
      </c>
      <c r="BQ39" s="74">
        <v>1</v>
      </c>
      <c r="BR39" s="71">
        <v>31853</v>
      </c>
      <c r="BS39" s="74">
        <v>1</v>
      </c>
      <c r="BT39" s="71">
        <v>21447</v>
      </c>
      <c r="BU39" s="74">
        <v>13</v>
      </c>
      <c r="BV39" s="71">
        <v>6076</v>
      </c>
      <c r="BW39" s="72">
        <v>46.7</v>
      </c>
      <c r="BX39" s="86">
        <v>1</v>
      </c>
      <c r="BY39" s="86">
        <v>5</v>
      </c>
      <c r="BZ39" s="86">
        <v>592</v>
      </c>
      <c r="CA39" s="86">
        <v>10700</v>
      </c>
      <c r="CB39" s="72">
        <v>28.000000000000004</v>
      </c>
      <c r="CC39" s="101">
        <v>1.08</v>
      </c>
      <c r="CD39" s="72">
        <v>33.700000000000003</v>
      </c>
      <c r="CE39" s="72">
        <v>3.7948041340747021</v>
      </c>
      <c r="CF39" s="72">
        <v>58.2390521632</v>
      </c>
      <c r="CG39" s="74">
        <v>15</v>
      </c>
      <c r="CH39" s="71">
        <v>4035</v>
      </c>
      <c r="CI39" s="74">
        <v>294</v>
      </c>
      <c r="CJ39" s="74">
        <v>1216</v>
      </c>
      <c r="CK39" s="74">
        <v>3057</v>
      </c>
      <c r="CL39" s="74">
        <v>858</v>
      </c>
      <c r="CM39" s="74">
        <v>247</v>
      </c>
      <c r="CN39" s="74">
        <v>527</v>
      </c>
      <c r="CO39" s="94">
        <v>1.49</v>
      </c>
      <c r="CP39" s="101" t="s">
        <v>406</v>
      </c>
      <c r="CQ39" s="74">
        <v>3</v>
      </c>
      <c r="CR39" s="74">
        <v>17</v>
      </c>
      <c r="CS39" s="74">
        <v>5</v>
      </c>
      <c r="CT39" s="74">
        <v>2</v>
      </c>
      <c r="CU39" s="74">
        <v>165</v>
      </c>
      <c r="CV39" s="74">
        <v>15</v>
      </c>
      <c r="CW39" s="71">
        <v>1224</v>
      </c>
      <c r="CX39" s="74">
        <v>7</v>
      </c>
      <c r="CY39" s="74">
        <v>449</v>
      </c>
      <c r="CZ39" s="86">
        <v>38</v>
      </c>
      <c r="DA39" s="86">
        <v>648</v>
      </c>
      <c r="DB39" s="86">
        <v>14</v>
      </c>
      <c r="DC39" s="86">
        <v>151</v>
      </c>
      <c r="DD39" s="86">
        <v>16</v>
      </c>
      <c r="DE39" s="86">
        <v>417</v>
      </c>
      <c r="DF39" s="71">
        <v>10243</v>
      </c>
      <c r="DG39" s="71">
        <v>2925</v>
      </c>
      <c r="DH39" s="87">
        <v>1798</v>
      </c>
      <c r="DI39" s="87">
        <v>985988.88300000003</v>
      </c>
      <c r="DJ39" s="87">
        <v>403166.16700000002</v>
      </c>
      <c r="DK39" s="87">
        <v>489086.56300000002</v>
      </c>
      <c r="DL39" s="71">
        <v>88489</v>
      </c>
      <c r="DM39" s="74">
        <v>8</v>
      </c>
      <c r="DN39" s="87">
        <v>16014</v>
      </c>
      <c r="DO39" s="87">
        <v>1745</v>
      </c>
      <c r="DP39" s="87">
        <v>1349</v>
      </c>
      <c r="DQ39" s="86">
        <v>145</v>
      </c>
      <c r="DR39" s="86">
        <v>1522</v>
      </c>
      <c r="DS39" s="71">
        <v>7993</v>
      </c>
      <c r="DT39" s="161">
        <v>14659</v>
      </c>
      <c r="DU39" s="71">
        <v>2930</v>
      </c>
      <c r="DV39" s="71">
        <v>2379</v>
      </c>
      <c r="DW39" s="86">
        <v>284</v>
      </c>
      <c r="DX39" s="86">
        <v>172</v>
      </c>
      <c r="DY39" s="86">
        <v>8</v>
      </c>
      <c r="DZ39" s="86">
        <v>1580</v>
      </c>
      <c r="EA39" s="86">
        <v>12</v>
      </c>
      <c r="EB39" s="86">
        <v>14972</v>
      </c>
      <c r="EC39" s="86"/>
      <c r="ED39" s="116">
        <v>101</v>
      </c>
      <c r="EE39" s="74">
        <v>8450</v>
      </c>
      <c r="EF39" s="118">
        <v>8497</v>
      </c>
      <c r="EG39" s="74">
        <v>58</v>
      </c>
      <c r="EH39" s="115">
        <v>1280</v>
      </c>
      <c r="EI39" s="86">
        <v>101</v>
      </c>
      <c r="EJ39" s="86">
        <v>74</v>
      </c>
      <c r="EK39" s="72">
        <v>72.400000000000006</v>
      </c>
      <c r="EL39" s="86">
        <v>69</v>
      </c>
      <c r="EM39" s="86">
        <v>376</v>
      </c>
      <c r="EN39" s="86">
        <v>1447</v>
      </c>
      <c r="EO39" s="87">
        <v>391</v>
      </c>
      <c r="EP39" s="87">
        <v>314</v>
      </c>
      <c r="EQ39" s="87">
        <v>2671</v>
      </c>
      <c r="ER39" s="74">
        <v>2757</v>
      </c>
      <c r="ES39" s="72">
        <v>93.6</v>
      </c>
      <c r="ET39" s="72">
        <v>90</v>
      </c>
      <c r="EU39" s="87">
        <v>208</v>
      </c>
      <c r="EV39" s="72">
        <v>11.87</v>
      </c>
      <c r="EW39" s="87">
        <v>71806</v>
      </c>
      <c r="EX39" s="72">
        <v>38.1</v>
      </c>
      <c r="EY39" s="87">
        <v>376702</v>
      </c>
      <c r="EZ39" s="72">
        <v>3.57</v>
      </c>
      <c r="FA39" s="86">
        <v>425</v>
      </c>
      <c r="FB39" s="86">
        <v>0</v>
      </c>
      <c r="FC39" s="120">
        <v>1448</v>
      </c>
      <c r="FD39" s="86">
        <v>24</v>
      </c>
      <c r="FE39" s="86">
        <v>1658</v>
      </c>
      <c r="FF39" s="72">
        <v>100</v>
      </c>
      <c r="FG39" s="72" t="s">
        <v>860</v>
      </c>
      <c r="FH39" s="71">
        <v>105147</v>
      </c>
      <c r="FI39" s="74">
        <v>2729</v>
      </c>
      <c r="FJ39" s="71">
        <v>0</v>
      </c>
      <c r="FK39" s="115">
        <v>94371</v>
      </c>
      <c r="FL39" s="71">
        <v>84091</v>
      </c>
      <c r="FM39" s="71">
        <v>6755</v>
      </c>
      <c r="FN39" s="71">
        <v>3525</v>
      </c>
      <c r="FO39" s="71">
        <v>8047</v>
      </c>
      <c r="FP39" s="119">
        <v>15.76</v>
      </c>
      <c r="FQ39" s="116">
        <v>224</v>
      </c>
      <c r="FR39" s="111">
        <v>9.9499999999999993</v>
      </c>
      <c r="FS39" s="118">
        <v>6046</v>
      </c>
      <c r="FT39" s="86">
        <v>124</v>
      </c>
      <c r="FU39" s="86">
        <v>141</v>
      </c>
      <c r="FV39" s="86">
        <v>95</v>
      </c>
      <c r="FW39" s="86">
        <v>18</v>
      </c>
      <c r="FX39" s="86">
        <v>506</v>
      </c>
      <c r="FY39" s="94">
        <v>73.044282369084385</v>
      </c>
      <c r="FZ39" s="74" t="s">
        <v>1207</v>
      </c>
      <c r="GA39" s="93">
        <v>99.97</v>
      </c>
      <c r="GB39" s="93">
        <v>94.3</v>
      </c>
      <c r="GC39" s="72">
        <v>98.4</v>
      </c>
      <c r="GD39" s="80">
        <v>73.599999999999994</v>
      </c>
      <c r="GE39" s="117">
        <v>79</v>
      </c>
      <c r="GF39" s="116">
        <v>10</v>
      </c>
      <c r="GG39" s="116">
        <v>54</v>
      </c>
      <c r="GH39" s="86">
        <v>1105</v>
      </c>
      <c r="GI39" s="86">
        <v>13</v>
      </c>
      <c r="GJ39" s="86">
        <v>2019</v>
      </c>
      <c r="GK39" s="86">
        <v>2900</v>
      </c>
      <c r="GL39" s="86">
        <v>6</v>
      </c>
      <c r="GM39" s="115">
        <v>13821300</v>
      </c>
      <c r="GN39" s="114">
        <v>3891</v>
      </c>
      <c r="GO39" s="86" t="s">
        <v>406</v>
      </c>
      <c r="GP39" s="86" t="s">
        <v>406</v>
      </c>
      <c r="GQ39" s="71">
        <v>11367</v>
      </c>
      <c r="GR39" s="74">
        <v>11367</v>
      </c>
      <c r="GS39" s="74">
        <v>24</v>
      </c>
      <c r="GT39" s="74">
        <v>1626</v>
      </c>
      <c r="GU39" s="71">
        <v>116437</v>
      </c>
      <c r="GV39" s="71">
        <v>217</v>
      </c>
      <c r="GW39" s="71">
        <v>20918</v>
      </c>
      <c r="GX39" s="71">
        <v>95302</v>
      </c>
      <c r="GY39" s="71">
        <v>362</v>
      </c>
      <c r="GZ39" s="71">
        <v>2856</v>
      </c>
      <c r="HA39" s="71">
        <v>205671</v>
      </c>
      <c r="HB39" s="71">
        <v>1573</v>
      </c>
      <c r="HC39" s="71">
        <v>14677</v>
      </c>
      <c r="HD39" s="71">
        <v>263467</v>
      </c>
      <c r="HE39" s="71">
        <v>210</v>
      </c>
      <c r="HF39" s="71">
        <v>11438</v>
      </c>
      <c r="HG39" s="71">
        <v>356082.5</v>
      </c>
      <c r="HH39" s="74">
        <v>201</v>
      </c>
      <c r="HI39" s="86">
        <v>6329</v>
      </c>
      <c r="HJ39" s="86">
        <v>162084</v>
      </c>
      <c r="HK39" s="88">
        <v>32.229999999999997</v>
      </c>
      <c r="HL39" s="86">
        <v>1040</v>
      </c>
      <c r="HM39" s="74">
        <v>2955</v>
      </c>
      <c r="HN39" s="74">
        <v>1588</v>
      </c>
      <c r="HO39" s="87">
        <v>29</v>
      </c>
      <c r="HP39" s="74" t="s">
        <v>1208</v>
      </c>
      <c r="HQ39" s="74" t="s">
        <v>1208</v>
      </c>
      <c r="HR39" s="74" t="s">
        <v>1208</v>
      </c>
      <c r="HS39" s="87">
        <v>7</v>
      </c>
      <c r="HT39" s="71">
        <v>1462137</v>
      </c>
      <c r="HU39" s="71">
        <v>10044225</v>
      </c>
      <c r="HV39" s="87">
        <v>1050813</v>
      </c>
      <c r="HW39" s="86">
        <v>1403338</v>
      </c>
      <c r="HX39" s="86">
        <v>198517</v>
      </c>
      <c r="HY39" s="86">
        <v>5810</v>
      </c>
      <c r="HZ39" s="86">
        <v>8010</v>
      </c>
      <c r="IA39" s="86">
        <v>202120</v>
      </c>
      <c r="IB39" s="86">
        <v>71010</v>
      </c>
      <c r="IC39" s="85">
        <v>107467</v>
      </c>
      <c r="ID39" s="85">
        <v>10463196</v>
      </c>
      <c r="IE39" s="85">
        <v>0</v>
      </c>
      <c r="IF39" s="79">
        <v>208</v>
      </c>
      <c r="IG39" s="79">
        <v>0</v>
      </c>
      <c r="IH39" s="85">
        <v>69</v>
      </c>
      <c r="II39" s="79">
        <v>0</v>
      </c>
      <c r="IJ39" s="85">
        <v>38136</v>
      </c>
      <c r="IK39" s="71">
        <v>155220</v>
      </c>
      <c r="IL39" s="85" t="s">
        <v>406</v>
      </c>
      <c r="IM39" s="85">
        <v>2430</v>
      </c>
      <c r="IN39" s="112">
        <v>38.880000000000003</v>
      </c>
      <c r="IO39" s="85">
        <v>268627</v>
      </c>
      <c r="IP39" s="81" t="s">
        <v>771</v>
      </c>
      <c r="IQ39" s="80">
        <v>2.1</v>
      </c>
      <c r="IR39" s="80">
        <v>2.1</v>
      </c>
      <c r="IS39" s="80">
        <v>854.2</v>
      </c>
      <c r="IT39" s="80">
        <v>805.2</v>
      </c>
      <c r="IU39" s="71">
        <v>32770</v>
      </c>
      <c r="IV39" s="72">
        <v>70.5</v>
      </c>
      <c r="IW39" s="72">
        <v>68</v>
      </c>
      <c r="IX39" s="72">
        <v>44.4</v>
      </c>
      <c r="IY39" s="72">
        <v>74</v>
      </c>
      <c r="IZ39" s="72">
        <v>26.9</v>
      </c>
      <c r="JA39" s="79">
        <v>3</v>
      </c>
      <c r="JB39" s="79">
        <v>10</v>
      </c>
      <c r="JC39" s="111">
        <v>60.2</v>
      </c>
      <c r="JD39" s="110">
        <v>0.81699999999999995</v>
      </c>
      <c r="JE39" s="109">
        <v>88.8</v>
      </c>
      <c r="JF39" s="109">
        <v>2.8</v>
      </c>
      <c r="JG39" s="109">
        <v>5.0999999999999996</v>
      </c>
      <c r="JH39" s="108">
        <v>116483552</v>
      </c>
      <c r="JI39" s="74">
        <v>52.4</v>
      </c>
      <c r="JJ39" s="74">
        <v>58.6</v>
      </c>
      <c r="JK39" s="107" t="s">
        <v>406</v>
      </c>
      <c r="JL39" s="107" t="s">
        <v>406</v>
      </c>
      <c r="JM39" s="74">
        <v>16.899999999999999</v>
      </c>
      <c r="JN39" s="72">
        <v>29.4</v>
      </c>
      <c r="JO39" s="105">
        <v>2343</v>
      </c>
      <c r="JP39" s="74" t="s">
        <v>1208</v>
      </c>
      <c r="JQ39" s="74" t="s">
        <v>1208</v>
      </c>
      <c r="JR39" s="74" t="s">
        <v>1208</v>
      </c>
      <c r="JS39" s="72">
        <v>16</v>
      </c>
      <c r="JT39" s="72">
        <v>29.6</v>
      </c>
      <c r="JU39" s="71">
        <v>63674</v>
      </c>
      <c r="JV39" s="71">
        <v>1121</v>
      </c>
      <c r="JW39" s="71">
        <v>1150</v>
      </c>
      <c r="JX39" s="71">
        <v>4946</v>
      </c>
      <c r="JY39" s="71">
        <v>6031</v>
      </c>
      <c r="JZ39" s="71">
        <v>6009</v>
      </c>
      <c r="KA39" s="71">
        <v>7192</v>
      </c>
      <c r="KB39" s="71">
        <v>9281</v>
      </c>
      <c r="KC39" s="71">
        <v>8634</v>
      </c>
      <c r="KD39" s="71">
        <v>7901</v>
      </c>
      <c r="KE39" s="71">
        <v>6581</v>
      </c>
      <c r="KF39" s="71">
        <v>5116</v>
      </c>
      <c r="KG39" s="71">
        <v>3754</v>
      </c>
      <c r="KH39" s="74" t="s">
        <v>1208</v>
      </c>
      <c r="KI39" s="71">
        <v>1496</v>
      </c>
      <c r="KJ39" s="71">
        <v>686</v>
      </c>
      <c r="KK39" s="71">
        <v>280</v>
      </c>
      <c r="KL39" s="71">
        <v>137</v>
      </c>
      <c r="KM39" s="71">
        <v>8148</v>
      </c>
      <c r="KN39" s="71">
        <v>7485</v>
      </c>
      <c r="KO39" s="71">
        <v>7494</v>
      </c>
      <c r="KP39" s="71">
        <v>8764</v>
      </c>
      <c r="KQ39" s="71">
        <v>10612</v>
      </c>
      <c r="KR39" s="71">
        <v>12766</v>
      </c>
      <c r="KS39" s="71">
        <v>11361</v>
      </c>
      <c r="KT39" s="71">
        <v>10721</v>
      </c>
      <c r="KU39" s="71">
        <v>10057</v>
      </c>
      <c r="KV39" s="71">
        <v>10815</v>
      </c>
      <c r="KW39" s="71">
        <v>13156</v>
      </c>
      <c r="KX39" s="74" t="s">
        <v>1208</v>
      </c>
      <c r="KY39" s="71">
        <v>10014</v>
      </c>
      <c r="KZ39" s="71">
        <v>7871</v>
      </c>
      <c r="LA39" s="71">
        <v>6604</v>
      </c>
      <c r="LB39" s="71">
        <v>7681</v>
      </c>
    </row>
    <row r="40" spans="1:314" ht="12" customHeight="1">
      <c r="A40" s="3">
        <v>272035</v>
      </c>
      <c r="B40" s="2" t="s">
        <v>728</v>
      </c>
      <c r="C40" s="94">
        <v>36.6</v>
      </c>
      <c r="D40" s="71">
        <v>405463</v>
      </c>
      <c r="E40" s="72">
        <v>13.7</v>
      </c>
      <c r="F40" s="72">
        <v>60.8</v>
      </c>
      <c r="G40" s="72">
        <v>25.5</v>
      </c>
      <c r="H40" s="79">
        <v>22223</v>
      </c>
      <c r="I40" s="79">
        <v>44751</v>
      </c>
      <c r="J40" s="79">
        <v>89230</v>
      </c>
      <c r="K40" s="71">
        <v>52502</v>
      </c>
      <c r="L40" s="71">
        <v>189508</v>
      </c>
      <c r="M40" s="71">
        <v>5368</v>
      </c>
      <c r="N40" s="71">
        <v>21499</v>
      </c>
      <c r="O40" s="74">
        <v>19414</v>
      </c>
      <c r="P40" s="74" t="s">
        <v>1207</v>
      </c>
      <c r="Q40" s="74" t="s">
        <v>1207</v>
      </c>
      <c r="R40" s="79">
        <v>397682</v>
      </c>
      <c r="S40" s="71">
        <v>395479</v>
      </c>
      <c r="T40" s="71">
        <v>349896</v>
      </c>
      <c r="U40" s="71">
        <v>432772</v>
      </c>
      <c r="V40" s="71">
        <v>3675552</v>
      </c>
      <c r="W40" s="71">
        <v>1109431</v>
      </c>
      <c r="X40" s="71">
        <v>1064743</v>
      </c>
      <c r="Y40" s="86">
        <v>39</v>
      </c>
      <c r="Z40" s="104">
        <v>41</v>
      </c>
      <c r="AA40" s="86">
        <v>40</v>
      </c>
      <c r="AB40" s="74" t="s">
        <v>1207</v>
      </c>
      <c r="AC40" s="74" t="s">
        <v>1207</v>
      </c>
      <c r="AD40" s="87" t="s">
        <v>406</v>
      </c>
      <c r="AE40" s="71">
        <v>90</v>
      </c>
      <c r="AF40" s="86">
        <v>3849</v>
      </c>
      <c r="AG40" s="71">
        <v>1344</v>
      </c>
      <c r="AH40" s="71">
        <v>530805</v>
      </c>
      <c r="AI40" s="71">
        <v>0</v>
      </c>
      <c r="AJ40" s="74" t="s">
        <v>1207</v>
      </c>
      <c r="AK40" s="123">
        <v>20</v>
      </c>
      <c r="AL40" s="71">
        <v>4087</v>
      </c>
      <c r="AM40" s="74">
        <v>41</v>
      </c>
      <c r="AN40" s="74">
        <v>21846</v>
      </c>
      <c r="AO40" s="71">
        <v>1340</v>
      </c>
      <c r="AP40" s="71">
        <v>124</v>
      </c>
      <c r="AQ40" s="102">
        <v>18</v>
      </c>
      <c r="AR40" s="74">
        <v>9414</v>
      </c>
      <c r="AS40" s="71">
        <v>699</v>
      </c>
      <c r="AT40" s="71">
        <v>101</v>
      </c>
      <c r="AU40" s="71">
        <v>236</v>
      </c>
      <c r="AV40" s="71">
        <v>28</v>
      </c>
      <c r="AW40" s="71">
        <v>48</v>
      </c>
      <c r="AX40" s="74" t="s">
        <v>1207</v>
      </c>
      <c r="AY40" s="74" t="s">
        <v>1207</v>
      </c>
      <c r="AZ40" s="74" t="s">
        <v>1207</v>
      </c>
      <c r="BA40" s="74" t="s">
        <v>1207</v>
      </c>
      <c r="BB40" s="72">
        <v>100</v>
      </c>
      <c r="BC40" s="72">
        <v>113.9</v>
      </c>
      <c r="BD40" s="72">
        <v>109.6</v>
      </c>
      <c r="BE40" s="72"/>
      <c r="BF40" s="86">
        <v>12</v>
      </c>
      <c r="BG40" s="102">
        <v>12</v>
      </c>
      <c r="BH40" s="102">
        <v>6</v>
      </c>
      <c r="BI40" s="74" t="s">
        <v>1207</v>
      </c>
      <c r="BJ40" s="74" t="s">
        <v>1207</v>
      </c>
      <c r="BK40" s="86">
        <v>2</v>
      </c>
      <c r="BL40" s="86">
        <v>2</v>
      </c>
      <c r="BM40" s="102">
        <v>4</v>
      </c>
      <c r="BN40" s="102">
        <v>2</v>
      </c>
      <c r="BO40" s="74">
        <v>6</v>
      </c>
      <c r="BP40" s="71">
        <v>26870</v>
      </c>
      <c r="BQ40" s="74">
        <v>0</v>
      </c>
      <c r="BR40" s="71">
        <v>0</v>
      </c>
      <c r="BS40" s="74">
        <v>4</v>
      </c>
      <c r="BT40" s="71">
        <v>40189</v>
      </c>
      <c r="BU40" s="74">
        <v>2</v>
      </c>
      <c r="BV40" s="71">
        <v>1181</v>
      </c>
      <c r="BW40" s="72">
        <v>38.4</v>
      </c>
      <c r="BX40" s="86">
        <v>1</v>
      </c>
      <c r="BY40" s="86">
        <v>1</v>
      </c>
      <c r="BZ40" s="86">
        <v>255</v>
      </c>
      <c r="CA40" s="86">
        <v>10299</v>
      </c>
      <c r="CB40" s="72">
        <v>37.9</v>
      </c>
      <c r="CC40" s="101">
        <v>0.96</v>
      </c>
      <c r="CD40" s="72">
        <v>28</v>
      </c>
      <c r="CE40" s="72">
        <v>4.4686681157288621</v>
      </c>
      <c r="CF40" s="72">
        <v>58.022150998500003</v>
      </c>
      <c r="CG40" s="74">
        <v>19</v>
      </c>
      <c r="CH40" s="71">
        <v>4062</v>
      </c>
      <c r="CI40" s="74">
        <v>429</v>
      </c>
      <c r="CJ40" s="74">
        <v>869</v>
      </c>
      <c r="CK40" s="74">
        <v>3623</v>
      </c>
      <c r="CL40" s="74">
        <v>1097</v>
      </c>
      <c r="CM40" s="74">
        <v>214</v>
      </c>
      <c r="CN40" s="74">
        <v>673</v>
      </c>
      <c r="CO40" s="94">
        <v>1.5</v>
      </c>
      <c r="CP40" s="101" t="s">
        <v>406</v>
      </c>
      <c r="CQ40" s="74">
        <v>0</v>
      </c>
      <c r="CR40" s="74">
        <v>0</v>
      </c>
      <c r="CS40" s="74">
        <v>0</v>
      </c>
      <c r="CT40" s="74">
        <v>1</v>
      </c>
      <c r="CU40" s="74">
        <v>70</v>
      </c>
      <c r="CV40" s="74">
        <v>14</v>
      </c>
      <c r="CW40" s="71">
        <v>1160</v>
      </c>
      <c r="CX40" s="74">
        <v>10</v>
      </c>
      <c r="CY40" s="74">
        <v>809</v>
      </c>
      <c r="CZ40" s="86">
        <v>31</v>
      </c>
      <c r="DA40" s="86">
        <v>514</v>
      </c>
      <c r="DB40" s="86">
        <v>9</v>
      </c>
      <c r="DC40" s="86">
        <v>66</v>
      </c>
      <c r="DD40" s="86">
        <v>22</v>
      </c>
      <c r="DE40" s="86">
        <v>554</v>
      </c>
      <c r="DF40" s="71">
        <v>13137</v>
      </c>
      <c r="DG40" s="71">
        <v>2570</v>
      </c>
      <c r="DH40" s="87">
        <v>1972</v>
      </c>
      <c r="DI40" s="87">
        <v>1493150.93</v>
      </c>
      <c r="DJ40" s="87">
        <v>367997.08100000001</v>
      </c>
      <c r="DK40" s="87">
        <v>540803.99300000002</v>
      </c>
      <c r="DL40" s="71">
        <v>103608</v>
      </c>
      <c r="DM40" s="74">
        <v>14</v>
      </c>
      <c r="DN40" s="87">
        <v>22521</v>
      </c>
      <c r="DO40" s="87">
        <v>2292</v>
      </c>
      <c r="DP40" s="87">
        <v>1824</v>
      </c>
      <c r="DQ40" s="86">
        <v>44</v>
      </c>
      <c r="DR40" s="86">
        <v>1723</v>
      </c>
      <c r="DS40" s="71">
        <v>8772</v>
      </c>
      <c r="DT40" s="122">
        <v>13611</v>
      </c>
      <c r="DU40" s="71">
        <v>3222</v>
      </c>
      <c r="DV40" s="71">
        <v>3727</v>
      </c>
      <c r="DW40" s="86">
        <v>323</v>
      </c>
      <c r="DX40" s="86">
        <v>228</v>
      </c>
      <c r="DY40" s="86">
        <v>12</v>
      </c>
      <c r="DZ40" s="86">
        <v>1975</v>
      </c>
      <c r="EA40" s="86">
        <v>89</v>
      </c>
      <c r="EB40" s="86">
        <v>6570</v>
      </c>
      <c r="EC40" s="86"/>
      <c r="ED40" s="116">
        <v>108</v>
      </c>
      <c r="EE40" s="74">
        <v>10748</v>
      </c>
      <c r="EF40" s="118">
        <v>10192</v>
      </c>
      <c r="EG40" s="74">
        <v>0</v>
      </c>
      <c r="EH40" s="115">
        <v>1220</v>
      </c>
      <c r="EI40" s="86">
        <v>88</v>
      </c>
      <c r="EJ40" s="86">
        <v>99</v>
      </c>
      <c r="EK40" s="72">
        <v>70</v>
      </c>
      <c r="EL40" s="86">
        <v>57</v>
      </c>
      <c r="EM40" s="86">
        <v>331</v>
      </c>
      <c r="EN40" s="86">
        <v>1796</v>
      </c>
      <c r="EO40" s="87">
        <v>408</v>
      </c>
      <c r="EP40" s="87">
        <v>137</v>
      </c>
      <c r="EQ40" s="87">
        <v>3261</v>
      </c>
      <c r="ER40" s="74">
        <v>3524</v>
      </c>
      <c r="ES40" s="72">
        <v>96.6</v>
      </c>
      <c r="ET40" s="72">
        <v>93.1</v>
      </c>
      <c r="EU40" s="87">
        <v>303</v>
      </c>
      <c r="EV40" s="72">
        <v>25.6</v>
      </c>
      <c r="EW40" s="87">
        <v>87212</v>
      </c>
      <c r="EX40" s="72">
        <v>29</v>
      </c>
      <c r="EY40" s="87">
        <v>390238</v>
      </c>
      <c r="EZ40" s="72">
        <v>2.8</v>
      </c>
      <c r="FA40" s="86">
        <v>381</v>
      </c>
      <c r="FB40" s="86">
        <v>20</v>
      </c>
      <c r="FC40" s="120">
        <v>1192</v>
      </c>
      <c r="FD40" s="86">
        <v>103</v>
      </c>
      <c r="FE40" s="86">
        <v>914</v>
      </c>
      <c r="FF40" s="72">
        <v>100</v>
      </c>
      <c r="FG40" s="72" t="s">
        <v>860</v>
      </c>
      <c r="FH40" s="71">
        <v>124016</v>
      </c>
      <c r="FI40" s="74">
        <v>6148</v>
      </c>
      <c r="FJ40" s="71">
        <v>172</v>
      </c>
      <c r="FK40" s="115">
        <v>112141</v>
      </c>
      <c r="FL40" s="71">
        <v>94535</v>
      </c>
      <c r="FM40" s="71">
        <v>13293</v>
      </c>
      <c r="FN40" s="71">
        <v>4313</v>
      </c>
      <c r="FO40" s="71">
        <v>5727</v>
      </c>
      <c r="FP40" s="119">
        <v>15.1</v>
      </c>
      <c r="FQ40" s="116">
        <v>415</v>
      </c>
      <c r="FR40" s="111">
        <v>4</v>
      </c>
      <c r="FS40" s="118">
        <v>16736</v>
      </c>
      <c r="FT40" s="86">
        <v>98</v>
      </c>
      <c r="FU40" s="86">
        <v>126</v>
      </c>
      <c r="FV40" s="86">
        <v>938</v>
      </c>
      <c r="FW40" s="96">
        <v>27</v>
      </c>
      <c r="FX40" s="95">
        <v>1208</v>
      </c>
      <c r="FY40" s="94">
        <v>55.44856363344568</v>
      </c>
      <c r="FZ40" s="74" t="s">
        <v>1207</v>
      </c>
      <c r="GA40" s="93">
        <v>100</v>
      </c>
      <c r="GB40" s="93">
        <v>96.9</v>
      </c>
      <c r="GC40" s="72">
        <v>99.9</v>
      </c>
      <c r="GD40" s="80">
        <v>81.900000000000006</v>
      </c>
      <c r="GE40" s="117">
        <v>95</v>
      </c>
      <c r="GF40" s="116">
        <v>10</v>
      </c>
      <c r="GG40" s="116">
        <v>74</v>
      </c>
      <c r="GH40" s="86">
        <v>1035</v>
      </c>
      <c r="GI40" s="86">
        <v>6</v>
      </c>
      <c r="GJ40" s="86">
        <v>2826</v>
      </c>
      <c r="GK40" s="86">
        <v>2593</v>
      </c>
      <c r="GL40" s="86">
        <v>7</v>
      </c>
      <c r="GM40" s="115" t="s">
        <v>406</v>
      </c>
      <c r="GN40" s="114">
        <v>1282</v>
      </c>
      <c r="GO40" s="86" t="s">
        <v>406</v>
      </c>
      <c r="GP40" s="86" t="s">
        <v>406</v>
      </c>
      <c r="GQ40" s="71">
        <v>13044</v>
      </c>
      <c r="GR40" s="74">
        <v>13044</v>
      </c>
      <c r="GS40" s="74">
        <v>11</v>
      </c>
      <c r="GT40" s="74">
        <v>2064</v>
      </c>
      <c r="GU40" s="71">
        <v>127496</v>
      </c>
      <c r="GV40" s="71">
        <v>54</v>
      </c>
      <c r="GW40" s="71">
        <v>20709</v>
      </c>
      <c r="GX40" s="71">
        <v>106733</v>
      </c>
      <c r="GY40" s="71">
        <v>497</v>
      </c>
      <c r="GZ40" s="71">
        <v>5381</v>
      </c>
      <c r="HA40" s="71">
        <v>766182</v>
      </c>
      <c r="HB40" s="71">
        <v>1692</v>
      </c>
      <c r="HC40" s="71">
        <v>15201</v>
      </c>
      <c r="HD40" s="71">
        <v>321383</v>
      </c>
      <c r="HE40" s="71">
        <v>509</v>
      </c>
      <c r="HF40" s="71">
        <v>10446</v>
      </c>
      <c r="HG40" s="71">
        <v>300881.90000000002</v>
      </c>
      <c r="HH40" s="74">
        <v>506</v>
      </c>
      <c r="HI40" s="86">
        <v>8948</v>
      </c>
      <c r="HJ40" s="86">
        <v>235120</v>
      </c>
      <c r="HK40" s="88">
        <v>0.6</v>
      </c>
      <c r="HL40" s="86">
        <v>0</v>
      </c>
      <c r="HM40" s="74">
        <v>275</v>
      </c>
      <c r="HN40" s="74">
        <v>76</v>
      </c>
      <c r="HO40" s="87">
        <v>0</v>
      </c>
      <c r="HP40" s="74" t="s">
        <v>1208</v>
      </c>
      <c r="HQ40" s="74" t="s">
        <v>1208</v>
      </c>
      <c r="HR40" s="74" t="s">
        <v>1208</v>
      </c>
      <c r="HS40" s="87">
        <v>0</v>
      </c>
      <c r="HT40" s="71">
        <v>623849</v>
      </c>
      <c r="HU40" s="71">
        <v>4160789</v>
      </c>
      <c r="HV40" s="86">
        <v>488554</v>
      </c>
      <c r="HW40" s="86">
        <v>616808</v>
      </c>
      <c r="HX40" s="86">
        <v>214897</v>
      </c>
      <c r="HY40" s="86">
        <v>2980</v>
      </c>
      <c r="HZ40" s="86">
        <v>0</v>
      </c>
      <c r="IA40" s="86">
        <v>78340</v>
      </c>
      <c r="IB40" s="86">
        <v>68566</v>
      </c>
      <c r="IC40" s="85">
        <v>75553</v>
      </c>
      <c r="ID40" s="85">
        <v>18725960</v>
      </c>
      <c r="IE40" s="85">
        <v>0</v>
      </c>
      <c r="IF40" s="79">
        <v>99</v>
      </c>
      <c r="IG40" s="79">
        <v>0</v>
      </c>
      <c r="IH40" s="85">
        <v>59</v>
      </c>
      <c r="II40" s="79">
        <v>0</v>
      </c>
      <c r="IJ40" s="85">
        <v>30011</v>
      </c>
      <c r="IK40" s="71">
        <v>112046</v>
      </c>
      <c r="IL40" s="79">
        <v>8322</v>
      </c>
      <c r="IM40" s="113">
        <v>0</v>
      </c>
      <c r="IN40" s="112">
        <v>36.39</v>
      </c>
      <c r="IO40" s="85">
        <v>395479</v>
      </c>
      <c r="IP40" s="81" t="s">
        <v>406</v>
      </c>
      <c r="IQ40" s="80">
        <v>3.5</v>
      </c>
      <c r="IR40" s="80">
        <v>1.8</v>
      </c>
      <c r="IS40" s="80">
        <v>153.80000000000001</v>
      </c>
      <c r="IT40" s="80">
        <v>153.80000000000001</v>
      </c>
      <c r="IU40" s="71">
        <v>148317</v>
      </c>
      <c r="IV40" s="72">
        <v>72.900000000000006</v>
      </c>
      <c r="IW40" s="72">
        <v>65</v>
      </c>
      <c r="IX40" s="72">
        <v>37.200000000000003</v>
      </c>
      <c r="IY40" s="72">
        <v>68.599999999999994</v>
      </c>
      <c r="IZ40" s="72">
        <v>28.5</v>
      </c>
      <c r="JA40" s="79">
        <v>5</v>
      </c>
      <c r="JB40" s="79">
        <v>11</v>
      </c>
      <c r="JC40" s="111">
        <v>41.6</v>
      </c>
      <c r="JD40" s="110">
        <v>0.91900000000000004</v>
      </c>
      <c r="JE40" s="109">
        <v>93.5</v>
      </c>
      <c r="JF40" s="109">
        <v>5.0999999999999996</v>
      </c>
      <c r="JG40" s="109">
        <v>1.6</v>
      </c>
      <c r="JH40" s="108">
        <v>86147819</v>
      </c>
      <c r="JI40" s="74">
        <v>55.2</v>
      </c>
      <c r="JJ40" s="74">
        <v>59.6</v>
      </c>
      <c r="JK40" s="74" t="s">
        <v>406</v>
      </c>
      <c r="JL40" s="74" t="s">
        <v>406</v>
      </c>
      <c r="JM40" s="74">
        <v>2.6</v>
      </c>
      <c r="JN40" s="72">
        <v>31.2</v>
      </c>
      <c r="JO40" s="105">
        <v>3547</v>
      </c>
      <c r="JP40" s="74" t="s">
        <v>1208</v>
      </c>
      <c r="JQ40" s="74" t="s">
        <v>1208</v>
      </c>
      <c r="JR40" s="74" t="s">
        <v>1208</v>
      </c>
      <c r="JS40" s="72">
        <v>52.5</v>
      </c>
      <c r="JT40" s="72">
        <v>27.3</v>
      </c>
      <c r="JU40" s="71">
        <v>72032</v>
      </c>
      <c r="JV40" s="71">
        <v>1276</v>
      </c>
      <c r="JW40" s="71">
        <v>1200</v>
      </c>
      <c r="JX40" s="71">
        <v>5279</v>
      </c>
      <c r="JY40" s="71">
        <v>7094</v>
      </c>
      <c r="JZ40" s="71">
        <v>7198</v>
      </c>
      <c r="KA40" s="71">
        <v>8140</v>
      </c>
      <c r="KB40" s="71">
        <v>10539</v>
      </c>
      <c r="KC40" s="71">
        <v>10390</v>
      </c>
      <c r="KD40" s="71">
        <v>9086</v>
      </c>
      <c r="KE40" s="71">
        <v>6762</v>
      </c>
      <c r="KF40" s="71">
        <v>5517</v>
      </c>
      <c r="KG40" s="71">
        <v>4480</v>
      </c>
      <c r="KH40" s="74" t="s">
        <v>1208</v>
      </c>
      <c r="KI40" s="71">
        <v>2359</v>
      </c>
      <c r="KJ40" s="71">
        <v>1052</v>
      </c>
      <c r="KK40" s="71">
        <v>500</v>
      </c>
      <c r="KL40" s="71">
        <v>198</v>
      </c>
      <c r="KM40" s="71">
        <v>8745</v>
      </c>
      <c r="KN40" s="71">
        <v>8242</v>
      </c>
      <c r="KO40" s="71">
        <v>9013</v>
      </c>
      <c r="KP40" s="71">
        <v>10764</v>
      </c>
      <c r="KQ40" s="71">
        <v>13052</v>
      </c>
      <c r="KR40" s="71">
        <v>15896</v>
      </c>
      <c r="KS40" s="71">
        <v>14647</v>
      </c>
      <c r="KT40" s="71">
        <v>12715</v>
      </c>
      <c r="KU40" s="71">
        <v>10541</v>
      </c>
      <c r="KV40" s="71">
        <v>11330</v>
      </c>
      <c r="KW40" s="71">
        <v>14554</v>
      </c>
      <c r="KX40" s="74" t="s">
        <v>1208</v>
      </c>
      <c r="KY40" s="71">
        <v>13046</v>
      </c>
      <c r="KZ40" s="71">
        <v>10588</v>
      </c>
      <c r="LA40" s="71">
        <v>8081</v>
      </c>
      <c r="LB40" s="71">
        <v>8193</v>
      </c>
    </row>
    <row r="41" spans="1:314" ht="12" customHeight="1">
      <c r="A41" s="454">
        <v>272051</v>
      </c>
      <c r="B41" s="2" t="s">
        <v>862</v>
      </c>
      <c r="C41" s="19" t="s">
        <v>446</v>
      </c>
      <c r="D41" s="19" t="s">
        <v>446</v>
      </c>
      <c r="E41" s="19" t="s">
        <v>446</v>
      </c>
      <c r="F41" s="19" t="s">
        <v>446</v>
      </c>
      <c r="G41" s="19" t="s">
        <v>446</v>
      </c>
      <c r="H41" s="19" t="s">
        <v>446</v>
      </c>
      <c r="I41" s="19" t="s">
        <v>446</v>
      </c>
      <c r="J41" s="19" t="s">
        <v>446</v>
      </c>
      <c r="K41" s="19" t="s">
        <v>446</v>
      </c>
      <c r="L41" s="19" t="s">
        <v>446</v>
      </c>
      <c r="M41" s="19" t="s">
        <v>446</v>
      </c>
      <c r="N41" s="19" t="s">
        <v>446</v>
      </c>
      <c r="O41" s="19" t="s">
        <v>446</v>
      </c>
      <c r="P41" s="74" t="s">
        <v>1207</v>
      </c>
      <c r="Q41" s="74" t="s">
        <v>1207</v>
      </c>
      <c r="R41" s="19" t="s">
        <v>446</v>
      </c>
      <c r="S41" s="19" t="s">
        <v>446</v>
      </c>
      <c r="T41" s="19" t="s">
        <v>446</v>
      </c>
      <c r="U41" s="19" t="s">
        <v>446</v>
      </c>
      <c r="V41" s="19" t="s">
        <v>446</v>
      </c>
      <c r="W41" s="19" t="s">
        <v>446</v>
      </c>
      <c r="X41" s="19" t="s">
        <v>446</v>
      </c>
      <c r="Y41" s="19" t="s">
        <v>446</v>
      </c>
      <c r="Z41" s="19" t="s">
        <v>446</v>
      </c>
      <c r="AA41" s="19" t="s">
        <v>446</v>
      </c>
      <c r="AB41" s="74" t="s">
        <v>1207</v>
      </c>
      <c r="AC41" s="74" t="s">
        <v>1207</v>
      </c>
      <c r="AD41" s="19" t="s">
        <v>446</v>
      </c>
      <c r="AE41" s="19" t="s">
        <v>446</v>
      </c>
      <c r="AF41" s="19" t="s">
        <v>446</v>
      </c>
      <c r="AG41" s="19" t="s">
        <v>446</v>
      </c>
      <c r="AH41" s="19" t="s">
        <v>446</v>
      </c>
      <c r="AI41" s="19" t="s">
        <v>446</v>
      </c>
      <c r="AJ41" s="74" t="s">
        <v>1207</v>
      </c>
      <c r="AK41" s="19" t="s">
        <v>446</v>
      </c>
      <c r="AL41" s="19" t="s">
        <v>446</v>
      </c>
      <c r="AM41" s="19" t="s">
        <v>446</v>
      </c>
      <c r="AN41" s="19" t="s">
        <v>446</v>
      </c>
      <c r="AO41" s="19" t="s">
        <v>446</v>
      </c>
      <c r="AP41" s="19" t="s">
        <v>446</v>
      </c>
      <c r="AQ41" s="19" t="s">
        <v>446</v>
      </c>
      <c r="AR41" s="19" t="s">
        <v>446</v>
      </c>
      <c r="AS41" s="19" t="s">
        <v>446</v>
      </c>
      <c r="AT41" s="19" t="s">
        <v>446</v>
      </c>
      <c r="AU41" s="19" t="s">
        <v>446</v>
      </c>
      <c r="AV41" s="19" t="s">
        <v>446</v>
      </c>
      <c r="AW41" s="19" t="s">
        <v>446</v>
      </c>
      <c r="AX41" s="74" t="s">
        <v>1207</v>
      </c>
      <c r="AY41" s="74" t="s">
        <v>1207</v>
      </c>
      <c r="AZ41" s="74" t="s">
        <v>1207</v>
      </c>
      <c r="BA41" s="74" t="s">
        <v>1207</v>
      </c>
      <c r="BB41" s="19" t="s">
        <v>446</v>
      </c>
      <c r="BC41" s="19" t="s">
        <v>446</v>
      </c>
      <c r="BD41" s="19" t="s">
        <v>446</v>
      </c>
      <c r="BE41" s="19"/>
      <c r="BF41" s="19" t="s">
        <v>446</v>
      </c>
      <c r="BG41" s="19" t="s">
        <v>446</v>
      </c>
      <c r="BH41" s="19" t="s">
        <v>446</v>
      </c>
      <c r="BI41" s="74" t="s">
        <v>1207</v>
      </c>
      <c r="BJ41" s="74" t="s">
        <v>1207</v>
      </c>
      <c r="BK41" s="19" t="s">
        <v>446</v>
      </c>
      <c r="BL41" s="19" t="s">
        <v>446</v>
      </c>
      <c r="BM41" s="19" t="s">
        <v>446</v>
      </c>
      <c r="BN41" s="19" t="s">
        <v>446</v>
      </c>
      <c r="BO41" s="19" t="s">
        <v>446</v>
      </c>
      <c r="BP41" s="19" t="s">
        <v>446</v>
      </c>
      <c r="BQ41" s="19" t="s">
        <v>446</v>
      </c>
      <c r="BR41" s="19" t="s">
        <v>446</v>
      </c>
      <c r="BS41" s="19" t="s">
        <v>446</v>
      </c>
      <c r="BT41" s="19" t="s">
        <v>446</v>
      </c>
      <c r="BU41" s="19" t="s">
        <v>446</v>
      </c>
      <c r="BV41" s="19" t="s">
        <v>446</v>
      </c>
      <c r="BW41" s="19" t="s">
        <v>446</v>
      </c>
      <c r="BX41" s="19" t="s">
        <v>446</v>
      </c>
      <c r="BY41" s="19" t="s">
        <v>446</v>
      </c>
      <c r="BZ41" s="19" t="s">
        <v>446</v>
      </c>
      <c r="CA41" s="19" t="s">
        <v>446</v>
      </c>
      <c r="CB41" s="19" t="s">
        <v>446</v>
      </c>
      <c r="CC41" s="19" t="s">
        <v>446</v>
      </c>
      <c r="CD41" s="19" t="s">
        <v>446</v>
      </c>
      <c r="CE41" s="19" t="s">
        <v>446</v>
      </c>
      <c r="CF41" s="19" t="s">
        <v>446</v>
      </c>
      <c r="CG41" s="19" t="s">
        <v>446</v>
      </c>
      <c r="CH41" s="19" t="s">
        <v>446</v>
      </c>
      <c r="CI41" s="19" t="s">
        <v>446</v>
      </c>
      <c r="CJ41" s="19" t="s">
        <v>446</v>
      </c>
      <c r="CK41" s="19" t="s">
        <v>446</v>
      </c>
      <c r="CL41" s="19" t="s">
        <v>446</v>
      </c>
      <c r="CM41" s="19" t="s">
        <v>446</v>
      </c>
      <c r="CN41" s="19" t="s">
        <v>446</v>
      </c>
      <c r="CO41" s="19" t="s">
        <v>446</v>
      </c>
      <c r="CP41" s="19" t="s">
        <v>446</v>
      </c>
      <c r="CQ41" s="19" t="s">
        <v>446</v>
      </c>
      <c r="CR41" s="19" t="s">
        <v>446</v>
      </c>
      <c r="CS41" s="19" t="s">
        <v>446</v>
      </c>
      <c r="CT41" s="19" t="s">
        <v>446</v>
      </c>
      <c r="CU41" s="19" t="s">
        <v>446</v>
      </c>
      <c r="CV41" s="19" t="s">
        <v>446</v>
      </c>
      <c r="CW41" s="19" t="s">
        <v>446</v>
      </c>
      <c r="CX41" s="19" t="s">
        <v>446</v>
      </c>
      <c r="CY41" s="19" t="s">
        <v>446</v>
      </c>
      <c r="CZ41" s="19" t="s">
        <v>446</v>
      </c>
      <c r="DA41" s="19" t="s">
        <v>446</v>
      </c>
      <c r="DB41" s="19" t="s">
        <v>446</v>
      </c>
      <c r="DC41" s="19" t="s">
        <v>446</v>
      </c>
      <c r="DD41" s="19" t="s">
        <v>446</v>
      </c>
      <c r="DE41" s="19" t="s">
        <v>446</v>
      </c>
      <c r="DF41" s="19" t="s">
        <v>446</v>
      </c>
      <c r="DG41" s="19" t="s">
        <v>446</v>
      </c>
      <c r="DH41" s="19" t="s">
        <v>446</v>
      </c>
      <c r="DI41" s="19" t="s">
        <v>446</v>
      </c>
      <c r="DJ41" s="19" t="s">
        <v>446</v>
      </c>
      <c r="DK41" s="19" t="s">
        <v>446</v>
      </c>
      <c r="DL41" s="19" t="s">
        <v>446</v>
      </c>
      <c r="DM41" s="19" t="s">
        <v>446</v>
      </c>
      <c r="DN41" s="19" t="s">
        <v>446</v>
      </c>
      <c r="DO41" s="19" t="s">
        <v>446</v>
      </c>
      <c r="DP41" s="19" t="s">
        <v>446</v>
      </c>
      <c r="DQ41" s="19" t="s">
        <v>446</v>
      </c>
      <c r="DR41" s="19" t="s">
        <v>446</v>
      </c>
      <c r="DS41" s="19" t="s">
        <v>446</v>
      </c>
      <c r="DT41" s="19" t="s">
        <v>446</v>
      </c>
      <c r="DU41" s="19" t="s">
        <v>446</v>
      </c>
      <c r="DV41" s="19" t="s">
        <v>446</v>
      </c>
      <c r="DW41" s="19" t="s">
        <v>446</v>
      </c>
      <c r="DX41" s="19" t="s">
        <v>446</v>
      </c>
      <c r="DY41" s="19" t="s">
        <v>446</v>
      </c>
      <c r="DZ41" s="19" t="s">
        <v>446</v>
      </c>
      <c r="EA41" s="19" t="s">
        <v>446</v>
      </c>
      <c r="EB41" s="19" t="s">
        <v>446</v>
      </c>
      <c r="EC41" s="19"/>
      <c r="ED41" s="19" t="s">
        <v>446</v>
      </c>
      <c r="EE41" s="19" t="s">
        <v>446</v>
      </c>
      <c r="EF41" s="19" t="s">
        <v>446</v>
      </c>
      <c r="EG41" s="19" t="s">
        <v>446</v>
      </c>
      <c r="EH41" s="19" t="s">
        <v>446</v>
      </c>
      <c r="EI41" s="19" t="s">
        <v>446</v>
      </c>
      <c r="EJ41" s="19" t="s">
        <v>446</v>
      </c>
      <c r="EK41" s="19" t="s">
        <v>446</v>
      </c>
      <c r="EL41" s="19" t="s">
        <v>446</v>
      </c>
      <c r="EM41" s="19" t="s">
        <v>446</v>
      </c>
      <c r="EN41" s="19" t="s">
        <v>446</v>
      </c>
      <c r="EO41" s="19" t="s">
        <v>446</v>
      </c>
      <c r="EP41" s="19" t="s">
        <v>446</v>
      </c>
      <c r="EQ41" s="19" t="s">
        <v>446</v>
      </c>
      <c r="ER41" s="19" t="s">
        <v>446</v>
      </c>
      <c r="ES41" s="19" t="s">
        <v>446</v>
      </c>
      <c r="ET41" s="19" t="s">
        <v>446</v>
      </c>
      <c r="EU41" s="19" t="s">
        <v>446</v>
      </c>
      <c r="EV41" s="19" t="s">
        <v>446</v>
      </c>
      <c r="EW41" s="19" t="s">
        <v>446</v>
      </c>
      <c r="EX41" s="19" t="s">
        <v>446</v>
      </c>
      <c r="EY41" s="19" t="s">
        <v>446</v>
      </c>
      <c r="EZ41" s="19" t="s">
        <v>446</v>
      </c>
      <c r="FA41" s="19" t="s">
        <v>446</v>
      </c>
      <c r="FB41" s="19" t="s">
        <v>446</v>
      </c>
      <c r="FC41" s="19" t="s">
        <v>446</v>
      </c>
      <c r="FD41" s="19" t="s">
        <v>446</v>
      </c>
      <c r="FE41" s="19" t="s">
        <v>446</v>
      </c>
      <c r="FF41" s="19" t="s">
        <v>446</v>
      </c>
      <c r="FG41" s="19" t="s">
        <v>446</v>
      </c>
      <c r="FH41" s="19" t="s">
        <v>446</v>
      </c>
      <c r="FI41" s="19" t="s">
        <v>446</v>
      </c>
      <c r="FJ41" s="19" t="s">
        <v>446</v>
      </c>
      <c r="FK41" s="19" t="s">
        <v>446</v>
      </c>
      <c r="FL41" s="19" t="s">
        <v>446</v>
      </c>
      <c r="FM41" s="19" t="s">
        <v>446</v>
      </c>
      <c r="FN41" s="19" t="s">
        <v>446</v>
      </c>
      <c r="FO41" s="19" t="s">
        <v>446</v>
      </c>
      <c r="FP41" s="19" t="s">
        <v>446</v>
      </c>
      <c r="FQ41" s="19" t="s">
        <v>446</v>
      </c>
      <c r="FR41" s="19" t="s">
        <v>446</v>
      </c>
      <c r="FS41" s="19" t="s">
        <v>446</v>
      </c>
      <c r="FT41" s="19" t="s">
        <v>446</v>
      </c>
      <c r="FU41" s="19" t="s">
        <v>446</v>
      </c>
      <c r="FV41" s="19" t="s">
        <v>446</v>
      </c>
      <c r="FW41" s="19" t="s">
        <v>446</v>
      </c>
      <c r="FX41" s="19" t="s">
        <v>446</v>
      </c>
      <c r="FY41" s="19" t="s">
        <v>446</v>
      </c>
      <c r="FZ41" s="74" t="s">
        <v>1207</v>
      </c>
      <c r="GA41" s="19" t="s">
        <v>446</v>
      </c>
      <c r="GB41" s="19" t="s">
        <v>446</v>
      </c>
      <c r="GC41" s="19" t="s">
        <v>446</v>
      </c>
      <c r="GD41" s="19" t="s">
        <v>446</v>
      </c>
      <c r="GE41" s="19" t="s">
        <v>446</v>
      </c>
      <c r="GF41" s="19" t="s">
        <v>446</v>
      </c>
      <c r="GG41" s="19" t="s">
        <v>446</v>
      </c>
      <c r="GH41" s="19" t="s">
        <v>446</v>
      </c>
      <c r="GI41" s="19" t="s">
        <v>446</v>
      </c>
      <c r="GJ41" s="19" t="s">
        <v>446</v>
      </c>
      <c r="GK41" s="19" t="s">
        <v>446</v>
      </c>
      <c r="GL41" s="19" t="s">
        <v>446</v>
      </c>
      <c r="GM41" s="19" t="s">
        <v>446</v>
      </c>
      <c r="GN41" s="19" t="s">
        <v>446</v>
      </c>
      <c r="GO41" s="19" t="s">
        <v>446</v>
      </c>
      <c r="GP41" s="19" t="s">
        <v>446</v>
      </c>
      <c r="GQ41" s="19" t="s">
        <v>446</v>
      </c>
      <c r="GR41" s="19" t="s">
        <v>446</v>
      </c>
      <c r="GS41" s="19" t="s">
        <v>446</v>
      </c>
      <c r="GT41" s="19" t="s">
        <v>446</v>
      </c>
      <c r="GU41" s="19" t="s">
        <v>446</v>
      </c>
      <c r="GV41" s="19" t="s">
        <v>446</v>
      </c>
      <c r="GW41" s="19" t="s">
        <v>446</v>
      </c>
      <c r="GX41" s="19" t="s">
        <v>446</v>
      </c>
      <c r="GY41" s="19" t="s">
        <v>446</v>
      </c>
      <c r="GZ41" s="19" t="s">
        <v>446</v>
      </c>
      <c r="HA41" s="19" t="s">
        <v>446</v>
      </c>
      <c r="HB41" s="19" t="s">
        <v>446</v>
      </c>
      <c r="HC41" s="19" t="s">
        <v>446</v>
      </c>
      <c r="HD41" s="19" t="s">
        <v>446</v>
      </c>
      <c r="HE41" s="19" t="s">
        <v>446</v>
      </c>
      <c r="HF41" s="19" t="s">
        <v>446</v>
      </c>
      <c r="HG41" s="19" t="s">
        <v>446</v>
      </c>
      <c r="HH41" s="19" t="s">
        <v>446</v>
      </c>
      <c r="HI41" s="19" t="s">
        <v>446</v>
      </c>
      <c r="HJ41" s="19" t="s">
        <v>446</v>
      </c>
      <c r="HK41" s="19" t="s">
        <v>446</v>
      </c>
      <c r="HL41" s="19" t="s">
        <v>446</v>
      </c>
      <c r="HM41" s="19" t="s">
        <v>446</v>
      </c>
      <c r="HN41" s="19" t="s">
        <v>446</v>
      </c>
      <c r="HO41" s="19" t="s">
        <v>446</v>
      </c>
      <c r="HP41" s="74" t="s">
        <v>1208</v>
      </c>
      <c r="HQ41" s="74" t="s">
        <v>1208</v>
      </c>
      <c r="HR41" s="74" t="s">
        <v>1208</v>
      </c>
      <c r="HS41" s="19" t="s">
        <v>446</v>
      </c>
      <c r="HT41" s="19" t="s">
        <v>446</v>
      </c>
      <c r="HU41" s="19" t="s">
        <v>446</v>
      </c>
      <c r="HV41" s="19" t="s">
        <v>446</v>
      </c>
      <c r="HW41" s="19" t="s">
        <v>446</v>
      </c>
      <c r="HX41" s="19" t="s">
        <v>446</v>
      </c>
      <c r="HY41" s="19" t="s">
        <v>446</v>
      </c>
      <c r="HZ41" s="19" t="s">
        <v>446</v>
      </c>
      <c r="IA41" s="19" t="s">
        <v>446</v>
      </c>
      <c r="IB41" s="19" t="s">
        <v>446</v>
      </c>
      <c r="IC41" s="19" t="s">
        <v>446</v>
      </c>
      <c r="ID41" s="19" t="s">
        <v>446</v>
      </c>
      <c r="IE41" s="19" t="s">
        <v>446</v>
      </c>
      <c r="IF41" s="19" t="s">
        <v>446</v>
      </c>
      <c r="IG41" s="19" t="s">
        <v>446</v>
      </c>
      <c r="IH41" s="19" t="s">
        <v>446</v>
      </c>
      <c r="II41" s="19" t="s">
        <v>446</v>
      </c>
      <c r="IJ41" s="19" t="s">
        <v>446</v>
      </c>
      <c r="IK41" s="19" t="s">
        <v>446</v>
      </c>
      <c r="IL41" s="19" t="s">
        <v>446</v>
      </c>
      <c r="IM41" s="19" t="s">
        <v>446</v>
      </c>
      <c r="IN41" s="19" t="s">
        <v>446</v>
      </c>
      <c r="IO41" s="19" t="s">
        <v>446</v>
      </c>
      <c r="IP41" s="19" t="s">
        <v>446</v>
      </c>
      <c r="IQ41" s="19" t="s">
        <v>446</v>
      </c>
      <c r="IR41" s="19" t="s">
        <v>446</v>
      </c>
      <c r="IS41" s="19" t="s">
        <v>446</v>
      </c>
      <c r="IT41" s="19" t="s">
        <v>446</v>
      </c>
      <c r="IU41" s="19" t="s">
        <v>446</v>
      </c>
      <c r="IV41" s="19" t="s">
        <v>446</v>
      </c>
      <c r="IW41" s="19" t="s">
        <v>446</v>
      </c>
      <c r="IX41" s="19" t="s">
        <v>446</v>
      </c>
      <c r="IY41" s="19" t="s">
        <v>446</v>
      </c>
      <c r="IZ41" s="19" t="s">
        <v>446</v>
      </c>
      <c r="JA41" s="19" t="s">
        <v>446</v>
      </c>
      <c r="JB41" s="19" t="s">
        <v>446</v>
      </c>
      <c r="JC41" s="19" t="s">
        <v>446</v>
      </c>
      <c r="JD41" s="19" t="s">
        <v>446</v>
      </c>
      <c r="JE41" s="19" t="s">
        <v>446</v>
      </c>
      <c r="JF41" s="19" t="s">
        <v>446</v>
      </c>
      <c r="JG41" s="19" t="s">
        <v>446</v>
      </c>
      <c r="JH41" s="19" t="s">
        <v>446</v>
      </c>
      <c r="JI41" s="19" t="s">
        <v>446</v>
      </c>
      <c r="JJ41" s="19" t="s">
        <v>446</v>
      </c>
      <c r="JK41" s="19" t="s">
        <v>446</v>
      </c>
      <c r="JL41" s="19" t="s">
        <v>446</v>
      </c>
      <c r="JM41" s="19" t="s">
        <v>446</v>
      </c>
      <c r="JN41" s="19" t="s">
        <v>446</v>
      </c>
      <c r="JO41" s="19" t="s">
        <v>446</v>
      </c>
      <c r="JP41" s="74" t="s">
        <v>1208</v>
      </c>
      <c r="JQ41" s="74" t="s">
        <v>1208</v>
      </c>
      <c r="JR41" s="74" t="s">
        <v>1208</v>
      </c>
      <c r="JS41" s="19" t="s">
        <v>446</v>
      </c>
      <c r="JT41" s="19" t="s">
        <v>446</v>
      </c>
      <c r="JU41" s="19" t="s">
        <v>446</v>
      </c>
      <c r="JV41" s="19" t="s">
        <v>446</v>
      </c>
      <c r="JW41" s="19" t="s">
        <v>446</v>
      </c>
      <c r="JX41" s="19" t="s">
        <v>446</v>
      </c>
      <c r="JY41" s="19" t="s">
        <v>446</v>
      </c>
      <c r="JZ41" s="19" t="s">
        <v>446</v>
      </c>
      <c r="KA41" s="19" t="s">
        <v>446</v>
      </c>
      <c r="KB41" s="19" t="s">
        <v>446</v>
      </c>
      <c r="KC41" s="19" t="s">
        <v>446</v>
      </c>
      <c r="KD41" s="19" t="s">
        <v>446</v>
      </c>
      <c r="KE41" s="19" t="s">
        <v>446</v>
      </c>
      <c r="KF41" s="19" t="s">
        <v>446</v>
      </c>
      <c r="KG41" s="19" t="s">
        <v>446</v>
      </c>
      <c r="KH41" s="74" t="s">
        <v>1208</v>
      </c>
      <c r="KI41" s="19" t="s">
        <v>446</v>
      </c>
      <c r="KJ41" s="19" t="s">
        <v>446</v>
      </c>
      <c r="KK41" s="19" t="s">
        <v>446</v>
      </c>
      <c r="KL41" s="19" t="s">
        <v>446</v>
      </c>
      <c r="KM41" s="19" t="s">
        <v>446</v>
      </c>
      <c r="KN41" s="19" t="s">
        <v>446</v>
      </c>
      <c r="KO41" s="19" t="s">
        <v>446</v>
      </c>
      <c r="KP41" s="19" t="s">
        <v>446</v>
      </c>
      <c r="KQ41" s="19" t="s">
        <v>446</v>
      </c>
      <c r="KR41" s="19" t="s">
        <v>446</v>
      </c>
      <c r="KS41" s="19" t="s">
        <v>446</v>
      </c>
      <c r="KT41" s="19" t="s">
        <v>446</v>
      </c>
      <c r="KU41" s="19" t="s">
        <v>446</v>
      </c>
      <c r="KV41" s="19" t="s">
        <v>446</v>
      </c>
      <c r="KW41" s="19" t="s">
        <v>446</v>
      </c>
      <c r="KX41" s="74" t="s">
        <v>1208</v>
      </c>
      <c r="KY41" s="19" t="s">
        <v>446</v>
      </c>
      <c r="KZ41" s="19" t="s">
        <v>446</v>
      </c>
      <c r="LA41" s="19" t="s">
        <v>446</v>
      </c>
      <c r="LB41" s="19" t="s">
        <v>446</v>
      </c>
    </row>
    <row r="42" spans="1:314" ht="12" customHeight="1">
      <c r="A42" s="3">
        <v>272078</v>
      </c>
      <c r="B42" s="2" t="s">
        <v>729</v>
      </c>
      <c r="C42" s="94">
        <v>105.29</v>
      </c>
      <c r="D42" s="71">
        <v>352990</v>
      </c>
      <c r="E42" s="72">
        <v>12.8</v>
      </c>
      <c r="F42" s="72">
        <v>58.6</v>
      </c>
      <c r="G42" s="72">
        <v>28.7</v>
      </c>
      <c r="H42" s="79">
        <v>16704</v>
      </c>
      <c r="I42" s="79">
        <v>35429</v>
      </c>
      <c r="J42" s="79">
        <v>55153</v>
      </c>
      <c r="K42" s="71">
        <v>50471</v>
      </c>
      <c r="L42" s="71">
        <v>159777</v>
      </c>
      <c r="M42" s="71">
        <v>3024</v>
      </c>
      <c r="N42" s="71">
        <v>11311</v>
      </c>
      <c r="O42" s="74">
        <v>11234</v>
      </c>
      <c r="P42" s="74" t="s">
        <v>1207</v>
      </c>
      <c r="Q42" s="74" t="s">
        <v>1207</v>
      </c>
      <c r="R42" s="79">
        <v>349595</v>
      </c>
      <c r="S42" s="71">
        <v>351829</v>
      </c>
      <c r="T42" s="71">
        <v>309389</v>
      </c>
      <c r="U42" s="71">
        <v>600572</v>
      </c>
      <c r="V42" s="71">
        <v>3339827</v>
      </c>
      <c r="W42" s="71">
        <v>1122248</v>
      </c>
      <c r="X42" s="71">
        <v>1649838</v>
      </c>
      <c r="Y42" s="86">
        <v>18</v>
      </c>
      <c r="Z42" s="104">
        <v>68</v>
      </c>
      <c r="AA42" s="86">
        <v>36</v>
      </c>
      <c r="AB42" s="74" t="s">
        <v>1207</v>
      </c>
      <c r="AC42" s="74" t="s">
        <v>1207</v>
      </c>
      <c r="AD42" s="87" t="s">
        <v>406</v>
      </c>
      <c r="AE42" s="71">
        <v>1597.8</v>
      </c>
      <c r="AF42" s="101">
        <v>2175.75</v>
      </c>
      <c r="AG42" s="71">
        <v>1564</v>
      </c>
      <c r="AH42" s="71" t="s">
        <v>406</v>
      </c>
      <c r="AI42" s="71">
        <v>0</v>
      </c>
      <c r="AJ42" s="74" t="s">
        <v>1207</v>
      </c>
      <c r="AK42" s="123">
        <v>29</v>
      </c>
      <c r="AL42" s="71">
        <v>2798</v>
      </c>
      <c r="AM42" s="74">
        <v>41</v>
      </c>
      <c r="AN42" s="74">
        <v>18252</v>
      </c>
      <c r="AO42" s="71">
        <v>1225</v>
      </c>
      <c r="AP42" s="71">
        <v>91</v>
      </c>
      <c r="AQ42" s="102">
        <v>18</v>
      </c>
      <c r="AR42" s="74">
        <v>8753</v>
      </c>
      <c r="AS42" s="71">
        <v>660</v>
      </c>
      <c r="AT42" s="71">
        <v>5</v>
      </c>
      <c r="AU42" s="71">
        <v>246</v>
      </c>
      <c r="AV42" s="71">
        <v>24</v>
      </c>
      <c r="AW42" s="71">
        <v>70</v>
      </c>
      <c r="AX42" s="74" t="s">
        <v>1207</v>
      </c>
      <c r="AY42" s="74" t="s">
        <v>1207</v>
      </c>
      <c r="AZ42" s="74" t="s">
        <v>1207</v>
      </c>
      <c r="BA42" s="74" t="s">
        <v>1207</v>
      </c>
      <c r="BB42" s="72">
        <v>100</v>
      </c>
      <c r="BC42" s="72">
        <v>109.6</v>
      </c>
      <c r="BD42" s="72">
        <v>108.2</v>
      </c>
      <c r="BE42" s="72"/>
      <c r="BF42" s="86">
        <v>4</v>
      </c>
      <c r="BG42" s="102">
        <v>4</v>
      </c>
      <c r="BH42" s="102">
        <v>28</v>
      </c>
      <c r="BI42" s="74" t="s">
        <v>1207</v>
      </c>
      <c r="BJ42" s="74" t="s">
        <v>1207</v>
      </c>
      <c r="BK42" s="86">
        <v>0</v>
      </c>
      <c r="BL42" s="86">
        <v>0</v>
      </c>
      <c r="BM42" s="102">
        <v>0</v>
      </c>
      <c r="BN42" s="102">
        <v>0</v>
      </c>
      <c r="BO42" s="74">
        <v>3</v>
      </c>
      <c r="BP42" s="71">
        <v>14721</v>
      </c>
      <c r="BQ42" s="74">
        <v>1</v>
      </c>
      <c r="BR42" s="71">
        <v>24719</v>
      </c>
      <c r="BS42" s="74">
        <v>2</v>
      </c>
      <c r="BT42" s="71">
        <v>26843</v>
      </c>
      <c r="BU42" s="74">
        <v>3</v>
      </c>
      <c r="BV42" s="71">
        <v>2187</v>
      </c>
      <c r="BW42" s="72">
        <v>44.6</v>
      </c>
      <c r="BX42" s="86">
        <v>1</v>
      </c>
      <c r="BY42" s="86">
        <v>4</v>
      </c>
      <c r="BZ42" s="86" t="s">
        <v>406</v>
      </c>
      <c r="CA42" s="86" t="s">
        <v>406</v>
      </c>
      <c r="CB42" s="72">
        <v>27</v>
      </c>
      <c r="CC42" s="101">
        <v>1.1299999999999999</v>
      </c>
      <c r="CD42" s="72">
        <v>32.700000000000003</v>
      </c>
      <c r="CE42" s="72">
        <v>4.6550892426435118</v>
      </c>
      <c r="CF42" s="72">
        <v>55.3061976726</v>
      </c>
      <c r="CG42" s="74">
        <v>19</v>
      </c>
      <c r="CH42" s="71">
        <v>4479</v>
      </c>
      <c r="CI42" s="74">
        <v>292</v>
      </c>
      <c r="CJ42" s="74">
        <v>1387</v>
      </c>
      <c r="CK42" s="74">
        <v>3353</v>
      </c>
      <c r="CL42" s="74">
        <v>1024</v>
      </c>
      <c r="CM42" s="74">
        <v>182</v>
      </c>
      <c r="CN42" s="74">
        <v>597</v>
      </c>
      <c r="CO42" s="94">
        <v>1.39</v>
      </c>
      <c r="CP42" s="86">
        <v>30037070</v>
      </c>
      <c r="CQ42" s="74">
        <v>0</v>
      </c>
      <c r="CR42" s="74">
        <v>0</v>
      </c>
      <c r="CS42" s="74">
        <v>5</v>
      </c>
      <c r="CT42" s="74">
        <v>2</v>
      </c>
      <c r="CU42" s="74">
        <v>100</v>
      </c>
      <c r="CV42" s="74">
        <v>15</v>
      </c>
      <c r="CW42" s="71">
        <v>1265</v>
      </c>
      <c r="CX42" s="74">
        <v>8</v>
      </c>
      <c r="CY42" s="74">
        <v>742</v>
      </c>
      <c r="CZ42" s="86">
        <v>29</v>
      </c>
      <c r="DA42" s="86">
        <v>425</v>
      </c>
      <c r="DB42" s="86">
        <v>9</v>
      </c>
      <c r="DC42" s="86">
        <v>89</v>
      </c>
      <c r="DD42" s="86">
        <v>9</v>
      </c>
      <c r="DE42" s="86">
        <v>225</v>
      </c>
      <c r="DF42" s="71">
        <v>9812</v>
      </c>
      <c r="DG42" s="71">
        <v>1862</v>
      </c>
      <c r="DH42" s="87">
        <v>1747</v>
      </c>
      <c r="DI42" s="87">
        <v>987346.75</v>
      </c>
      <c r="DJ42" s="87">
        <v>283896.28600000002</v>
      </c>
      <c r="DK42" s="87">
        <v>462687.98700000002</v>
      </c>
      <c r="DL42" s="71">
        <v>101362</v>
      </c>
      <c r="DM42" s="74">
        <v>12</v>
      </c>
      <c r="DN42" s="87">
        <v>16571</v>
      </c>
      <c r="DO42" s="87">
        <v>1408</v>
      </c>
      <c r="DP42" s="87">
        <v>1242</v>
      </c>
      <c r="DQ42" s="86">
        <v>82</v>
      </c>
      <c r="DR42" s="86">
        <v>1134</v>
      </c>
      <c r="DS42" s="71">
        <v>13237</v>
      </c>
      <c r="DT42" s="122">
        <v>12743</v>
      </c>
      <c r="DU42" s="71">
        <v>3223</v>
      </c>
      <c r="DV42" s="71">
        <v>3288</v>
      </c>
      <c r="DW42" s="86">
        <v>357</v>
      </c>
      <c r="DX42" s="86">
        <v>230</v>
      </c>
      <c r="DY42" s="86">
        <v>11</v>
      </c>
      <c r="DZ42" s="86">
        <v>1833</v>
      </c>
      <c r="EA42" s="86">
        <v>53</v>
      </c>
      <c r="EB42" s="86">
        <v>11556</v>
      </c>
      <c r="EC42" s="86"/>
      <c r="ED42" s="116">
        <v>82</v>
      </c>
      <c r="EE42" s="74">
        <v>6952</v>
      </c>
      <c r="EF42" s="118">
        <v>7029</v>
      </c>
      <c r="EG42" s="74">
        <v>0</v>
      </c>
      <c r="EH42" s="115">
        <v>898</v>
      </c>
      <c r="EI42" s="86">
        <v>73</v>
      </c>
      <c r="EJ42" s="86">
        <v>74</v>
      </c>
      <c r="EK42" s="72">
        <v>62.89</v>
      </c>
      <c r="EL42" s="86">
        <v>37</v>
      </c>
      <c r="EM42" s="86">
        <v>111</v>
      </c>
      <c r="EN42" s="86">
        <v>1922</v>
      </c>
      <c r="EO42" s="87">
        <v>546</v>
      </c>
      <c r="EP42" s="87">
        <v>227</v>
      </c>
      <c r="EQ42" s="87">
        <v>2123</v>
      </c>
      <c r="ER42" s="74">
        <v>2650</v>
      </c>
      <c r="ES42" s="72">
        <v>98.5</v>
      </c>
      <c r="ET42" s="72">
        <v>95.4</v>
      </c>
      <c r="EU42" s="87">
        <v>632</v>
      </c>
      <c r="EV42" s="72">
        <v>17.21</v>
      </c>
      <c r="EW42" s="87">
        <v>75785</v>
      </c>
      <c r="EX42" s="72">
        <v>41.3</v>
      </c>
      <c r="EY42" s="87">
        <v>415817</v>
      </c>
      <c r="EZ42" s="72">
        <v>1.2909999999999999</v>
      </c>
      <c r="FA42" s="86">
        <v>150</v>
      </c>
      <c r="FB42" s="86">
        <v>5</v>
      </c>
      <c r="FC42" s="125">
        <v>5976</v>
      </c>
      <c r="FD42" s="86">
        <v>79</v>
      </c>
      <c r="FE42" s="86">
        <v>559</v>
      </c>
      <c r="FF42" s="72">
        <v>100</v>
      </c>
      <c r="FG42" s="72" t="s">
        <v>860</v>
      </c>
      <c r="FH42" s="71">
        <v>115103</v>
      </c>
      <c r="FI42" s="74">
        <v>5922</v>
      </c>
      <c r="FJ42" s="71">
        <v>0</v>
      </c>
      <c r="FK42" s="115">
        <v>98884</v>
      </c>
      <c r="FL42" s="71">
        <v>86909</v>
      </c>
      <c r="FM42" s="71">
        <v>5090</v>
      </c>
      <c r="FN42" s="71">
        <v>6885</v>
      </c>
      <c r="FO42" s="71">
        <v>10297</v>
      </c>
      <c r="FP42" s="119">
        <v>13.1</v>
      </c>
      <c r="FQ42" s="116">
        <v>220</v>
      </c>
      <c r="FR42" s="111">
        <v>5.26</v>
      </c>
      <c r="FS42" s="118">
        <v>15050</v>
      </c>
      <c r="FT42" s="86">
        <v>0</v>
      </c>
      <c r="FU42" s="86">
        <v>2</v>
      </c>
      <c r="FV42" s="86">
        <v>74</v>
      </c>
      <c r="FW42" s="96">
        <v>11</v>
      </c>
      <c r="FX42" s="95">
        <v>549</v>
      </c>
      <c r="FY42" s="94">
        <v>65.118339537631016</v>
      </c>
      <c r="FZ42" s="74" t="s">
        <v>1207</v>
      </c>
      <c r="GA42" s="93">
        <v>99.99</v>
      </c>
      <c r="GB42" s="93">
        <v>96.81</v>
      </c>
      <c r="GC42" s="72">
        <v>99.6</v>
      </c>
      <c r="GD42" s="80">
        <v>46.9</v>
      </c>
      <c r="GE42" s="117">
        <v>81</v>
      </c>
      <c r="GF42" s="116">
        <v>9</v>
      </c>
      <c r="GG42" s="116">
        <v>56</v>
      </c>
      <c r="GH42" s="86">
        <v>995</v>
      </c>
      <c r="GI42" s="86">
        <v>5</v>
      </c>
      <c r="GJ42" s="86">
        <v>2588</v>
      </c>
      <c r="GK42" s="86">
        <v>3111</v>
      </c>
      <c r="GL42" s="86">
        <v>5</v>
      </c>
      <c r="GM42" s="115">
        <v>945506</v>
      </c>
      <c r="GN42" s="114">
        <v>372</v>
      </c>
      <c r="GO42" s="86"/>
      <c r="GP42" s="86"/>
      <c r="GQ42" s="71">
        <v>9320</v>
      </c>
      <c r="GR42" s="74">
        <v>9320</v>
      </c>
      <c r="GS42" s="74">
        <v>15</v>
      </c>
      <c r="GT42" s="74">
        <v>1169</v>
      </c>
      <c r="GU42" s="71">
        <v>102933</v>
      </c>
      <c r="GV42" s="71">
        <v>77</v>
      </c>
      <c r="GW42" s="71">
        <v>16965</v>
      </c>
      <c r="GX42" s="71">
        <v>85891</v>
      </c>
      <c r="GY42" s="71">
        <v>260</v>
      </c>
      <c r="GZ42" s="71">
        <v>2896</v>
      </c>
      <c r="HA42" s="71">
        <v>242817</v>
      </c>
      <c r="HB42" s="71">
        <v>1465</v>
      </c>
      <c r="HC42" s="71">
        <v>15392</v>
      </c>
      <c r="HD42" s="71">
        <v>312218</v>
      </c>
      <c r="HE42" s="71">
        <v>192</v>
      </c>
      <c r="HF42" s="71">
        <v>9978</v>
      </c>
      <c r="HG42" s="71">
        <v>395017.9</v>
      </c>
      <c r="HH42" s="74">
        <v>186</v>
      </c>
      <c r="HI42" s="86">
        <v>6260</v>
      </c>
      <c r="HJ42" s="86">
        <v>20113</v>
      </c>
      <c r="HK42" s="88">
        <v>6.51</v>
      </c>
      <c r="HL42" s="143">
        <v>41.4</v>
      </c>
      <c r="HM42" s="74">
        <v>1343</v>
      </c>
      <c r="HN42" s="74">
        <v>495</v>
      </c>
      <c r="HO42" s="87">
        <v>6</v>
      </c>
      <c r="HP42" s="74" t="s">
        <v>1208</v>
      </c>
      <c r="HQ42" s="74" t="s">
        <v>1208</v>
      </c>
      <c r="HR42" s="74" t="s">
        <v>1208</v>
      </c>
      <c r="HS42" s="87">
        <v>0</v>
      </c>
      <c r="HT42" s="71">
        <v>885835</v>
      </c>
      <c r="HU42" s="71">
        <v>5525476</v>
      </c>
      <c r="HV42" s="86">
        <v>675304</v>
      </c>
      <c r="HW42" s="86">
        <v>803444</v>
      </c>
      <c r="HX42" s="86">
        <v>112413</v>
      </c>
      <c r="HY42" s="86">
        <v>5290</v>
      </c>
      <c r="HZ42" s="86">
        <v>8660</v>
      </c>
      <c r="IA42" s="86">
        <v>99514</v>
      </c>
      <c r="IB42" s="86">
        <v>59538</v>
      </c>
      <c r="IC42" s="85">
        <v>50330</v>
      </c>
      <c r="ID42" s="85">
        <v>3252670</v>
      </c>
      <c r="IE42" s="85">
        <v>19376943</v>
      </c>
      <c r="IF42" s="79">
        <v>50</v>
      </c>
      <c r="IG42" s="79">
        <v>164</v>
      </c>
      <c r="IH42" s="85">
        <v>35</v>
      </c>
      <c r="II42" s="79">
        <v>109</v>
      </c>
      <c r="IJ42" s="85" t="s">
        <v>406</v>
      </c>
      <c r="IK42" s="71">
        <v>108986</v>
      </c>
      <c r="IL42" s="79">
        <v>4400</v>
      </c>
      <c r="IM42" s="113" t="s">
        <v>406</v>
      </c>
      <c r="IN42" s="112">
        <v>33</v>
      </c>
      <c r="IO42" s="85">
        <v>339094</v>
      </c>
      <c r="IP42" s="81">
        <v>9.51</v>
      </c>
      <c r="IQ42" s="80">
        <v>5.6</v>
      </c>
      <c r="IR42" s="80">
        <v>5.6</v>
      </c>
      <c r="IS42" s="80">
        <v>147.6</v>
      </c>
      <c r="IT42" s="80">
        <v>157.6</v>
      </c>
      <c r="IU42" s="71">
        <v>39349</v>
      </c>
      <c r="IV42" s="72">
        <v>79.099999999999994</v>
      </c>
      <c r="IW42" s="72">
        <v>54.5</v>
      </c>
      <c r="IX42" s="72">
        <v>57.5</v>
      </c>
      <c r="IY42" s="72">
        <v>68.7</v>
      </c>
      <c r="IZ42" s="72">
        <v>30.6</v>
      </c>
      <c r="JA42" s="79">
        <v>4</v>
      </c>
      <c r="JB42" s="79">
        <v>7</v>
      </c>
      <c r="JC42" s="111">
        <v>62.2</v>
      </c>
      <c r="JD42" s="110">
        <v>0.81499999999999995</v>
      </c>
      <c r="JE42" s="109">
        <v>94.8</v>
      </c>
      <c r="JF42" s="109">
        <v>0.2</v>
      </c>
      <c r="JG42" s="109">
        <v>1.8</v>
      </c>
      <c r="JH42" s="108">
        <v>48781734</v>
      </c>
      <c r="JI42" s="74">
        <v>50.8</v>
      </c>
      <c r="JJ42" s="74">
        <v>56.1</v>
      </c>
      <c r="JK42" s="74" t="s">
        <v>406</v>
      </c>
      <c r="JL42" s="74" t="s">
        <v>406</v>
      </c>
      <c r="JM42" s="74" t="s">
        <v>406</v>
      </c>
      <c r="JN42" s="72">
        <v>27.8</v>
      </c>
      <c r="JO42" s="105">
        <v>2520</v>
      </c>
      <c r="JP42" s="74" t="s">
        <v>1208</v>
      </c>
      <c r="JQ42" s="74" t="s">
        <v>1208</v>
      </c>
      <c r="JR42" s="74" t="s">
        <v>1208</v>
      </c>
      <c r="JS42" s="72">
        <v>53.3</v>
      </c>
      <c r="JT42" s="72">
        <v>28.3</v>
      </c>
      <c r="JU42" s="71">
        <v>62733</v>
      </c>
      <c r="JV42" s="71">
        <v>1145</v>
      </c>
      <c r="JW42" s="71">
        <v>1136</v>
      </c>
      <c r="JX42" s="71">
        <v>5097</v>
      </c>
      <c r="JY42" s="71">
        <v>6266</v>
      </c>
      <c r="JZ42" s="71">
        <v>6530</v>
      </c>
      <c r="KA42" s="71">
        <v>7458</v>
      </c>
      <c r="KB42" s="71">
        <v>9855</v>
      </c>
      <c r="KC42" s="71">
        <v>8812</v>
      </c>
      <c r="KD42" s="71">
        <v>7055</v>
      </c>
      <c r="KE42" s="71">
        <v>5612</v>
      </c>
      <c r="KF42" s="71">
        <v>4838</v>
      </c>
      <c r="KG42" s="71">
        <v>3571</v>
      </c>
      <c r="KH42" s="74" t="s">
        <v>1208</v>
      </c>
      <c r="KI42" s="71">
        <v>1644</v>
      </c>
      <c r="KJ42" s="71">
        <v>595</v>
      </c>
      <c r="KK42" s="71">
        <v>235</v>
      </c>
      <c r="KL42" s="71">
        <v>116</v>
      </c>
      <c r="KM42" s="71">
        <v>7520</v>
      </c>
      <c r="KN42" s="71">
        <v>7623</v>
      </c>
      <c r="KO42" s="71">
        <v>7677</v>
      </c>
      <c r="KP42" s="71">
        <v>9032</v>
      </c>
      <c r="KQ42" s="71">
        <v>10928</v>
      </c>
      <c r="KR42" s="71">
        <v>13836</v>
      </c>
      <c r="KS42" s="71">
        <v>12022</v>
      </c>
      <c r="KT42" s="71">
        <v>10033</v>
      </c>
      <c r="KU42" s="71">
        <v>9071</v>
      </c>
      <c r="KV42" s="71">
        <v>11080</v>
      </c>
      <c r="KW42" s="71">
        <v>14778</v>
      </c>
      <c r="KX42" s="74" t="s">
        <v>1208</v>
      </c>
      <c r="KY42" s="71">
        <v>13300</v>
      </c>
      <c r="KZ42" s="71">
        <v>9917</v>
      </c>
      <c r="LA42" s="71">
        <v>7236</v>
      </c>
      <c r="LB42" s="71">
        <v>7221</v>
      </c>
    </row>
    <row r="43" spans="1:314" ht="12" customHeight="1">
      <c r="A43" s="3">
        <v>272108</v>
      </c>
      <c r="B43" s="2" t="s">
        <v>730</v>
      </c>
      <c r="C43" s="94">
        <v>65.12</v>
      </c>
      <c r="D43" s="71">
        <v>402608</v>
      </c>
      <c r="E43" s="72">
        <v>12.9</v>
      </c>
      <c r="F43" s="72">
        <v>59.7</v>
      </c>
      <c r="G43" s="72">
        <v>27.4</v>
      </c>
      <c r="H43" s="79">
        <v>18577</v>
      </c>
      <c r="I43" s="79">
        <v>40615</v>
      </c>
      <c r="J43" s="79">
        <v>64339</v>
      </c>
      <c r="K43" s="71">
        <v>51594</v>
      </c>
      <c r="L43" s="71">
        <v>178788</v>
      </c>
      <c r="M43" s="71">
        <v>4333</v>
      </c>
      <c r="N43" s="71">
        <v>13291</v>
      </c>
      <c r="O43" s="74">
        <v>13638</v>
      </c>
      <c r="P43" s="74" t="s">
        <v>1207</v>
      </c>
      <c r="Q43" s="74" t="s">
        <v>1207</v>
      </c>
      <c r="R43" s="79">
        <v>400289</v>
      </c>
      <c r="S43" s="71">
        <v>404152</v>
      </c>
      <c r="T43" s="71">
        <v>359078</v>
      </c>
      <c r="U43" s="71">
        <v>851188</v>
      </c>
      <c r="V43" s="71">
        <v>3442647</v>
      </c>
      <c r="W43" s="71">
        <v>930575</v>
      </c>
      <c r="X43" s="71">
        <v>1270982</v>
      </c>
      <c r="Y43" s="86">
        <v>19</v>
      </c>
      <c r="Z43" s="104">
        <v>45</v>
      </c>
      <c r="AA43" s="86">
        <v>45</v>
      </c>
      <c r="AB43" s="74" t="s">
        <v>1207</v>
      </c>
      <c r="AC43" s="74" t="s">
        <v>1207</v>
      </c>
      <c r="AD43" s="87" t="s">
        <v>406</v>
      </c>
      <c r="AE43" s="71">
        <v>1381</v>
      </c>
      <c r="AF43" s="86">
        <v>4261</v>
      </c>
      <c r="AG43" s="71">
        <v>1448</v>
      </c>
      <c r="AH43" s="71">
        <v>364112</v>
      </c>
      <c r="AI43" s="71">
        <v>1448</v>
      </c>
      <c r="AJ43" s="74" t="s">
        <v>1207</v>
      </c>
      <c r="AK43" s="123">
        <v>22</v>
      </c>
      <c r="AL43" s="71">
        <v>3903</v>
      </c>
      <c r="AM43" s="74">
        <v>45</v>
      </c>
      <c r="AN43" s="74">
        <v>21491</v>
      </c>
      <c r="AO43" s="71">
        <v>1252</v>
      </c>
      <c r="AP43" s="71">
        <v>103</v>
      </c>
      <c r="AQ43" s="102">
        <v>19</v>
      </c>
      <c r="AR43" s="74">
        <v>10265</v>
      </c>
      <c r="AS43" s="71">
        <v>654</v>
      </c>
      <c r="AT43" s="71">
        <v>4</v>
      </c>
      <c r="AU43" s="71">
        <v>391</v>
      </c>
      <c r="AV43" s="71">
        <v>19</v>
      </c>
      <c r="AW43" s="71">
        <v>53</v>
      </c>
      <c r="AX43" s="74" t="s">
        <v>1207</v>
      </c>
      <c r="AY43" s="74" t="s">
        <v>1207</v>
      </c>
      <c r="AZ43" s="74" t="s">
        <v>1207</v>
      </c>
      <c r="BA43" s="74" t="s">
        <v>1207</v>
      </c>
      <c r="BB43" s="72">
        <v>100</v>
      </c>
      <c r="BC43" s="72">
        <v>74</v>
      </c>
      <c r="BD43" s="72">
        <v>79.12</v>
      </c>
      <c r="BE43" s="72"/>
      <c r="BF43" s="86">
        <v>19</v>
      </c>
      <c r="BG43" s="102">
        <v>20</v>
      </c>
      <c r="BH43" s="102">
        <v>16</v>
      </c>
      <c r="BI43" s="74" t="s">
        <v>1207</v>
      </c>
      <c r="BJ43" s="74" t="s">
        <v>1207</v>
      </c>
      <c r="BK43" s="86">
        <v>3</v>
      </c>
      <c r="BL43" s="86">
        <v>3</v>
      </c>
      <c r="BM43" s="102">
        <v>7</v>
      </c>
      <c r="BN43" s="102">
        <v>5</v>
      </c>
      <c r="BO43" s="74">
        <v>4</v>
      </c>
      <c r="BP43" s="71">
        <v>17904</v>
      </c>
      <c r="BQ43" s="74">
        <v>1</v>
      </c>
      <c r="BR43" s="71">
        <v>25462</v>
      </c>
      <c r="BS43" s="74">
        <v>4</v>
      </c>
      <c r="BT43" s="71">
        <v>37178</v>
      </c>
      <c r="BU43" s="74">
        <v>2</v>
      </c>
      <c r="BV43" s="71">
        <v>2792</v>
      </c>
      <c r="BW43" s="72">
        <v>37.6</v>
      </c>
      <c r="BX43" s="86">
        <v>1</v>
      </c>
      <c r="BY43" s="86">
        <v>5</v>
      </c>
      <c r="BZ43" s="86">
        <v>1940</v>
      </c>
      <c r="CA43" s="86">
        <v>15779</v>
      </c>
      <c r="CB43" s="72">
        <v>27.1</v>
      </c>
      <c r="CC43" s="101">
        <v>0.84</v>
      </c>
      <c r="CD43" s="72">
        <v>32.799999999999997</v>
      </c>
      <c r="CE43" s="72">
        <v>4.7295391731062102</v>
      </c>
      <c r="CF43" s="72">
        <v>56.151875160300001</v>
      </c>
      <c r="CG43" s="74">
        <v>25</v>
      </c>
      <c r="CH43" s="71">
        <v>5592</v>
      </c>
      <c r="CI43" s="74">
        <v>289</v>
      </c>
      <c r="CJ43" s="74">
        <v>1225</v>
      </c>
      <c r="CK43" s="74">
        <v>3550</v>
      </c>
      <c r="CL43" s="74">
        <v>1081</v>
      </c>
      <c r="CM43" s="74">
        <v>244</v>
      </c>
      <c r="CN43" s="74">
        <v>603</v>
      </c>
      <c r="CO43" s="94">
        <v>1.28</v>
      </c>
      <c r="CP43" s="101" t="s">
        <v>406</v>
      </c>
      <c r="CQ43" s="74">
        <v>1</v>
      </c>
      <c r="CR43" s="74">
        <v>1</v>
      </c>
      <c r="CS43" s="74">
        <v>2</v>
      </c>
      <c r="CT43" s="74">
        <v>1</v>
      </c>
      <c r="CU43" s="74">
        <v>100</v>
      </c>
      <c r="CV43" s="74">
        <v>17</v>
      </c>
      <c r="CW43" s="71">
        <v>1168</v>
      </c>
      <c r="CX43" s="74">
        <v>9</v>
      </c>
      <c r="CY43" s="74">
        <v>973</v>
      </c>
      <c r="CZ43" s="86">
        <v>34</v>
      </c>
      <c r="DA43" s="86">
        <v>461</v>
      </c>
      <c r="DB43" s="86">
        <v>10</v>
      </c>
      <c r="DC43" s="86">
        <v>40</v>
      </c>
      <c r="DD43" s="86">
        <v>8</v>
      </c>
      <c r="DE43" s="86">
        <v>162</v>
      </c>
      <c r="DF43" s="71">
        <v>12001</v>
      </c>
      <c r="DG43" s="71">
        <v>2128</v>
      </c>
      <c r="DH43" s="87">
        <v>2029</v>
      </c>
      <c r="DI43" s="87">
        <v>1355722.52</v>
      </c>
      <c r="DJ43" s="87">
        <v>288544.01299999998</v>
      </c>
      <c r="DK43" s="87">
        <v>559532.272</v>
      </c>
      <c r="DL43" s="71">
        <v>110249</v>
      </c>
      <c r="DM43" s="74">
        <v>13</v>
      </c>
      <c r="DN43" s="87">
        <v>20737</v>
      </c>
      <c r="DO43" s="87">
        <v>2176</v>
      </c>
      <c r="DP43" s="87">
        <v>1777</v>
      </c>
      <c r="DQ43" s="86">
        <v>90</v>
      </c>
      <c r="DR43" s="86">
        <v>2535</v>
      </c>
      <c r="DS43" s="71">
        <v>12859</v>
      </c>
      <c r="DT43" s="122">
        <v>15213</v>
      </c>
      <c r="DU43" s="71">
        <v>3295</v>
      </c>
      <c r="DV43" s="71">
        <v>3592</v>
      </c>
      <c r="DW43" s="86">
        <v>338</v>
      </c>
      <c r="DX43" s="86">
        <v>194</v>
      </c>
      <c r="DY43" s="86">
        <v>5</v>
      </c>
      <c r="DZ43" s="86">
        <v>1981</v>
      </c>
      <c r="EA43" s="86">
        <v>58</v>
      </c>
      <c r="EB43" s="86">
        <v>10674</v>
      </c>
      <c r="EC43" s="86"/>
      <c r="ED43" s="116">
        <v>74</v>
      </c>
      <c r="EE43" s="74">
        <v>9117</v>
      </c>
      <c r="EF43" s="118">
        <v>9140</v>
      </c>
      <c r="EG43" s="74">
        <v>30</v>
      </c>
      <c r="EH43" s="115">
        <v>1275</v>
      </c>
      <c r="EI43" s="86">
        <v>58</v>
      </c>
      <c r="EJ43" s="86">
        <v>70</v>
      </c>
      <c r="EK43" s="72">
        <v>60.8</v>
      </c>
      <c r="EL43" s="86">
        <v>52</v>
      </c>
      <c r="EM43" s="86">
        <v>197</v>
      </c>
      <c r="EN43" s="86">
        <v>1643</v>
      </c>
      <c r="EO43" s="87">
        <v>279</v>
      </c>
      <c r="EP43" s="87">
        <v>91</v>
      </c>
      <c r="EQ43" s="87">
        <v>2222</v>
      </c>
      <c r="ER43" s="74">
        <v>2814</v>
      </c>
      <c r="ES43" s="72">
        <v>96.2</v>
      </c>
      <c r="ET43" s="72">
        <v>88.2</v>
      </c>
      <c r="EU43" s="87" t="s">
        <v>406</v>
      </c>
      <c r="EV43" s="72">
        <v>19.399999999999999</v>
      </c>
      <c r="EW43" s="87">
        <v>91012</v>
      </c>
      <c r="EX43" s="72">
        <v>33.700000000000003</v>
      </c>
      <c r="EY43" s="87">
        <v>386182</v>
      </c>
      <c r="EZ43" s="72">
        <v>2.72</v>
      </c>
      <c r="FA43" s="86">
        <v>275</v>
      </c>
      <c r="FB43" s="86">
        <v>11</v>
      </c>
      <c r="FC43" s="120">
        <v>1994</v>
      </c>
      <c r="FD43" s="86">
        <v>66</v>
      </c>
      <c r="FE43" s="86">
        <v>985</v>
      </c>
      <c r="FF43" s="72">
        <v>100</v>
      </c>
      <c r="FG43" s="72" t="s">
        <v>860</v>
      </c>
      <c r="FH43" s="71">
        <v>122150</v>
      </c>
      <c r="FI43" s="74">
        <v>1073</v>
      </c>
      <c r="FJ43" s="71">
        <v>0</v>
      </c>
      <c r="FK43" s="115">
        <v>105726</v>
      </c>
      <c r="FL43" s="71">
        <v>91038</v>
      </c>
      <c r="FM43" s="71">
        <v>8171</v>
      </c>
      <c r="FN43" s="71">
        <v>6517</v>
      </c>
      <c r="FO43" s="71">
        <v>15351</v>
      </c>
      <c r="FP43" s="119">
        <v>20.2</v>
      </c>
      <c r="FQ43" s="116">
        <v>502</v>
      </c>
      <c r="FR43" s="111">
        <v>5.51</v>
      </c>
      <c r="FS43" s="118">
        <v>14792</v>
      </c>
      <c r="FT43" s="86">
        <v>0</v>
      </c>
      <c r="FU43" s="86">
        <v>1</v>
      </c>
      <c r="FV43" s="86">
        <v>15</v>
      </c>
      <c r="FW43" s="96">
        <v>27</v>
      </c>
      <c r="FX43" s="95">
        <v>1250</v>
      </c>
      <c r="FY43" s="94">
        <v>68.062570103374057</v>
      </c>
      <c r="FZ43" s="74" t="s">
        <v>1207</v>
      </c>
      <c r="GA43" s="93">
        <v>100</v>
      </c>
      <c r="GB43" s="93">
        <v>92.6</v>
      </c>
      <c r="GC43" s="72">
        <v>96.1</v>
      </c>
      <c r="GD43" s="80">
        <v>33</v>
      </c>
      <c r="GE43" s="117">
        <v>114</v>
      </c>
      <c r="GF43" s="116">
        <v>11</v>
      </c>
      <c r="GG43" s="116">
        <v>69</v>
      </c>
      <c r="GH43" s="86">
        <v>1500</v>
      </c>
      <c r="GI43" s="86">
        <v>6</v>
      </c>
      <c r="GJ43" s="86">
        <v>2713</v>
      </c>
      <c r="GK43" s="86">
        <v>2878</v>
      </c>
      <c r="GL43" s="86">
        <v>6</v>
      </c>
      <c r="GM43" s="115" t="s">
        <v>406</v>
      </c>
      <c r="GN43" s="114">
        <v>450</v>
      </c>
      <c r="GO43" s="86" t="s">
        <v>406</v>
      </c>
      <c r="GP43" s="86" t="s">
        <v>406</v>
      </c>
      <c r="GQ43" s="71">
        <v>10074</v>
      </c>
      <c r="GR43" s="74">
        <v>10074</v>
      </c>
      <c r="GS43" s="74">
        <v>8</v>
      </c>
      <c r="GT43" s="74">
        <v>1330</v>
      </c>
      <c r="GU43" s="71">
        <v>120556</v>
      </c>
      <c r="GV43" s="71">
        <v>24</v>
      </c>
      <c r="GW43" s="71">
        <v>24014</v>
      </c>
      <c r="GX43" s="71">
        <v>96518</v>
      </c>
      <c r="GY43" s="71">
        <v>249</v>
      </c>
      <c r="GZ43" s="71">
        <v>2078</v>
      </c>
      <c r="HA43" s="71">
        <v>184135</v>
      </c>
      <c r="HB43" s="71">
        <v>1580</v>
      </c>
      <c r="HC43" s="71">
        <v>16494</v>
      </c>
      <c r="HD43" s="71">
        <v>319342</v>
      </c>
      <c r="HE43" s="71">
        <v>291</v>
      </c>
      <c r="HF43" s="71">
        <v>16872</v>
      </c>
      <c r="HG43" s="71">
        <v>700166.6</v>
      </c>
      <c r="HH43" s="74">
        <v>286</v>
      </c>
      <c r="HI43" s="86">
        <v>11403</v>
      </c>
      <c r="HJ43" s="86">
        <v>343542</v>
      </c>
      <c r="HK43" s="88">
        <v>6</v>
      </c>
      <c r="HL43" s="86">
        <v>40</v>
      </c>
      <c r="HM43" s="74">
        <v>1224</v>
      </c>
      <c r="HN43" s="74">
        <v>460</v>
      </c>
      <c r="HO43" s="87">
        <v>7</v>
      </c>
      <c r="HP43" s="74" t="s">
        <v>1208</v>
      </c>
      <c r="HQ43" s="74" t="s">
        <v>1208</v>
      </c>
      <c r="HR43" s="74" t="s">
        <v>1208</v>
      </c>
      <c r="HS43" s="87" t="s">
        <v>406</v>
      </c>
      <c r="HT43" s="71">
        <v>772740</v>
      </c>
      <c r="HU43" s="71">
        <v>5047637</v>
      </c>
      <c r="HV43" s="86">
        <v>643909</v>
      </c>
      <c r="HW43" s="86">
        <v>750763</v>
      </c>
      <c r="HX43" s="86">
        <v>170227</v>
      </c>
      <c r="HY43" s="86">
        <v>362</v>
      </c>
      <c r="HZ43" s="86" t="s">
        <v>406</v>
      </c>
      <c r="IA43" s="86">
        <v>107610</v>
      </c>
      <c r="IB43" s="86">
        <v>65250</v>
      </c>
      <c r="IC43" s="85">
        <v>63564</v>
      </c>
      <c r="ID43" s="85">
        <v>36904689</v>
      </c>
      <c r="IE43" s="85">
        <v>0</v>
      </c>
      <c r="IF43" s="79">
        <v>337</v>
      </c>
      <c r="IG43" s="79">
        <v>0</v>
      </c>
      <c r="IH43" s="85">
        <v>242</v>
      </c>
      <c r="II43" s="79">
        <v>0</v>
      </c>
      <c r="IJ43" s="85" t="s">
        <v>406</v>
      </c>
      <c r="IK43" s="71">
        <v>139628</v>
      </c>
      <c r="IL43" s="79">
        <v>12300</v>
      </c>
      <c r="IM43" s="113" t="s">
        <v>406</v>
      </c>
      <c r="IN43" s="112">
        <v>40.81</v>
      </c>
      <c r="IO43" s="85">
        <v>391023</v>
      </c>
      <c r="IP43" s="81" t="s">
        <v>406</v>
      </c>
      <c r="IQ43" s="80">
        <v>3.56</v>
      </c>
      <c r="IR43" s="80">
        <v>3.56</v>
      </c>
      <c r="IS43" s="80">
        <v>562.72</v>
      </c>
      <c r="IT43" s="80">
        <v>560.92999999999995</v>
      </c>
      <c r="IU43" s="71" t="s">
        <v>406</v>
      </c>
      <c r="IV43" s="72">
        <v>69.099999999999994</v>
      </c>
      <c r="IW43" s="72">
        <v>60.9</v>
      </c>
      <c r="IX43" s="72">
        <v>45.4</v>
      </c>
      <c r="IY43" s="72">
        <v>71.900000000000006</v>
      </c>
      <c r="IZ43" s="72">
        <v>21.3</v>
      </c>
      <c r="JA43" s="79">
        <v>2</v>
      </c>
      <c r="JB43" s="79">
        <v>9</v>
      </c>
      <c r="JC43" s="111">
        <v>70</v>
      </c>
      <c r="JD43" s="110">
        <v>0.80900000000000005</v>
      </c>
      <c r="JE43" s="109">
        <v>94.5</v>
      </c>
      <c r="JF43" s="109">
        <v>-0.3</v>
      </c>
      <c r="JG43" s="109">
        <v>2.2000000000000002</v>
      </c>
      <c r="JH43" s="108">
        <v>101719958</v>
      </c>
      <c r="JI43" s="74">
        <v>48.8</v>
      </c>
      <c r="JJ43" s="74">
        <v>57.6</v>
      </c>
      <c r="JK43" s="74" t="s">
        <v>406</v>
      </c>
      <c r="JL43" s="74" t="s">
        <v>406</v>
      </c>
      <c r="JM43" s="74" t="s">
        <v>406</v>
      </c>
      <c r="JN43" s="72">
        <v>27.9</v>
      </c>
      <c r="JO43" s="105">
        <v>2910</v>
      </c>
      <c r="JP43" s="74" t="s">
        <v>1208</v>
      </c>
      <c r="JQ43" s="74" t="s">
        <v>1208</v>
      </c>
      <c r="JR43" s="74" t="s">
        <v>1208</v>
      </c>
      <c r="JS43" s="72">
        <v>48</v>
      </c>
      <c r="JT43" s="72">
        <v>33.4</v>
      </c>
      <c r="JU43" s="71">
        <v>70904</v>
      </c>
      <c r="JV43" s="71">
        <v>1352</v>
      </c>
      <c r="JW43" s="71">
        <v>1455</v>
      </c>
      <c r="JX43" s="71">
        <v>5909</v>
      </c>
      <c r="JY43" s="71">
        <v>6611</v>
      </c>
      <c r="JZ43" s="71">
        <v>6768</v>
      </c>
      <c r="KA43" s="71">
        <v>7991</v>
      </c>
      <c r="KB43" s="71">
        <v>10620</v>
      </c>
      <c r="KC43" s="71">
        <v>9776</v>
      </c>
      <c r="KD43" s="71">
        <v>8480</v>
      </c>
      <c r="KE43" s="71">
        <v>6729</v>
      </c>
      <c r="KF43" s="71">
        <v>5694</v>
      </c>
      <c r="KG43" s="71">
        <v>4175</v>
      </c>
      <c r="KH43" s="74" t="s">
        <v>1208</v>
      </c>
      <c r="KI43" s="71">
        <v>1809</v>
      </c>
      <c r="KJ43" s="71">
        <v>732</v>
      </c>
      <c r="KK43" s="71">
        <v>310</v>
      </c>
      <c r="KL43" s="71">
        <v>148</v>
      </c>
      <c r="KM43" s="71">
        <v>9601</v>
      </c>
      <c r="KN43" s="71">
        <v>9231</v>
      </c>
      <c r="KO43" s="71">
        <v>8119</v>
      </c>
      <c r="KP43" s="71">
        <v>9523</v>
      </c>
      <c r="KQ43" s="71">
        <v>11980</v>
      </c>
      <c r="KR43" s="71">
        <v>15185</v>
      </c>
      <c r="KS43" s="71">
        <v>13583</v>
      </c>
      <c r="KT43" s="71">
        <v>11934</v>
      </c>
      <c r="KU43" s="71">
        <v>10809</v>
      </c>
      <c r="KV43" s="71">
        <v>13112</v>
      </c>
      <c r="KW43" s="71">
        <v>16741</v>
      </c>
      <c r="KX43" s="74" t="s">
        <v>1208</v>
      </c>
      <c r="KY43" s="71">
        <v>13654</v>
      </c>
      <c r="KZ43" s="71">
        <v>9666</v>
      </c>
      <c r="LA43" s="71">
        <v>6962</v>
      </c>
      <c r="LB43" s="71">
        <v>7614</v>
      </c>
    </row>
    <row r="44" spans="1:314" ht="12" customHeight="1">
      <c r="A44" s="3">
        <v>272124</v>
      </c>
      <c r="B44" s="2" t="s">
        <v>770</v>
      </c>
      <c r="C44" s="94">
        <v>41.72</v>
      </c>
      <c r="D44" s="71">
        <v>267080</v>
      </c>
      <c r="E44" s="72">
        <v>12.5</v>
      </c>
      <c r="F44" s="72">
        <v>59.5</v>
      </c>
      <c r="G44" s="72">
        <v>28</v>
      </c>
      <c r="H44" s="79">
        <v>12456</v>
      </c>
      <c r="I44" s="79">
        <v>26000</v>
      </c>
      <c r="J44" s="79">
        <v>41304</v>
      </c>
      <c r="K44" s="71">
        <v>37544</v>
      </c>
      <c r="L44" s="71">
        <v>123596</v>
      </c>
      <c r="M44" s="71">
        <v>7104</v>
      </c>
      <c r="N44" s="71">
        <v>7890</v>
      </c>
      <c r="O44" s="74">
        <v>8290</v>
      </c>
      <c r="P44" s="74" t="s">
        <v>1207</v>
      </c>
      <c r="Q44" s="74" t="s">
        <v>1207</v>
      </c>
      <c r="R44" s="79">
        <v>266897</v>
      </c>
      <c r="S44" s="71">
        <v>268800</v>
      </c>
      <c r="T44" s="71">
        <v>253886</v>
      </c>
      <c r="U44" s="71">
        <v>115086</v>
      </c>
      <c r="V44" s="71">
        <v>2064144</v>
      </c>
      <c r="W44" s="71">
        <v>829255</v>
      </c>
      <c r="X44" s="71">
        <v>714873</v>
      </c>
      <c r="Y44" s="86">
        <v>0</v>
      </c>
      <c r="Z44" s="104">
        <v>74</v>
      </c>
      <c r="AA44" s="86">
        <v>25</v>
      </c>
      <c r="AB44" s="74" t="s">
        <v>1207</v>
      </c>
      <c r="AC44" s="74" t="s">
        <v>1207</v>
      </c>
      <c r="AD44" s="87">
        <v>0</v>
      </c>
      <c r="AE44" s="71">
        <v>453</v>
      </c>
      <c r="AF44" s="86">
        <v>878</v>
      </c>
      <c r="AG44" s="71">
        <v>1440</v>
      </c>
      <c r="AH44" s="71">
        <v>396542</v>
      </c>
      <c r="AI44" s="71">
        <v>0</v>
      </c>
      <c r="AJ44" s="74" t="s">
        <v>1207</v>
      </c>
      <c r="AK44" s="123">
        <v>21</v>
      </c>
      <c r="AL44" s="71">
        <v>1254</v>
      </c>
      <c r="AM44" s="74">
        <v>28</v>
      </c>
      <c r="AN44" s="74">
        <v>13250</v>
      </c>
      <c r="AO44" s="71">
        <v>840</v>
      </c>
      <c r="AP44" s="71">
        <v>58</v>
      </c>
      <c r="AQ44" s="102">
        <v>15</v>
      </c>
      <c r="AR44" s="74">
        <v>6636</v>
      </c>
      <c r="AS44" s="71">
        <v>509</v>
      </c>
      <c r="AT44" s="71">
        <v>0</v>
      </c>
      <c r="AU44" s="71">
        <v>153</v>
      </c>
      <c r="AV44" s="71">
        <v>19</v>
      </c>
      <c r="AW44" s="71">
        <v>342</v>
      </c>
      <c r="AX44" s="74" t="s">
        <v>1207</v>
      </c>
      <c r="AY44" s="74" t="s">
        <v>1207</v>
      </c>
      <c r="AZ44" s="74" t="s">
        <v>1207</v>
      </c>
      <c r="BA44" s="74" t="s">
        <v>1207</v>
      </c>
      <c r="BB44" s="72">
        <v>100</v>
      </c>
      <c r="BC44" s="72">
        <v>97.9</v>
      </c>
      <c r="BD44" s="72">
        <v>145.4</v>
      </c>
      <c r="BE44" s="72"/>
      <c r="BF44" s="86">
        <v>31</v>
      </c>
      <c r="BG44" s="102">
        <v>31</v>
      </c>
      <c r="BH44" s="102">
        <v>13</v>
      </c>
      <c r="BI44" s="74" t="s">
        <v>1207</v>
      </c>
      <c r="BJ44" s="74" t="s">
        <v>1207</v>
      </c>
      <c r="BK44" s="86">
        <v>0</v>
      </c>
      <c r="BL44" s="86">
        <v>0</v>
      </c>
      <c r="BM44" s="102">
        <v>0</v>
      </c>
      <c r="BN44" s="102">
        <v>0</v>
      </c>
      <c r="BO44" s="74">
        <v>2</v>
      </c>
      <c r="BP44" s="71">
        <v>15775.74</v>
      </c>
      <c r="BQ44" s="74">
        <v>0</v>
      </c>
      <c r="BR44" s="71">
        <v>0</v>
      </c>
      <c r="BS44" s="74">
        <v>2</v>
      </c>
      <c r="BT44" s="71">
        <v>18365</v>
      </c>
      <c r="BU44" s="74">
        <v>1</v>
      </c>
      <c r="BV44" s="71">
        <v>453.86</v>
      </c>
      <c r="BW44" s="72">
        <v>29.9</v>
      </c>
      <c r="BX44" s="86">
        <v>0</v>
      </c>
      <c r="BY44" s="86">
        <v>1</v>
      </c>
      <c r="BZ44" s="86">
        <v>0</v>
      </c>
      <c r="CA44" s="86">
        <v>3146</v>
      </c>
      <c r="CB44" s="72">
        <v>33.5</v>
      </c>
      <c r="CC44" s="101">
        <v>1.21</v>
      </c>
      <c r="CD44" s="72">
        <v>34</v>
      </c>
      <c r="CE44" s="72">
        <v>5.8941583045342885</v>
      </c>
      <c r="CF44" s="72">
        <v>56.585147488499999</v>
      </c>
      <c r="CG44" s="74">
        <v>12</v>
      </c>
      <c r="CH44" s="71">
        <v>2489</v>
      </c>
      <c r="CI44" s="74">
        <v>219</v>
      </c>
      <c r="CJ44" s="74">
        <v>504</v>
      </c>
      <c r="CK44" s="74">
        <v>2752</v>
      </c>
      <c r="CL44" s="74">
        <v>853</v>
      </c>
      <c r="CM44" s="74">
        <v>173</v>
      </c>
      <c r="CN44" s="74">
        <v>484</v>
      </c>
      <c r="CO44" s="94">
        <v>1.36</v>
      </c>
      <c r="CP44" s="101" t="s">
        <v>406</v>
      </c>
      <c r="CQ44" s="74">
        <v>2</v>
      </c>
      <c r="CR44" s="74">
        <v>45</v>
      </c>
      <c r="CS44" s="74">
        <v>2</v>
      </c>
      <c r="CT44" s="74">
        <v>1</v>
      </c>
      <c r="CU44" s="74">
        <v>50</v>
      </c>
      <c r="CV44" s="74">
        <v>15</v>
      </c>
      <c r="CW44" s="71">
        <v>915</v>
      </c>
      <c r="CX44" s="74">
        <v>5</v>
      </c>
      <c r="CY44" s="74">
        <v>471</v>
      </c>
      <c r="CZ44" s="86">
        <v>21</v>
      </c>
      <c r="DA44" s="86">
        <v>329</v>
      </c>
      <c r="DB44" s="86">
        <v>11</v>
      </c>
      <c r="DC44" s="86">
        <v>91</v>
      </c>
      <c r="DD44" s="86">
        <v>1</v>
      </c>
      <c r="DE44" s="86">
        <v>24</v>
      </c>
      <c r="DF44" s="71">
        <v>9084</v>
      </c>
      <c r="DG44" s="71">
        <v>2061</v>
      </c>
      <c r="DH44" s="87">
        <v>1457</v>
      </c>
      <c r="DI44" s="87">
        <v>1086153.953</v>
      </c>
      <c r="DJ44" s="87">
        <v>288933.321</v>
      </c>
      <c r="DK44" s="87">
        <v>402722.52899999998</v>
      </c>
      <c r="DL44" s="71">
        <v>74664</v>
      </c>
      <c r="DM44" s="74">
        <v>15</v>
      </c>
      <c r="DN44" s="87">
        <v>16177</v>
      </c>
      <c r="DO44" s="87">
        <v>1828</v>
      </c>
      <c r="DP44" s="87">
        <v>1634</v>
      </c>
      <c r="DQ44" s="86">
        <v>86</v>
      </c>
      <c r="DR44" s="86">
        <v>1712</v>
      </c>
      <c r="DS44" s="71">
        <v>7417</v>
      </c>
      <c r="DT44" s="100">
        <v>10968</v>
      </c>
      <c r="DU44" s="71">
        <v>2680</v>
      </c>
      <c r="DV44" s="71">
        <v>2511</v>
      </c>
      <c r="DW44" s="86">
        <v>223</v>
      </c>
      <c r="DX44" s="86">
        <v>166</v>
      </c>
      <c r="DY44" s="86">
        <v>7</v>
      </c>
      <c r="DZ44" s="86">
        <v>1586</v>
      </c>
      <c r="EA44" s="86">
        <v>53</v>
      </c>
      <c r="EB44" s="86">
        <v>12104</v>
      </c>
      <c r="EC44" s="86"/>
      <c r="ED44" s="116">
        <v>52</v>
      </c>
      <c r="EE44" s="74">
        <v>6663</v>
      </c>
      <c r="EF44" s="118">
        <v>6699</v>
      </c>
      <c r="EG44" s="74">
        <v>18</v>
      </c>
      <c r="EH44" s="115">
        <v>1031</v>
      </c>
      <c r="EI44" s="86">
        <v>48</v>
      </c>
      <c r="EJ44" s="86">
        <v>47</v>
      </c>
      <c r="EK44" s="72">
        <v>64.5</v>
      </c>
      <c r="EL44" s="86">
        <v>34</v>
      </c>
      <c r="EM44" s="86">
        <v>190</v>
      </c>
      <c r="EN44" s="86">
        <v>719</v>
      </c>
      <c r="EO44" s="87">
        <v>279</v>
      </c>
      <c r="EP44" s="87">
        <v>61</v>
      </c>
      <c r="EQ44" s="87">
        <v>1855</v>
      </c>
      <c r="ER44" s="74">
        <v>1979</v>
      </c>
      <c r="ES44" s="72">
        <v>96.4</v>
      </c>
      <c r="ET44" s="72">
        <v>93.9</v>
      </c>
      <c r="EU44" s="87">
        <v>197</v>
      </c>
      <c r="EV44" s="72">
        <v>29.32</v>
      </c>
      <c r="EW44" s="87">
        <v>67597</v>
      </c>
      <c r="EX44" s="72">
        <v>32</v>
      </c>
      <c r="EY44" s="87">
        <v>375307</v>
      </c>
      <c r="EZ44" s="72">
        <v>3.94</v>
      </c>
      <c r="FA44" s="86">
        <v>306</v>
      </c>
      <c r="FB44" s="86">
        <v>11</v>
      </c>
      <c r="FC44" s="125">
        <v>474</v>
      </c>
      <c r="FD44" s="86">
        <v>216</v>
      </c>
      <c r="FE44" s="86">
        <v>4658</v>
      </c>
      <c r="FF44" s="72">
        <v>100</v>
      </c>
      <c r="FG44" s="72" t="s">
        <v>860</v>
      </c>
      <c r="FH44" s="71">
        <v>78799</v>
      </c>
      <c r="FI44" s="74">
        <v>443</v>
      </c>
      <c r="FJ44" s="71">
        <v>0</v>
      </c>
      <c r="FK44" s="115">
        <v>48898</v>
      </c>
      <c r="FL44" s="71">
        <v>42139</v>
      </c>
      <c r="FM44" s="71">
        <v>4714</v>
      </c>
      <c r="FN44" s="71">
        <v>2045</v>
      </c>
      <c r="FO44" s="71">
        <v>8487</v>
      </c>
      <c r="FP44" s="119">
        <v>15.2</v>
      </c>
      <c r="FQ44" s="116">
        <v>299</v>
      </c>
      <c r="FR44" s="111">
        <v>2.77</v>
      </c>
      <c r="FS44" s="118">
        <v>6564</v>
      </c>
      <c r="FT44" s="86">
        <v>0</v>
      </c>
      <c r="FU44" s="86">
        <v>27</v>
      </c>
      <c r="FV44" s="86">
        <v>279</v>
      </c>
      <c r="FW44" s="96">
        <v>42</v>
      </c>
      <c r="FX44" s="95">
        <v>1526</v>
      </c>
      <c r="FY44" s="94">
        <v>64.888799066665442</v>
      </c>
      <c r="FZ44" s="74" t="s">
        <v>1207</v>
      </c>
      <c r="GA44" s="93">
        <v>99.9</v>
      </c>
      <c r="GB44" s="93">
        <v>93.2</v>
      </c>
      <c r="GC44" s="72">
        <v>86.8</v>
      </c>
      <c r="GD44" s="80">
        <v>90.8</v>
      </c>
      <c r="GE44" s="117">
        <v>31</v>
      </c>
      <c r="GF44" s="116">
        <v>6</v>
      </c>
      <c r="GG44" s="116">
        <v>35</v>
      </c>
      <c r="GH44" s="86">
        <v>1078</v>
      </c>
      <c r="GI44" s="86">
        <v>3</v>
      </c>
      <c r="GJ44" s="86">
        <v>2936</v>
      </c>
      <c r="GK44" s="86">
        <v>1597</v>
      </c>
      <c r="GL44" s="86">
        <v>2</v>
      </c>
      <c r="GM44" s="115" t="s">
        <v>406</v>
      </c>
      <c r="GN44" s="114">
        <v>258</v>
      </c>
      <c r="GO44" s="86" t="s">
        <v>406</v>
      </c>
      <c r="GP44" s="86" t="s">
        <v>406</v>
      </c>
      <c r="GQ44" s="71">
        <v>11940</v>
      </c>
      <c r="GR44" s="74">
        <v>11940</v>
      </c>
      <c r="GS44" s="74">
        <v>18</v>
      </c>
      <c r="GT44" s="74">
        <v>3842</v>
      </c>
      <c r="GU44" s="71">
        <v>110440</v>
      </c>
      <c r="GV44" s="71">
        <v>114</v>
      </c>
      <c r="GW44" s="71">
        <v>42638</v>
      </c>
      <c r="GX44" s="71">
        <v>67688</v>
      </c>
      <c r="GY44" s="71">
        <v>443</v>
      </c>
      <c r="GZ44" s="71">
        <v>5004</v>
      </c>
      <c r="HA44" s="71">
        <v>380866</v>
      </c>
      <c r="HB44" s="71">
        <v>1398</v>
      </c>
      <c r="HC44" s="71">
        <v>12032</v>
      </c>
      <c r="HD44" s="71">
        <v>253061</v>
      </c>
      <c r="HE44" s="71">
        <v>1320</v>
      </c>
      <c r="HF44" s="71">
        <v>28342</v>
      </c>
      <c r="HG44" s="71">
        <v>903446.42</v>
      </c>
      <c r="HH44" s="74">
        <v>1312</v>
      </c>
      <c r="HI44" s="86" t="s">
        <v>406</v>
      </c>
      <c r="HJ44" s="86" t="s">
        <v>406</v>
      </c>
      <c r="HK44" s="88">
        <v>4</v>
      </c>
      <c r="HL44" s="86" t="s">
        <v>406</v>
      </c>
      <c r="HM44" s="74">
        <v>975</v>
      </c>
      <c r="HN44" s="74">
        <v>272</v>
      </c>
      <c r="HO44" s="87">
        <v>32</v>
      </c>
      <c r="HP44" s="74" t="s">
        <v>1208</v>
      </c>
      <c r="HQ44" s="74" t="s">
        <v>1208</v>
      </c>
      <c r="HR44" s="74" t="s">
        <v>1208</v>
      </c>
      <c r="HS44" s="87">
        <v>0</v>
      </c>
      <c r="HT44" s="71">
        <v>599353</v>
      </c>
      <c r="HU44" s="71">
        <v>3385236</v>
      </c>
      <c r="HV44" s="86">
        <v>468979</v>
      </c>
      <c r="HW44" s="86">
        <v>574596</v>
      </c>
      <c r="HX44" s="86">
        <v>118705</v>
      </c>
      <c r="HY44" s="86">
        <v>3734</v>
      </c>
      <c r="HZ44" s="86">
        <v>0</v>
      </c>
      <c r="IA44" s="86">
        <v>79590</v>
      </c>
      <c r="IB44" s="86">
        <f>43.64*1000</f>
        <v>43640</v>
      </c>
      <c r="IC44" s="85">
        <v>32761</v>
      </c>
      <c r="ID44" s="85" t="s">
        <v>439</v>
      </c>
      <c r="IE44" s="85" t="s">
        <v>439</v>
      </c>
      <c r="IF44" s="79">
        <v>0</v>
      </c>
      <c r="IG44" s="79">
        <v>0</v>
      </c>
      <c r="IH44" s="85">
        <v>0</v>
      </c>
      <c r="II44" s="79">
        <v>0</v>
      </c>
      <c r="IJ44" s="85" t="s">
        <v>406</v>
      </c>
      <c r="IK44" s="71">
        <v>88688</v>
      </c>
      <c r="IL44" s="79">
        <v>0</v>
      </c>
      <c r="IM44" s="113" t="s">
        <v>406</v>
      </c>
      <c r="IN44" s="112">
        <v>31.17</v>
      </c>
      <c r="IO44" s="85">
        <v>264824</v>
      </c>
      <c r="IP44" s="81" t="s">
        <v>406</v>
      </c>
      <c r="IQ44" s="80">
        <v>0</v>
      </c>
      <c r="IR44" s="80">
        <v>0</v>
      </c>
      <c r="IS44" s="80">
        <v>211.03</v>
      </c>
      <c r="IT44" s="80">
        <v>181.58</v>
      </c>
      <c r="IU44" s="71">
        <v>70250</v>
      </c>
      <c r="IV44" s="72">
        <v>70.5</v>
      </c>
      <c r="IW44" s="72">
        <v>60</v>
      </c>
      <c r="IX44" s="72">
        <v>29.5</v>
      </c>
      <c r="IY44" s="72">
        <v>58.5</v>
      </c>
      <c r="IZ44" s="72">
        <v>19.2</v>
      </c>
      <c r="JA44" s="79">
        <v>1</v>
      </c>
      <c r="JB44" s="79">
        <v>7</v>
      </c>
      <c r="JC44" s="111">
        <v>63.35</v>
      </c>
      <c r="JD44" s="110">
        <v>0.76</v>
      </c>
      <c r="JE44" s="109">
        <v>100.8</v>
      </c>
      <c r="JF44" s="109">
        <v>6.9</v>
      </c>
      <c r="JG44" s="109">
        <v>0.1</v>
      </c>
      <c r="JH44" s="108">
        <v>94938054</v>
      </c>
      <c r="JI44" s="74">
        <v>43.5</v>
      </c>
      <c r="JJ44" s="74">
        <v>55.4</v>
      </c>
      <c r="JK44" s="74" t="s">
        <v>406</v>
      </c>
      <c r="JL44" s="74" t="s">
        <v>406</v>
      </c>
      <c r="JM44" s="74">
        <v>30.5</v>
      </c>
      <c r="JN44" s="72">
        <v>36.9</v>
      </c>
      <c r="JO44" s="105">
        <v>2377</v>
      </c>
      <c r="JP44" s="74" t="s">
        <v>1208</v>
      </c>
      <c r="JQ44" s="74" t="s">
        <v>1208</v>
      </c>
      <c r="JR44" s="74" t="s">
        <v>1208</v>
      </c>
      <c r="JS44" s="72">
        <v>42</v>
      </c>
      <c r="JT44" s="72">
        <v>35.6</v>
      </c>
      <c r="JU44" s="71">
        <v>47109</v>
      </c>
      <c r="JV44" s="71">
        <v>687</v>
      </c>
      <c r="JW44" s="71">
        <v>918</v>
      </c>
      <c r="JX44" s="71">
        <v>3783</v>
      </c>
      <c r="JY44" s="71">
        <v>4337</v>
      </c>
      <c r="JZ44" s="71">
        <v>4331</v>
      </c>
      <c r="KA44" s="71">
        <v>5062</v>
      </c>
      <c r="KB44" s="71">
        <v>7096</v>
      </c>
      <c r="KC44" s="71">
        <v>6745</v>
      </c>
      <c r="KD44" s="71">
        <v>5748</v>
      </c>
      <c r="KE44" s="71">
        <v>4214</v>
      </c>
      <c r="KF44" s="71">
        <v>3714</v>
      </c>
      <c r="KG44" s="71">
        <v>2926</v>
      </c>
      <c r="KH44" s="74" t="s">
        <v>1208</v>
      </c>
      <c r="KI44" s="71">
        <v>1545</v>
      </c>
      <c r="KJ44" s="71">
        <v>592</v>
      </c>
      <c r="KK44" s="71">
        <v>233</v>
      </c>
      <c r="KL44" s="71">
        <v>69</v>
      </c>
      <c r="KM44" s="71">
        <v>5972</v>
      </c>
      <c r="KN44" s="71">
        <v>5636</v>
      </c>
      <c r="KO44" s="71">
        <v>5586</v>
      </c>
      <c r="KP44" s="71">
        <v>6272</v>
      </c>
      <c r="KQ44" s="71">
        <v>7461</v>
      </c>
      <c r="KR44" s="71">
        <v>9985</v>
      </c>
      <c r="KS44" s="71">
        <v>9180</v>
      </c>
      <c r="KT44" s="71">
        <v>8060</v>
      </c>
      <c r="KU44" s="71">
        <v>6629</v>
      </c>
      <c r="KV44" s="71">
        <v>8076</v>
      </c>
      <c r="KW44" s="71">
        <v>10660</v>
      </c>
      <c r="KX44" s="74" t="s">
        <v>1208</v>
      </c>
      <c r="KY44" s="71">
        <v>10067</v>
      </c>
      <c r="KZ44" s="71">
        <v>7842</v>
      </c>
      <c r="LA44" s="71">
        <v>5660</v>
      </c>
      <c r="LB44" s="71">
        <v>5486</v>
      </c>
    </row>
    <row r="45" spans="1:314" ht="12" customHeight="1">
      <c r="A45" s="3">
        <v>272159</v>
      </c>
      <c r="B45" s="2" t="s">
        <v>769</v>
      </c>
      <c r="C45" s="94">
        <v>24.7</v>
      </c>
      <c r="D45" s="71">
        <v>234851</v>
      </c>
      <c r="E45" s="72">
        <v>11.96</v>
      </c>
      <c r="F45" s="72">
        <v>59.07</v>
      </c>
      <c r="G45" s="72">
        <v>28.96</v>
      </c>
      <c r="H45" s="79">
        <v>10545</v>
      </c>
      <c r="I45" s="79">
        <v>22117</v>
      </c>
      <c r="J45" s="79">
        <v>34860</v>
      </c>
      <c r="K45" s="71">
        <v>32326</v>
      </c>
      <c r="L45" s="71">
        <v>109354</v>
      </c>
      <c r="M45" s="71">
        <v>2860</v>
      </c>
      <c r="N45" s="71">
        <v>7252</v>
      </c>
      <c r="O45" s="71">
        <v>8254</v>
      </c>
      <c r="P45" s="74" t="s">
        <v>1207</v>
      </c>
      <c r="Q45" s="74" t="s">
        <v>1207</v>
      </c>
      <c r="R45" s="79">
        <v>232775</v>
      </c>
      <c r="S45" s="71">
        <v>237518</v>
      </c>
      <c r="T45" s="71">
        <v>210924</v>
      </c>
      <c r="U45" s="71">
        <v>209705</v>
      </c>
      <c r="V45" s="71">
        <v>1093535</v>
      </c>
      <c r="W45" s="71">
        <v>351585</v>
      </c>
      <c r="X45" s="71">
        <v>531675</v>
      </c>
      <c r="Y45" s="71">
        <v>36</v>
      </c>
      <c r="Z45" s="71">
        <v>41</v>
      </c>
      <c r="AA45" s="86">
        <v>24</v>
      </c>
      <c r="AB45" s="74" t="s">
        <v>1207</v>
      </c>
      <c r="AC45" s="74" t="s">
        <v>1207</v>
      </c>
      <c r="AD45" s="87" t="s">
        <v>406</v>
      </c>
      <c r="AE45" s="71">
        <v>70.64</v>
      </c>
      <c r="AF45" s="101">
        <v>568.23</v>
      </c>
      <c r="AG45" s="71">
        <v>1203</v>
      </c>
      <c r="AH45" s="71">
        <v>339598</v>
      </c>
      <c r="AI45" s="71">
        <v>0</v>
      </c>
      <c r="AJ45" s="74" t="s">
        <v>1207</v>
      </c>
      <c r="AK45" s="123">
        <v>10</v>
      </c>
      <c r="AL45" s="71">
        <v>1710</v>
      </c>
      <c r="AM45" s="71">
        <v>24</v>
      </c>
      <c r="AN45" s="71">
        <v>11188</v>
      </c>
      <c r="AO45" s="71">
        <v>682</v>
      </c>
      <c r="AP45" s="71">
        <v>32</v>
      </c>
      <c r="AQ45" s="102">
        <v>12</v>
      </c>
      <c r="AR45" s="71">
        <v>5391</v>
      </c>
      <c r="AS45" s="71">
        <v>388</v>
      </c>
      <c r="AT45" s="71">
        <v>3</v>
      </c>
      <c r="AU45" s="71">
        <v>161</v>
      </c>
      <c r="AV45" s="71">
        <v>12</v>
      </c>
      <c r="AW45" s="71">
        <v>38</v>
      </c>
      <c r="AX45" s="74" t="s">
        <v>1207</v>
      </c>
      <c r="AY45" s="74" t="s">
        <v>1207</v>
      </c>
      <c r="AZ45" s="74" t="s">
        <v>1207</v>
      </c>
      <c r="BA45" s="74" t="s">
        <v>1207</v>
      </c>
      <c r="BB45" s="72">
        <v>100</v>
      </c>
      <c r="BC45" s="72">
        <v>99.8</v>
      </c>
      <c r="BD45" s="72">
        <v>98.4</v>
      </c>
      <c r="BE45" s="72"/>
      <c r="BF45" s="86">
        <v>26</v>
      </c>
      <c r="BG45" s="102">
        <v>26</v>
      </c>
      <c r="BH45" s="102">
        <v>8</v>
      </c>
      <c r="BI45" s="74" t="s">
        <v>1207</v>
      </c>
      <c r="BJ45" s="74" t="s">
        <v>1207</v>
      </c>
      <c r="BK45" s="86">
        <v>0</v>
      </c>
      <c r="BL45" s="86">
        <v>0</v>
      </c>
      <c r="BM45" s="102">
        <v>0</v>
      </c>
      <c r="BN45" s="102">
        <v>0</v>
      </c>
      <c r="BO45" s="74">
        <v>1</v>
      </c>
      <c r="BP45" s="71">
        <v>7239.78</v>
      </c>
      <c r="BQ45" s="74">
        <v>0</v>
      </c>
      <c r="BR45" s="71">
        <v>0</v>
      </c>
      <c r="BS45" s="74">
        <v>0</v>
      </c>
      <c r="BT45" s="71">
        <v>0</v>
      </c>
      <c r="BU45" s="74">
        <v>0</v>
      </c>
      <c r="BV45" s="71">
        <v>0</v>
      </c>
      <c r="BW45" s="72" t="s">
        <v>406</v>
      </c>
      <c r="BX45" s="86" t="s">
        <v>406</v>
      </c>
      <c r="BY45" s="86">
        <v>2</v>
      </c>
      <c r="BZ45" s="86" t="s">
        <v>406</v>
      </c>
      <c r="CA45" s="86">
        <v>13561</v>
      </c>
      <c r="CB45" s="72">
        <v>30.099999999999998</v>
      </c>
      <c r="CC45" s="101">
        <v>0.89</v>
      </c>
      <c r="CD45" s="72">
        <v>32.1</v>
      </c>
      <c r="CE45" s="72">
        <v>6.206646120613402</v>
      </c>
      <c r="CF45" s="72">
        <v>56.605195612899998</v>
      </c>
      <c r="CG45" s="74">
        <v>14</v>
      </c>
      <c r="CH45" s="71">
        <v>1990</v>
      </c>
      <c r="CI45" s="74">
        <v>182</v>
      </c>
      <c r="CJ45" s="74">
        <v>373</v>
      </c>
      <c r="CK45" s="74">
        <v>2342</v>
      </c>
      <c r="CL45" s="74">
        <v>732</v>
      </c>
      <c r="CM45" s="74">
        <v>146</v>
      </c>
      <c r="CN45" s="74">
        <v>384</v>
      </c>
      <c r="CO45" s="94">
        <v>1.36</v>
      </c>
      <c r="CP45" s="86">
        <v>28963904</v>
      </c>
      <c r="CQ45" s="74">
        <v>0</v>
      </c>
      <c r="CR45" s="74">
        <v>0</v>
      </c>
      <c r="CS45" s="71">
        <v>4</v>
      </c>
      <c r="CT45" s="71">
        <v>0</v>
      </c>
      <c r="CU45" s="71">
        <v>0</v>
      </c>
      <c r="CV45" s="71">
        <v>20</v>
      </c>
      <c r="CW45" s="71">
        <v>1069</v>
      </c>
      <c r="CX45" s="71">
        <v>4</v>
      </c>
      <c r="CY45" s="71">
        <v>400</v>
      </c>
      <c r="CZ45" s="71">
        <v>20</v>
      </c>
      <c r="DA45" s="71">
        <v>348</v>
      </c>
      <c r="DB45" s="71">
        <v>5</v>
      </c>
      <c r="DC45" s="71">
        <v>53</v>
      </c>
      <c r="DD45" s="71">
        <v>5</v>
      </c>
      <c r="DE45" s="71">
        <v>125</v>
      </c>
      <c r="DF45" s="71">
        <v>7906</v>
      </c>
      <c r="DG45" s="71">
        <v>1773</v>
      </c>
      <c r="DH45" s="87">
        <v>1290</v>
      </c>
      <c r="DI45" s="87">
        <v>856997.07200000004</v>
      </c>
      <c r="DJ45" s="87">
        <v>239912.26500000001</v>
      </c>
      <c r="DK45" s="87">
        <v>345431.408</v>
      </c>
      <c r="DL45" s="71">
        <v>68011</v>
      </c>
      <c r="DM45" s="74">
        <v>12</v>
      </c>
      <c r="DN45" s="87">
        <v>12105</v>
      </c>
      <c r="DO45" s="87">
        <v>1489</v>
      </c>
      <c r="DP45" s="87">
        <v>1162</v>
      </c>
      <c r="DQ45" s="71">
        <v>55</v>
      </c>
      <c r="DR45" s="71">
        <v>1207</v>
      </c>
      <c r="DS45" s="71">
        <v>9670</v>
      </c>
      <c r="DT45" s="122">
        <v>9290</v>
      </c>
      <c r="DU45" s="71">
        <v>2441</v>
      </c>
      <c r="DV45" s="71">
        <v>2372</v>
      </c>
      <c r="DW45" s="71">
        <v>215</v>
      </c>
      <c r="DX45" s="71">
        <v>130</v>
      </c>
      <c r="DY45" s="71">
        <v>4</v>
      </c>
      <c r="DZ45" s="71">
        <v>1276</v>
      </c>
      <c r="EA45" s="71">
        <v>26</v>
      </c>
      <c r="EB45" s="71">
        <v>8994</v>
      </c>
      <c r="EC45" s="71"/>
      <c r="ED45" s="116">
        <v>47</v>
      </c>
      <c r="EE45" s="71">
        <v>5294</v>
      </c>
      <c r="EF45" s="118">
        <v>4997</v>
      </c>
      <c r="EG45" s="71">
        <v>0</v>
      </c>
      <c r="EH45" s="115">
        <v>647</v>
      </c>
      <c r="EI45" s="86">
        <v>44</v>
      </c>
      <c r="EJ45" s="86">
        <v>44</v>
      </c>
      <c r="EK45" s="72">
        <v>65</v>
      </c>
      <c r="EL45" s="86">
        <v>30</v>
      </c>
      <c r="EM45" s="86">
        <v>90</v>
      </c>
      <c r="EN45" s="86">
        <v>862</v>
      </c>
      <c r="EO45" s="87">
        <v>118</v>
      </c>
      <c r="EP45" s="87">
        <v>26</v>
      </c>
      <c r="EQ45" s="87">
        <v>1426</v>
      </c>
      <c r="ER45" s="71">
        <v>1647</v>
      </c>
      <c r="ES45" s="72">
        <v>93.1</v>
      </c>
      <c r="ET45" s="72">
        <v>88.7</v>
      </c>
      <c r="EU45" s="87">
        <v>175</v>
      </c>
      <c r="EV45" s="72">
        <v>31</v>
      </c>
      <c r="EW45" s="87">
        <v>59450</v>
      </c>
      <c r="EX45" s="72">
        <v>36.799999999999997</v>
      </c>
      <c r="EY45" s="87">
        <v>375679</v>
      </c>
      <c r="EZ45" s="72">
        <v>2.0099999999999998</v>
      </c>
      <c r="FA45" s="86">
        <v>260</v>
      </c>
      <c r="FB45" s="86">
        <v>15</v>
      </c>
      <c r="FC45" s="125">
        <v>1010</v>
      </c>
      <c r="FD45" s="71">
        <v>83</v>
      </c>
      <c r="FE45" s="71">
        <v>476</v>
      </c>
      <c r="FF45" s="72">
        <v>100</v>
      </c>
      <c r="FG45" s="72" t="s">
        <v>860</v>
      </c>
      <c r="FH45" s="71">
        <v>72445</v>
      </c>
      <c r="FI45" s="71">
        <v>2437</v>
      </c>
      <c r="FJ45" s="71">
        <v>48</v>
      </c>
      <c r="FK45" s="115">
        <v>63989</v>
      </c>
      <c r="FL45" s="71">
        <v>50522</v>
      </c>
      <c r="FM45" s="71">
        <v>10060</v>
      </c>
      <c r="FN45" s="71">
        <v>3407</v>
      </c>
      <c r="FO45" s="71">
        <v>6019</v>
      </c>
      <c r="FP45" s="119">
        <v>21.1</v>
      </c>
      <c r="FQ45" s="116">
        <v>77</v>
      </c>
      <c r="FR45" s="111">
        <v>5.5</v>
      </c>
      <c r="FS45" s="118">
        <v>8617</v>
      </c>
      <c r="FT45" s="86">
        <v>135</v>
      </c>
      <c r="FU45" s="86">
        <v>0</v>
      </c>
      <c r="FV45" s="86">
        <v>0</v>
      </c>
      <c r="FW45" s="96">
        <v>13</v>
      </c>
      <c r="FX45" s="95">
        <v>515</v>
      </c>
      <c r="FY45" s="94">
        <v>63.702997437578212</v>
      </c>
      <c r="FZ45" s="74" t="s">
        <v>1207</v>
      </c>
      <c r="GA45" s="93">
        <v>100</v>
      </c>
      <c r="GB45" s="93">
        <v>98</v>
      </c>
      <c r="GC45" s="72">
        <v>99.7</v>
      </c>
      <c r="GD45" s="80">
        <v>33.6</v>
      </c>
      <c r="GE45" s="117">
        <v>74</v>
      </c>
      <c r="GF45" s="116">
        <v>7</v>
      </c>
      <c r="GG45" s="116">
        <v>16</v>
      </c>
      <c r="GH45" s="86">
        <v>966</v>
      </c>
      <c r="GI45" s="86">
        <v>6</v>
      </c>
      <c r="GJ45" s="86">
        <v>2215</v>
      </c>
      <c r="GK45" s="86">
        <v>2047</v>
      </c>
      <c r="GL45" s="86">
        <v>4</v>
      </c>
      <c r="GM45" s="115" t="s">
        <v>406</v>
      </c>
      <c r="GN45" s="114">
        <v>286</v>
      </c>
      <c r="GO45" s="86" t="s">
        <v>406</v>
      </c>
      <c r="GP45" s="86" t="s">
        <v>406</v>
      </c>
      <c r="GQ45" s="71">
        <v>7096</v>
      </c>
      <c r="GR45" s="74">
        <v>7096</v>
      </c>
      <c r="GS45" s="74">
        <v>4</v>
      </c>
      <c r="GT45" s="74">
        <v>1101</v>
      </c>
      <c r="GU45" s="71">
        <v>69396</v>
      </c>
      <c r="GV45" s="71">
        <v>14</v>
      </c>
      <c r="GW45" s="71">
        <v>12804</v>
      </c>
      <c r="GX45" s="71">
        <v>56578</v>
      </c>
      <c r="GY45" s="71">
        <v>211</v>
      </c>
      <c r="GZ45" s="71">
        <v>2093</v>
      </c>
      <c r="HA45" s="71">
        <v>195499</v>
      </c>
      <c r="HB45" s="71">
        <v>1090</v>
      </c>
      <c r="HC45" s="71">
        <v>10260</v>
      </c>
      <c r="HD45" s="71">
        <v>191958</v>
      </c>
      <c r="HE45" s="71">
        <v>228</v>
      </c>
      <c r="HF45" s="71">
        <v>7835</v>
      </c>
      <c r="HG45" s="71">
        <v>185879.31</v>
      </c>
      <c r="HH45" s="74">
        <v>225</v>
      </c>
      <c r="HI45" s="86">
        <v>5356</v>
      </c>
      <c r="HJ45" s="86">
        <v>130024</v>
      </c>
      <c r="HK45" s="88">
        <v>2</v>
      </c>
      <c r="HL45" s="86">
        <v>0</v>
      </c>
      <c r="HM45" s="74">
        <v>450</v>
      </c>
      <c r="HN45" s="74">
        <v>140</v>
      </c>
      <c r="HO45" s="87">
        <v>4</v>
      </c>
      <c r="HP45" s="74" t="s">
        <v>1208</v>
      </c>
      <c r="HQ45" s="74" t="s">
        <v>1208</v>
      </c>
      <c r="HR45" s="74" t="s">
        <v>1208</v>
      </c>
      <c r="HS45" s="87">
        <v>0</v>
      </c>
      <c r="HT45" s="71">
        <v>306043</v>
      </c>
      <c r="HU45" s="71">
        <v>1931980</v>
      </c>
      <c r="HV45" s="86">
        <v>244096</v>
      </c>
      <c r="HW45" s="86">
        <v>304379</v>
      </c>
      <c r="HX45" s="86">
        <v>79989</v>
      </c>
      <c r="HY45" s="86">
        <v>0</v>
      </c>
      <c r="HZ45" s="86">
        <v>0</v>
      </c>
      <c r="IA45" s="86">
        <v>53680</v>
      </c>
      <c r="IB45" s="86">
        <v>41130</v>
      </c>
      <c r="IC45" s="85">
        <v>29625</v>
      </c>
      <c r="ID45" s="85">
        <v>17410500</v>
      </c>
      <c r="IE45" s="85">
        <v>0</v>
      </c>
      <c r="IF45" s="79">
        <v>225</v>
      </c>
      <c r="IG45" s="79">
        <v>0</v>
      </c>
      <c r="IH45" s="85">
        <v>147</v>
      </c>
      <c r="II45" s="79">
        <v>0</v>
      </c>
      <c r="IJ45" s="85">
        <v>72939</v>
      </c>
      <c r="IK45" s="71">
        <v>73685</v>
      </c>
      <c r="IL45" s="79">
        <v>0</v>
      </c>
      <c r="IM45" s="113">
        <v>0</v>
      </c>
      <c r="IN45" s="160">
        <v>19.32</v>
      </c>
      <c r="IO45" s="159">
        <v>231360</v>
      </c>
      <c r="IP45" s="81" t="s">
        <v>406</v>
      </c>
      <c r="IQ45" s="80">
        <v>6.2</v>
      </c>
      <c r="IR45" s="80">
        <v>6.2</v>
      </c>
      <c r="IS45" s="80">
        <v>43.7</v>
      </c>
      <c r="IT45" s="80">
        <v>41.2</v>
      </c>
      <c r="IU45" s="71">
        <v>61333</v>
      </c>
      <c r="IV45" s="72">
        <v>64.599999999999994</v>
      </c>
      <c r="IW45" s="72">
        <v>63.7</v>
      </c>
      <c r="IX45" s="72">
        <v>43.8</v>
      </c>
      <c r="IY45" s="72">
        <v>68.2</v>
      </c>
      <c r="IZ45" s="72">
        <v>24.4</v>
      </c>
      <c r="JA45" s="79">
        <v>2</v>
      </c>
      <c r="JB45" s="79">
        <v>7</v>
      </c>
      <c r="JC45" s="116">
        <v>88.1</v>
      </c>
      <c r="JD45" s="110">
        <v>0.68</v>
      </c>
      <c r="JE45" s="109">
        <v>93.6</v>
      </c>
      <c r="JF45" s="109">
        <v>1.7</v>
      </c>
      <c r="JG45" s="109">
        <v>3.5</v>
      </c>
      <c r="JH45" s="108">
        <v>63476126</v>
      </c>
      <c r="JI45" s="74">
        <v>38.299999999999997</v>
      </c>
      <c r="JJ45" s="74">
        <v>54.4</v>
      </c>
      <c r="JK45" s="74" t="s">
        <v>406</v>
      </c>
      <c r="JL45" s="74" t="s">
        <v>406</v>
      </c>
      <c r="JM45" s="74" t="s">
        <v>406</v>
      </c>
      <c r="JN45" s="72">
        <v>29.5</v>
      </c>
      <c r="JO45" s="105">
        <v>1141</v>
      </c>
      <c r="JP45" s="74" t="s">
        <v>1208</v>
      </c>
      <c r="JQ45" s="74" t="s">
        <v>1208</v>
      </c>
      <c r="JR45" s="74" t="s">
        <v>1208</v>
      </c>
      <c r="JS45" s="72">
        <v>46.3</v>
      </c>
      <c r="JT45" s="72">
        <v>26.2</v>
      </c>
      <c r="JU45" s="71">
        <v>39799</v>
      </c>
      <c r="JV45" s="71">
        <v>780</v>
      </c>
      <c r="JW45" s="71">
        <v>924</v>
      </c>
      <c r="JX45" s="71">
        <v>3122</v>
      </c>
      <c r="JY45" s="71">
        <v>3683</v>
      </c>
      <c r="JZ45" s="71">
        <v>3792</v>
      </c>
      <c r="KA45" s="71">
        <v>4647</v>
      </c>
      <c r="KB45" s="71">
        <v>6563</v>
      </c>
      <c r="KC45" s="71">
        <v>5983</v>
      </c>
      <c r="KD45" s="71">
        <v>4865</v>
      </c>
      <c r="KE45" s="71">
        <v>3794</v>
      </c>
      <c r="KF45" s="71">
        <v>3562</v>
      </c>
      <c r="KG45" s="71">
        <v>3006</v>
      </c>
      <c r="KH45" s="74" t="s">
        <v>1208</v>
      </c>
      <c r="KI45" s="71">
        <v>1488</v>
      </c>
      <c r="KJ45" s="71">
        <v>545</v>
      </c>
      <c r="KK45" s="71">
        <v>204</v>
      </c>
      <c r="KL45" s="71">
        <v>80</v>
      </c>
      <c r="KM45" s="71">
        <v>5048</v>
      </c>
      <c r="KN45" s="71">
        <v>4591</v>
      </c>
      <c r="KO45" s="71">
        <v>4711</v>
      </c>
      <c r="KP45" s="71">
        <v>5491</v>
      </c>
      <c r="KQ45" s="71">
        <v>6782</v>
      </c>
      <c r="KR45" s="71">
        <v>8890</v>
      </c>
      <c r="KS45" s="71">
        <v>8024</v>
      </c>
      <c r="KT45" s="71">
        <v>6936</v>
      </c>
      <c r="KU45" s="71">
        <v>6077</v>
      </c>
      <c r="KV45" s="71">
        <v>7835</v>
      </c>
      <c r="KW45" s="71">
        <v>10659</v>
      </c>
      <c r="KX45" s="74" t="s">
        <v>1208</v>
      </c>
      <c r="KY45" s="71">
        <v>9482</v>
      </c>
      <c r="KZ45" s="71">
        <v>6674</v>
      </c>
      <c r="LA45" s="71">
        <v>4436</v>
      </c>
      <c r="LB45" s="71">
        <v>3985</v>
      </c>
    </row>
    <row r="46" spans="1:314" ht="12" customHeight="1">
      <c r="A46" s="3">
        <v>272272</v>
      </c>
      <c r="B46" s="2" t="s">
        <v>731</v>
      </c>
      <c r="C46" s="94">
        <v>61.78</v>
      </c>
      <c r="D46" s="71">
        <v>491002</v>
      </c>
      <c r="E46" s="72">
        <v>11.64</v>
      </c>
      <c r="F46" s="72">
        <v>60.5</v>
      </c>
      <c r="G46" s="72">
        <v>27.86</v>
      </c>
      <c r="H46" s="158">
        <v>20855</v>
      </c>
      <c r="I46" s="157">
        <v>44463</v>
      </c>
      <c r="J46" s="121">
        <v>71317</v>
      </c>
      <c r="K46" s="121">
        <v>67317</v>
      </c>
      <c r="L46" s="71">
        <v>236979</v>
      </c>
      <c r="M46" s="71">
        <v>17486</v>
      </c>
      <c r="N46" s="71">
        <v>16546</v>
      </c>
      <c r="O46" s="74">
        <v>15649</v>
      </c>
      <c r="P46" s="74" t="s">
        <v>1207</v>
      </c>
      <c r="Q46" s="74" t="s">
        <v>1207</v>
      </c>
      <c r="R46" s="156">
        <v>496720</v>
      </c>
      <c r="S46" s="71">
        <v>502784</v>
      </c>
      <c r="T46" s="71">
        <v>522051</v>
      </c>
      <c r="U46" s="71">
        <v>433168</v>
      </c>
      <c r="V46" s="71">
        <v>2028650</v>
      </c>
      <c r="W46" s="71">
        <v>691273</v>
      </c>
      <c r="X46" s="71">
        <v>782212</v>
      </c>
      <c r="Y46" s="86">
        <v>25</v>
      </c>
      <c r="Z46" s="104">
        <v>60</v>
      </c>
      <c r="AA46" s="86">
        <v>0</v>
      </c>
      <c r="AB46" s="74" t="s">
        <v>1207</v>
      </c>
      <c r="AC46" s="74" t="s">
        <v>1207</v>
      </c>
      <c r="AD46" s="87">
        <v>39438</v>
      </c>
      <c r="AE46" s="71">
        <v>565</v>
      </c>
      <c r="AF46" s="86">
        <v>2698</v>
      </c>
      <c r="AG46" s="71">
        <v>0</v>
      </c>
      <c r="AH46" s="71" t="s">
        <v>406</v>
      </c>
      <c r="AI46" s="71">
        <v>0</v>
      </c>
      <c r="AJ46" s="74" t="s">
        <v>1207</v>
      </c>
      <c r="AK46" s="123">
        <v>22</v>
      </c>
      <c r="AL46" s="71">
        <v>2520</v>
      </c>
      <c r="AM46" s="74">
        <v>51</v>
      </c>
      <c r="AN46" s="74">
        <v>22737</v>
      </c>
      <c r="AO46" s="71">
        <v>1448</v>
      </c>
      <c r="AP46" s="71">
        <v>171</v>
      </c>
      <c r="AQ46" s="102">
        <v>25</v>
      </c>
      <c r="AR46" s="74">
        <v>11191</v>
      </c>
      <c r="AS46" s="71">
        <v>899</v>
      </c>
      <c r="AT46" s="71">
        <v>4</v>
      </c>
      <c r="AU46" s="71">
        <v>482</v>
      </c>
      <c r="AV46" s="71">
        <v>26</v>
      </c>
      <c r="AW46" s="71">
        <v>329</v>
      </c>
      <c r="AX46" s="74" t="s">
        <v>1207</v>
      </c>
      <c r="AY46" s="74" t="s">
        <v>1207</v>
      </c>
      <c r="AZ46" s="74" t="s">
        <v>1207</v>
      </c>
      <c r="BA46" s="74" t="s">
        <v>1207</v>
      </c>
      <c r="BB46" s="72">
        <v>100</v>
      </c>
      <c r="BC46" s="72">
        <v>78</v>
      </c>
      <c r="BD46" s="72">
        <v>71.599999999999994</v>
      </c>
      <c r="BE46" s="72"/>
      <c r="BF46" s="86">
        <v>19</v>
      </c>
      <c r="BG46" s="102">
        <v>21</v>
      </c>
      <c r="BH46" s="102">
        <v>17</v>
      </c>
      <c r="BI46" s="74" t="s">
        <v>1207</v>
      </c>
      <c r="BJ46" s="74" t="s">
        <v>1207</v>
      </c>
      <c r="BK46" s="86">
        <v>3</v>
      </c>
      <c r="BL46" s="86">
        <v>3</v>
      </c>
      <c r="BM46" s="102">
        <v>8</v>
      </c>
      <c r="BN46" s="102">
        <v>6</v>
      </c>
      <c r="BO46" s="74">
        <v>2</v>
      </c>
      <c r="BP46" s="71">
        <v>16393</v>
      </c>
      <c r="BQ46" s="74">
        <v>1</v>
      </c>
      <c r="BR46" s="71">
        <v>13500</v>
      </c>
      <c r="BS46" s="74">
        <v>6</v>
      </c>
      <c r="BT46" s="71">
        <v>46820</v>
      </c>
      <c r="BU46" s="74">
        <v>1</v>
      </c>
      <c r="BV46" s="71">
        <v>803</v>
      </c>
      <c r="BW46" s="72">
        <v>42.1</v>
      </c>
      <c r="BX46" s="86">
        <v>2</v>
      </c>
      <c r="BY46" s="86">
        <v>4</v>
      </c>
      <c r="BZ46" s="86">
        <v>372</v>
      </c>
      <c r="CA46" s="86">
        <v>31604</v>
      </c>
      <c r="CB46" s="72">
        <v>47.699999999999996</v>
      </c>
      <c r="CC46" s="101">
        <v>1.21</v>
      </c>
      <c r="CD46" s="72">
        <v>34</v>
      </c>
      <c r="CE46" s="72">
        <v>5.3264436716797547</v>
      </c>
      <c r="CF46" s="72">
        <v>59.3815685239</v>
      </c>
      <c r="CG46" s="74">
        <v>23</v>
      </c>
      <c r="CH46" s="71">
        <v>4636</v>
      </c>
      <c r="CI46" s="74">
        <v>408</v>
      </c>
      <c r="CJ46" s="74">
        <v>827</v>
      </c>
      <c r="CK46" s="74">
        <v>5012</v>
      </c>
      <c r="CL46" s="74">
        <v>1564</v>
      </c>
      <c r="CM46" s="74">
        <v>336</v>
      </c>
      <c r="CN46" s="74">
        <v>874</v>
      </c>
      <c r="CO46" s="94">
        <v>1.25</v>
      </c>
      <c r="CP46" s="101" t="s">
        <v>406</v>
      </c>
      <c r="CQ46" s="74">
        <v>3</v>
      </c>
      <c r="CR46" s="74">
        <v>27</v>
      </c>
      <c r="CS46" s="74">
        <v>6</v>
      </c>
      <c r="CT46" s="74">
        <v>1</v>
      </c>
      <c r="CU46" s="74">
        <v>80</v>
      </c>
      <c r="CV46" s="74">
        <v>26</v>
      </c>
      <c r="CW46" s="71">
        <v>1856</v>
      </c>
      <c r="CX46" s="74">
        <v>12</v>
      </c>
      <c r="CY46" s="74">
        <v>1161</v>
      </c>
      <c r="CZ46" s="86">
        <v>44</v>
      </c>
      <c r="DA46" s="86">
        <v>667</v>
      </c>
      <c r="DB46" s="86">
        <v>21</v>
      </c>
      <c r="DC46" s="86">
        <v>180</v>
      </c>
      <c r="DD46" s="86">
        <v>6</v>
      </c>
      <c r="DE46" s="86">
        <v>149</v>
      </c>
      <c r="DF46" s="71">
        <v>18146</v>
      </c>
      <c r="DG46" s="71">
        <v>3600</v>
      </c>
      <c r="DH46" s="87">
        <v>3144</v>
      </c>
      <c r="DI46" s="87">
        <v>1959062.3019999999</v>
      </c>
      <c r="DJ46" s="87">
        <v>419062.90500000003</v>
      </c>
      <c r="DK46" s="87">
        <v>858398.45400000003</v>
      </c>
      <c r="DL46" s="71">
        <v>136784</v>
      </c>
      <c r="DM46" s="74">
        <v>22</v>
      </c>
      <c r="DN46" s="87">
        <v>29983</v>
      </c>
      <c r="DO46" s="87">
        <v>3190</v>
      </c>
      <c r="DP46" s="87">
        <v>2700</v>
      </c>
      <c r="DQ46" s="86">
        <v>161</v>
      </c>
      <c r="DR46" s="86">
        <v>1618</v>
      </c>
      <c r="DS46" s="71">
        <v>32583</v>
      </c>
      <c r="DT46" s="100">
        <v>27015</v>
      </c>
      <c r="DU46" s="79">
        <v>5209</v>
      </c>
      <c r="DV46" s="100">
        <v>4590</v>
      </c>
      <c r="DW46" s="86">
        <v>589</v>
      </c>
      <c r="DX46" s="86">
        <v>253</v>
      </c>
      <c r="DY46" s="86">
        <v>7</v>
      </c>
      <c r="DZ46" s="86">
        <v>2366</v>
      </c>
      <c r="EA46" s="86">
        <v>35</v>
      </c>
      <c r="EB46" s="86">
        <v>11879</v>
      </c>
      <c r="EC46" s="86"/>
      <c r="ED46" s="116">
        <v>98</v>
      </c>
      <c r="EE46" s="74">
        <v>11525</v>
      </c>
      <c r="EF46" s="118">
        <v>10969</v>
      </c>
      <c r="EG46" s="74">
        <v>80</v>
      </c>
      <c r="EH46" s="115">
        <v>1413</v>
      </c>
      <c r="EI46" s="86">
        <v>92</v>
      </c>
      <c r="EJ46" s="86">
        <v>92</v>
      </c>
      <c r="EK46" s="72">
        <v>70.400000000000006</v>
      </c>
      <c r="EL46" s="86">
        <v>98</v>
      </c>
      <c r="EM46" s="86">
        <v>519</v>
      </c>
      <c r="EN46" s="86">
        <v>275</v>
      </c>
      <c r="EO46" s="87">
        <v>121</v>
      </c>
      <c r="EP46" s="87">
        <v>10</v>
      </c>
      <c r="EQ46" s="87">
        <v>3200</v>
      </c>
      <c r="ER46" s="74">
        <v>3371</v>
      </c>
      <c r="ES46" s="72">
        <v>96.7</v>
      </c>
      <c r="ET46" s="72">
        <v>95.9</v>
      </c>
      <c r="EU46" s="87">
        <v>262</v>
      </c>
      <c r="EV46" s="72">
        <v>38.57</v>
      </c>
      <c r="EW46" s="87">
        <v>121793</v>
      </c>
      <c r="EX46" s="72">
        <v>28.6</v>
      </c>
      <c r="EY46" s="87">
        <v>389008.5</v>
      </c>
      <c r="EZ46" s="72">
        <v>3.37</v>
      </c>
      <c r="FA46" s="86">
        <v>302</v>
      </c>
      <c r="FB46" s="86">
        <v>4</v>
      </c>
      <c r="FC46" s="125">
        <v>2498</v>
      </c>
      <c r="FD46" s="86">
        <v>237</v>
      </c>
      <c r="FE46" s="86">
        <v>18810</v>
      </c>
      <c r="FF46" s="72">
        <v>87.5</v>
      </c>
      <c r="FG46" s="72" t="s">
        <v>860</v>
      </c>
      <c r="FH46" s="71">
        <v>189045</v>
      </c>
      <c r="FI46" s="74">
        <v>4437</v>
      </c>
      <c r="FJ46" s="71">
        <v>0</v>
      </c>
      <c r="FK46" s="115">
        <v>173430</v>
      </c>
      <c r="FL46" s="71" t="s">
        <v>762</v>
      </c>
      <c r="FM46" s="71">
        <v>7173</v>
      </c>
      <c r="FN46" s="71">
        <v>166257</v>
      </c>
      <c r="FO46" s="71">
        <v>11178</v>
      </c>
      <c r="FP46" s="119">
        <v>10</v>
      </c>
      <c r="FQ46" s="116">
        <v>257</v>
      </c>
      <c r="FR46" s="111">
        <v>2.73</v>
      </c>
      <c r="FS46" s="118">
        <v>10866</v>
      </c>
      <c r="FT46" s="86">
        <v>15</v>
      </c>
      <c r="FU46" s="86">
        <v>64</v>
      </c>
      <c r="FV46" s="86">
        <v>296</v>
      </c>
      <c r="FW46" s="96">
        <v>51</v>
      </c>
      <c r="FX46" s="95">
        <v>1693</v>
      </c>
      <c r="FY46" s="94">
        <v>58.668446898549412</v>
      </c>
      <c r="FZ46" s="74" t="s">
        <v>1207</v>
      </c>
      <c r="GA46" s="93">
        <v>99.9</v>
      </c>
      <c r="GB46" s="93">
        <v>94.32</v>
      </c>
      <c r="GC46" s="72">
        <v>98.8</v>
      </c>
      <c r="GD46" s="80">
        <v>92</v>
      </c>
      <c r="GE46" s="117">
        <v>126</v>
      </c>
      <c r="GF46" s="116">
        <v>15</v>
      </c>
      <c r="GG46" s="116">
        <v>64</v>
      </c>
      <c r="GH46" s="86">
        <v>2087</v>
      </c>
      <c r="GI46" s="86">
        <v>12</v>
      </c>
      <c r="GJ46" s="121">
        <v>6807</v>
      </c>
      <c r="GK46" s="86">
        <v>3449</v>
      </c>
      <c r="GL46" s="86">
        <v>6</v>
      </c>
      <c r="GM46" s="115" t="s">
        <v>406</v>
      </c>
      <c r="GN46" s="114">
        <v>1115</v>
      </c>
      <c r="GO46" s="86" t="s">
        <v>406</v>
      </c>
      <c r="GP46" s="86" t="s">
        <v>406</v>
      </c>
      <c r="GQ46" s="71">
        <v>24644</v>
      </c>
      <c r="GR46" s="74">
        <v>24644</v>
      </c>
      <c r="GS46" s="74">
        <v>11</v>
      </c>
      <c r="GT46" s="74">
        <v>7445</v>
      </c>
      <c r="GU46" s="71">
        <v>231607</v>
      </c>
      <c r="GV46" s="71">
        <v>66</v>
      </c>
      <c r="GW46" s="71">
        <v>72467</v>
      </c>
      <c r="GX46" s="71">
        <v>159074</v>
      </c>
      <c r="GY46" s="71">
        <v>1697</v>
      </c>
      <c r="GZ46" s="71">
        <v>20419</v>
      </c>
      <c r="HA46" s="71">
        <v>1392283</v>
      </c>
      <c r="HB46" s="71">
        <v>2593</v>
      </c>
      <c r="HC46" s="71">
        <v>21349</v>
      </c>
      <c r="HD46" s="71">
        <v>405137</v>
      </c>
      <c r="HE46" s="71">
        <v>2332</v>
      </c>
      <c r="HF46" s="71">
        <v>47531</v>
      </c>
      <c r="HG46" s="71">
        <v>1048869.76</v>
      </c>
      <c r="HH46" s="74">
        <v>2323</v>
      </c>
      <c r="HI46" s="86">
        <v>42574</v>
      </c>
      <c r="HJ46" s="86">
        <v>813157</v>
      </c>
      <c r="HK46" s="88">
        <v>204</v>
      </c>
      <c r="HL46" s="86" t="s">
        <v>406</v>
      </c>
      <c r="HM46" s="74">
        <v>556</v>
      </c>
      <c r="HN46" s="74">
        <v>131</v>
      </c>
      <c r="HO46" s="87">
        <v>2</v>
      </c>
      <c r="HP46" s="74" t="s">
        <v>1208</v>
      </c>
      <c r="HQ46" s="74" t="s">
        <v>1208</v>
      </c>
      <c r="HR46" s="74" t="s">
        <v>1208</v>
      </c>
      <c r="HS46" s="87">
        <v>0</v>
      </c>
      <c r="HT46" s="71">
        <v>866974</v>
      </c>
      <c r="HU46" s="71">
        <v>5381401</v>
      </c>
      <c r="HV46" s="86">
        <v>590471.94999999995</v>
      </c>
      <c r="HW46" s="86">
        <v>855079.76</v>
      </c>
      <c r="HX46" s="86">
        <v>155207.99</v>
      </c>
      <c r="HY46" s="86">
        <v>620.20000000000005</v>
      </c>
      <c r="HZ46" s="86" t="s">
        <v>406</v>
      </c>
      <c r="IA46" s="86">
        <v>114610</v>
      </c>
      <c r="IB46" s="86">
        <v>75200</v>
      </c>
      <c r="IC46" s="121">
        <v>82552</v>
      </c>
      <c r="ID46" s="85">
        <v>20407460</v>
      </c>
      <c r="IE46" s="85">
        <v>0</v>
      </c>
      <c r="IF46" s="79">
        <v>260</v>
      </c>
      <c r="IG46" s="79">
        <v>0</v>
      </c>
      <c r="IH46" s="85">
        <v>142</v>
      </c>
      <c r="II46" s="79">
        <v>0</v>
      </c>
      <c r="IJ46" s="85">
        <v>0</v>
      </c>
      <c r="IK46" s="71">
        <v>155685</v>
      </c>
      <c r="IL46" s="79">
        <v>6900</v>
      </c>
      <c r="IM46" s="113">
        <v>0</v>
      </c>
      <c r="IN46" s="112">
        <v>49.5</v>
      </c>
      <c r="IO46" s="85">
        <v>501649</v>
      </c>
      <c r="IP46" s="81" t="s">
        <v>406</v>
      </c>
      <c r="IQ46" s="80">
        <v>4.0999999999999996</v>
      </c>
      <c r="IR46" s="80">
        <v>4.0999999999999996</v>
      </c>
      <c r="IS46" s="80">
        <v>873</v>
      </c>
      <c r="IT46" s="80">
        <v>873</v>
      </c>
      <c r="IU46" s="71">
        <v>55820</v>
      </c>
      <c r="IV46" s="72">
        <v>69.8</v>
      </c>
      <c r="IW46" s="72">
        <v>58.9</v>
      </c>
      <c r="IX46" s="72">
        <v>40.200000000000003</v>
      </c>
      <c r="IY46" s="72">
        <v>56.1</v>
      </c>
      <c r="IZ46" s="72">
        <v>20.3</v>
      </c>
      <c r="JA46" s="79">
        <v>1</v>
      </c>
      <c r="JB46" s="79">
        <v>5</v>
      </c>
      <c r="JC46" s="111">
        <v>70.87</v>
      </c>
      <c r="JD46" s="110">
        <v>0.75917999999999997</v>
      </c>
      <c r="JE46" s="109">
        <v>95</v>
      </c>
      <c r="JF46" s="109">
        <v>4.4000000000000004</v>
      </c>
      <c r="JG46" s="109">
        <v>1.9</v>
      </c>
      <c r="JH46" s="108">
        <v>190510688</v>
      </c>
      <c r="JI46" s="74">
        <v>45.4</v>
      </c>
      <c r="JJ46" s="74">
        <v>59.8</v>
      </c>
      <c r="JK46" s="74" t="s">
        <v>406</v>
      </c>
      <c r="JL46" s="74" t="s">
        <v>406</v>
      </c>
      <c r="JM46" s="74">
        <v>8.6999999999999993</v>
      </c>
      <c r="JN46" s="72">
        <v>34.799999999999997</v>
      </c>
      <c r="JO46" s="105">
        <v>2995</v>
      </c>
      <c r="JP46" s="74" t="s">
        <v>1208</v>
      </c>
      <c r="JQ46" s="74" t="s">
        <v>1208</v>
      </c>
      <c r="JR46" s="74" t="s">
        <v>1208</v>
      </c>
      <c r="JS46" s="72">
        <v>14</v>
      </c>
      <c r="JT46" s="72">
        <v>31.9</v>
      </c>
      <c r="JU46" s="71">
        <v>86610</v>
      </c>
      <c r="JV46" s="71">
        <v>1518</v>
      </c>
      <c r="JW46" s="71">
        <v>1891</v>
      </c>
      <c r="JX46" s="71">
        <v>7313</v>
      </c>
      <c r="JY46" s="71">
        <v>8018</v>
      </c>
      <c r="JZ46" s="71">
        <v>7679</v>
      </c>
      <c r="KA46" s="71">
        <v>9023</v>
      </c>
      <c r="KB46" s="71">
        <v>12904</v>
      </c>
      <c r="KC46" s="71">
        <v>12364</v>
      </c>
      <c r="KD46" s="71">
        <v>10395</v>
      </c>
      <c r="KE46" s="71">
        <v>7880</v>
      </c>
      <c r="KF46" s="71">
        <v>7219</v>
      </c>
      <c r="KG46" s="71">
        <v>6459</v>
      </c>
      <c r="KH46" s="74" t="s">
        <v>1208</v>
      </c>
      <c r="KI46" s="71">
        <v>3440</v>
      </c>
      <c r="KJ46" s="71">
        <v>1461</v>
      </c>
      <c r="KK46" s="71">
        <v>598</v>
      </c>
      <c r="KL46" s="71">
        <v>287</v>
      </c>
      <c r="KM46" s="71">
        <v>11045</v>
      </c>
      <c r="KN46" s="71">
        <v>10914</v>
      </c>
      <c r="KO46" s="71">
        <v>10117</v>
      </c>
      <c r="KP46" s="71">
        <v>10922</v>
      </c>
      <c r="KQ46" s="71">
        <v>13019</v>
      </c>
      <c r="KR46" s="71">
        <v>17899</v>
      </c>
      <c r="KS46" s="71">
        <v>16590</v>
      </c>
      <c r="KT46" s="71">
        <v>14374</v>
      </c>
      <c r="KU46" s="71">
        <v>11989</v>
      </c>
      <c r="KV46" s="71">
        <v>14217</v>
      </c>
      <c r="KW46" s="71">
        <v>19066</v>
      </c>
      <c r="KX46" s="74" t="s">
        <v>1208</v>
      </c>
      <c r="KY46" s="71">
        <v>16833</v>
      </c>
      <c r="KZ46" s="71">
        <v>13028</v>
      </c>
      <c r="LA46" s="71">
        <v>9128</v>
      </c>
      <c r="LB46" s="71">
        <v>8863</v>
      </c>
    </row>
    <row r="47" spans="1:314" ht="12" customHeight="1">
      <c r="A47" s="3">
        <v>282014</v>
      </c>
      <c r="B47" s="2" t="s">
        <v>732</v>
      </c>
      <c r="C47" s="94">
        <v>534.48</v>
      </c>
      <c r="D47" s="71">
        <v>537409</v>
      </c>
      <c r="E47" s="72">
        <v>13.616816986689839</v>
      </c>
      <c r="F47" s="72">
        <v>60.322957002953061</v>
      </c>
      <c r="G47" s="72">
        <v>26.060226010357102</v>
      </c>
      <c r="H47" s="79">
        <v>27524</v>
      </c>
      <c r="I47" s="79">
        <v>57698</v>
      </c>
      <c r="J47" s="79">
        <v>89970</v>
      </c>
      <c r="K47" s="71">
        <v>68166</v>
      </c>
      <c r="L47" s="71">
        <v>235836</v>
      </c>
      <c r="M47" s="71">
        <v>10682</v>
      </c>
      <c r="N47" s="71">
        <v>14517</v>
      </c>
      <c r="O47" s="74">
        <v>14953</v>
      </c>
      <c r="P47" s="74" t="s">
        <v>1207</v>
      </c>
      <c r="Q47" s="74" t="s">
        <v>1207</v>
      </c>
      <c r="R47" s="79">
        <v>531526</v>
      </c>
      <c r="S47" s="71">
        <v>535664</v>
      </c>
      <c r="T47" s="71">
        <v>538513</v>
      </c>
      <c r="U47" s="71">
        <v>1021539</v>
      </c>
      <c r="V47" s="71">
        <v>2239876</v>
      </c>
      <c r="W47" s="155">
        <v>744940</v>
      </c>
      <c r="X47" s="71">
        <v>1328379</v>
      </c>
      <c r="Y47" s="86">
        <v>0</v>
      </c>
      <c r="Z47" s="104">
        <v>128</v>
      </c>
      <c r="AA47" s="86">
        <v>1</v>
      </c>
      <c r="AB47" s="74" t="s">
        <v>1207</v>
      </c>
      <c r="AC47" s="74" t="s">
        <v>1207</v>
      </c>
      <c r="AD47" s="87">
        <v>133427</v>
      </c>
      <c r="AE47" s="71">
        <v>204</v>
      </c>
      <c r="AF47" s="86">
        <v>2066</v>
      </c>
      <c r="AG47" s="71">
        <v>0</v>
      </c>
      <c r="AH47" s="71">
        <v>228674</v>
      </c>
      <c r="AI47" s="71">
        <v>730</v>
      </c>
      <c r="AJ47" s="74" t="s">
        <v>1207</v>
      </c>
      <c r="AK47" s="123">
        <v>43</v>
      </c>
      <c r="AL47" s="71">
        <v>2833</v>
      </c>
      <c r="AM47" s="74">
        <v>68</v>
      </c>
      <c r="AN47" s="74">
        <v>29111</v>
      </c>
      <c r="AO47" s="71">
        <v>1767</v>
      </c>
      <c r="AP47" s="71">
        <v>183</v>
      </c>
      <c r="AQ47" s="102">
        <v>34</v>
      </c>
      <c r="AR47" s="74">
        <v>13964</v>
      </c>
      <c r="AS47" s="71">
        <v>1037</v>
      </c>
      <c r="AT47" s="71">
        <v>3</v>
      </c>
      <c r="AU47" s="71">
        <v>640</v>
      </c>
      <c r="AV47" s="71">
        <v>18</v>
      </c>
      <c r="AW47" s="71">
        <v>286</v>
      </c>
      <c r="AX47" s="74" t="s">
        <v>1207</v>
      </c>
      <c r="AY47" s="74" t="s">
        <v>1207</v>
      </c>
      <c r="AZ47" s="74" t="s">
        <v>1207</v>
      </c>
      <c r="BA47" s="74" t="s">
        <v>1207</v>
      </c>
      <c r="BB47" s="72">
        <v>100</v>
      </c>
      <c r="BC47" s="72">
        <v>103.6</v>
      </c>
      <c r="BD47" s="72">
        <v>108.3</v>
      </c>
      <c r="BE47" s="72"/>
      <c r="BF47" s="86">
        <v>39</v>
      </c>
      <c r="BG47" s="102">
        <v>39</v>
      </c>
      <c r="BH47" s="102">
        <v>36</v>
      </c>
      <c r="BI47" s="74" t="s">
        <v>1207</v>
      </c>
      <c r="BJ47" s="74" t="s">
        <v>1207</v>
      </c>
      <c r="BK47" s="86">
        <v>3</v>
      </c>
      <c r="BL47" s="86">
        <v>3</v>
      </c>
      <c r="BM47" s="102">
        <v>7</v>
      </c>
      <c r="BN47" s="102">
        <v>6</v>
      </c>
      <c r="BO47" s="74">
        <v>7</v>
      </c>
      <c r="BP47" s="71">
        <v>32518</v>
      </c>
      <c r="BQ47" s="74">
        <v>1</v>
      </c>
      <c r="BR47" s="71">
        <v>39600</v>
      </c>
      <c r="BS47" s="74">
        <v>8</v>
      </c>
      <c r="BT47" s="71">
        <v>127755</v>
      </c>
      <c r="BU47" s="74">
        <v>5</v>
      </c>
      <c r="BV47" s="71">
        <v>2079</v>
      </c>
      <c r="BW47" s="72">
        <v>41.6</v>
      </c>
      <c r="BX47" s="86">
        <v>1</v>
      </c>
      <c r="BY47" s="86">
        <v>3</v>
      </c>
      <c r="BZ47" s="86">
        <v>114</v>
      </c>
      <c r="CA47" s="86">
        <v>5366</v>
      </c>
      <c r="CB47" s="72">
        <v>41.199999999999996</v>
      </c>
      <c r="CC47" s="101">
        <v>1.62</v>
      </c>
      <c r="CD47" s="72">
        <v>35.4</v>
      </c>
      <c r="CE47" s="72">
        <v>4.5015614487444244</v>
      </c>
      <c r="CF47" s="72">
        <v>58.408520961699999</v>
      </c>
      <c r="CG47" s="74">
        <v>35</v>
      </c>
      <c r="CH47" s="71">
        <v>6449</v>
      </c>
      <c r="CI47" s="74">
        <v>415</v>
      </c>
      <c r="CJ47" s="74">
        <v>1160</v>
      </c>
      <c r="CK47" s="74">
        <v>5448</v>
      </c>
      <c r="CL47" s="74">
        <v>1546</v>
      </c>
      <c r="CM47" s="74">
        <v>485</v>
      </c>
      <c r="CN47" s="74">
        <v>933</v>
      </c>
      <c r="CO47" s="94">
        <v>1.55</v>
      </c>
      <c r="CP47" s="79" t="s">
        <v>406</v>
      </c>
      <c r="CQ47" s="74">
        <v>5</v>
      </c>
      <c r="CR47" s="74">
        <v>80</v>
      </c>
      <c r="CS47" s="74">
        <v>4</v>
      </c>
      <c r="CT47" s="74">
        <v>3</v>
      </c>
      <c r="CU47" s="74">
        <v>250</v>
      </c>
      <c r="CV47" s="74">
        <v>34</v>
      </c>
      <c r="CW47" s="71">
        <v>2108</v>
      </c>
      <c r="CX47" s="74">
        <v>11</v>
      </c>
      <c r="CY47" s="74">
        <v>968</v>
      </c>
      <c r="CZ47" s="86">
        <v>32</v>
      </c>
      <c r="DA47" s="86">
        <v>564</v>
      </c>
      <c r="DB47" s="86">
        <v>3</v>
      </c>
      <c r="DC47" s="86">
        <v>33</v>
      </c>
      <c r="DD47" s="86">
        <v>25</v>
      </c>
      <c r="DE47" s="86">
        <v>717</v>
      </c>
      <c r="DF47" s="71">
        <v>17659</v>
      </c>
      <c r="DG47" s="71">
        <v>3473</v>
      </c>
      <c r="DH47" s="87">
        <v>3335</v>
      </c>
      <c r="DI47" s="87">
        <v>1696292.7150000001</v>
      </c>
      <c r="DJ47" s="87">
        <v>489830.96799999999</v>
      </c>
      <c r="DK47" s="87">
        <v>882184.00300000003</v>
      </c>
      <c r="DL47" s="71">
        <v>139939</v>
      </c>
      <c r="DM47" s="74">
        <v>24</v>
      </c>
      <c r="DN47" s="87">
        <v>30212</v>
      </c>
      <c r="DO47" s="87">
        <v>3238</v>
      </c>
      <c r="DP47" s="87">
        <v>2395</v>
      </c>
      <c r="DQ47" s="86">
        <v>197</v>
      </c>
      <c r="DR47" s="86">
        <v>2737</v>
      </c>
      <c r="DS47" s="71">
        <v>48174</v>
      </c>
      <c r="DT47" s="100">
        <v>22296</v>
      </c>
      <c r="DU47" s="71">
        <v>4670</v>
      </c>
      <c r="DV47" s="71">
        <v>3522</v>
      </c>
      <c r="DW47" s="86">
        <v>240</v>
      </c>
      <c r="DX47" s="86">
        <v>546</v>
      </c>
      <c r="DY47" s="86">
        <v>3</v>
      </c>
      <c r="DZ47" s="86">
        <v>2455</v>
      </c>
      <c r="EA47" s="86">
        <v>67</v>
      </c>
      <c r="EB47" s="86" t="s">
        <v>406</v>
      </c>
      <c r="EC47" s="86"/>
      <c r="ED47" s="116">
        <v>108</v>
      </c>
      <c r="EE47" s="74">
        <v>14722</v>
      </c>
      <c r="EF47" s="118">
        <v>13921</v>
      </c>
      <c r="EG47" s="74">
        <v>185</v>
      </c>
      <c r="EH47" s="115">
        <v>1183</v>
      </c>
      <c r="EI47" s="86">
        <v>87</v>
      </c>
      <c r="EJ47" s="86">
        <v>103</v>
      </c>
      <c r="EK47" s="72">
        <v>75.2</v>
      </c>
      <c r="EL47" s="86">
        <v>61</v>
      </c>
      <c r="EM47" s="86">
        <v>127</v>
      </c>
      <c r="EN47" s="86">
        <v>1384</v>
      </c>
      <c r="EO47" s="87">
        <v>620</v>
      </c>
      <c r="EP47" s="87">
        <v>203</v>
      </c>
      <c r="EQ47" s="87">
        <v>4326</v>
      </c>
      <c r="ER47" s="74">
        <v>4343</v>
      </c>
      <c r="ES47" s="72">
        <v>97.1</v>
      </c>
      <c r="ET47" s="72">
        <v>98.1</v>
      </c>
      <c r="EU47" s="87">
        <v>721</v>
      </c>
      <c r="EV47" s="72">
        <v>16.329999999999998</v>
      </c>
      <c r="EW47" s="87">
        <v>120530</v>
      </c>
      <c r="EX47" s="72">
        <v>35.6</v>
      </c>
      <c r="EY47" s="87">
        <v>368035</v>
      </c>
      <c r="EZ47" s="72">
        <v>2.74</v>
      </c>
      <c r="FA47" s="86">
        <v>591</v>
      </c>
      <c r="FB47" s="86">
        <v>18</v>
      </c>
      <c r="FC47" s="71">
        <v>5625</v>
      </c>
      <c r="FD47" s="86">
        <v>179</v>
      </c>
      <c r="FE47" s="86">
        <v>3486</v>
      </c>
      <c r="FF47" s="72">
        <v>100</v>
      </c>
      <c r="FG47" s="72" t="s">
        <v>860</v>
      </c>
      <c r="FH47" s="71">
        <v>185944</v>
      </c>
      <c r="FI47" s="74">
        <v>21428</v>
      </c>
      <c r="FJ47" s="71">
        <v>12</v>
      </c>
      <c r="FK47" s="115">
        <v>159677</v>
      </c>
      <c r="FL47" s="71">
        <v>140449</v>
      </c>
      <c r="FM47" s="71">
        <v>10223</v>
      </c>
      <c r="FN47" s="71">
        <v>9005</v>
      </c>
      <c r="FO47" s="71">
        <v>4839</v>
      </c>
      <c r="FP47" s="119">
        <v>16.300999999999998</v>
      </c>
      <c r="FQ47" s="116">
        <v>898</v>
      </c>
      <c r="FR47" s="111">
        <v>8.8000000000000007</v>
      </c>
      <c r="FS47" s="118">
        <v>11973</v>
      </c>
      <c r="FT47" s="86">
        <v>134</v>
      </c>
      <c r="FU47" s="86">
        <v>185</v>
      </c>
      <c r="FV47" s="86">
        <v>367</v>
      </c>
      <c r="FW47" s="96">
        <v>46</v>
      </c>
      <c r="FX47" s="95">
        <v>1597</v>
      </c>
      <c r="FY47" s="94">
        <v>66.126828426366728</v>
      </c>
      <c r="FZ47" s="74" t="s">
        <v>1207</v>
      </c>
      <c r="GA47" s="93">
        <v>99.6</v>
      </c>
      <c r="GB47" s="93">
        <v>90.9</v>
      </c>
      <c r="GC47" s="72">
        <v>91.7</v>
      </c>
      <c r="GD47" s="80">
        <v>36.9</v>
      </c>
      <c r="GE47" s="117">
        <v>187</v>
      </c>
      <c r="GF47" s="116">
        <v>20</v>
      </c>
      <c r="GG47" s="116">
        <v>84</v>
      </c>
      <c r="GH47" s="86">
        <v>3689</v>
      </c>
      <c r="GI47" s="86">
        <v>14</v>
      </c>
      <c r="GJ47" s="86">
        <v>5803</v>
      </c>
      <c r="GK47" s="86">
        <v>3528</v>
      </c>
      <c r="GL47" s="86">
        <v>8</v>
      </c>
      <c r="GM47" s="115">
        <v>9962216</v>
      </c>
      <c r="GN47" s="114">
        <v>5965</v>
      </c>
      <c r="GO47" s="86" t="s">
        <v>406</v>
      </c>
      <c r="GP47" s="86">
        <v>17924446</v>
      </c>
      <c r="GQ47" s="71">
        <v>23660</v>
      </c>
      <c r="GR47" s="74">
        <v>23660</v>
      </c>
      <c r="GS47" s="74">
        <v>65</v>
      </c>
      <c r="GT47" s="74">
        <v>4170</v>
      </c>
      <c r="GU47" s="71">
        <v>244970</v>
      </c>
      <c r="GV47" s="71">
        <v>877</v>
      </c>
      <c r="GW47" s="71">
        <v>66955</v>
      </c>
      <c r="GX47" s="71">
        <v>177138</v>
      </c>
      <c r="GY47" s="71">
        <v>1356</v>
      </c>
      <c r="GZ47" s="71">
        <v>12341</v>
      </c>
      <c r="HA47" s="71">
        <v>1104318</v>
      </c>
      <c r="HB47" s="71">
        <v>3688</v>
      </c>
      <c r="HC47" s="71">
        <v>28489</v>
      </c>
      <c r="HD47" s="71">
        <v>578040</v>
      </c>
      <c r="HE47" s="71">
        <v>992</v>
      </c>
      <c r="HF47" s="71">
        <v>46842</v>
      </c>
      <c r="HG47" s="71">
        <v>2233199.48</v>
      </c>
      <c r="HH47" s="74">
        <v>968</v>
      </c>
      <c r="HI47" s="86">
        <v>26207</v>
      </c>
      <c r="HJ47" s="86">
        <v>797443</v>
      </c>
      <c r="HK47" s="88">
        <v>51</v>
      </c>
      <c r="HL47" s="86">
        <v>2070</v>
      </c>
      <c r="HM47" s="74">
        <v>7144</v>
      </c>
      <c r="HN47" s="74">
        <v>2514</v>
      </c>
      <c r="HO47" s="87">
        <v>51</v>
      </c>
      <c r="HP47" s="74" t="s">
        <v>1208</v>
      </c>
      <c r="HQ47" s="74" t="s">
        <v>1208</v>
      </c>
      <c r="HR47" s="74" t="s">
        <v>1208</v>
      </c>
      <c r="HS47" s="87">
        <v>8</v>
      </c>
      <c r="HT47" s="71">
        <v>2477350</v>
      </c>
      <c r="HU47" s="71">
        <v>16903902</v>
      </c>
      <c r="HV47" s="86">
        <v>1691243</v>
      </c>
      <c r="HW47" s="86">
        <v>2452497</v>
      </c>
      <c r="HX47" s="86">
        <v>457317</v>
      </c>
      <c r="HY47" s="86">
        <v>29578</v>
      </c>
      <c r="HZ47" s="86">
        <v>36714</v>
      </c>
      <c r="IA47" s="86">
        <v>297290</v>
      </c>
      <c r="IB47" s="86">
        <v>207270</v>
      </c>
      <c r="IC47" s="85">
        <v>45856</v>
      </c>
      <c r="ID47" s="85">
        <v>14549489</v>
      </c>
      <c r="IE47" s="85">
        <v>0</v>
      </c>
      <c r="IF47" s="79">
        <v>207</v>
      </c>
      <c r="IG47" s="79">
        <v>0</v>
      </c>
      <c r="IH47" s="85">
        <v>77</v>
      </c>
      <c r="II47" s="79">
        <v>0</v>
      </c>
      <c r="IJ47" s="85">
        <v>251623</v>
      </c>
      <c r="IK47" s="71">
        <v>287463</v>
      </c>
      <c r="IL47" s="79">
        <v>3720</v>
      </c>
      <c r="IM47" s="142">
        <v>3500</v>
      </c>
      <c r="IN47" s="112">
        <v>93.42</v>
      </c>
      <c r="IO47" s="85">
        <v>390211</v>
      </c>
      <c r="IP47" s="81">
        <v>9.5399999999999991</v>
      </c>
      <c r="IQ47" s="127">
        <v>2.41</v>
      </c>
      <c r="IR47" s="127">
        <v>2.41</v>
      </c>
      <c r="IS47" s="80">
        <v>2886.1</v>
      </c>
      <c r="IT47" s="80">
        <v>2814.8824</v>
      </c>
      <c r="IU47" s="71">
        <v>99000</v>
      </c>
      <c r="IV47" s="72">
        <v>74.3</v>
      </c>
      <c r="IW47" s="72">
        <v>58.3</v>
      </c>
      <c r="IX47" s="72">
        <v>42.8</v>
      </c>
      <c r="IY47" s="72">
        <v>64.599999999999994</v>
      </c>
      <c r="IZ47" s="72">
        <v>19.2</v>
      </c>
      <c r="JA47" s="79">
        <v>0</v>
      </c>
      <c r="JB47" s="79">
        <v>9</v>
      </c>
      <c r="JC47" s="111">
        <v>83.3</v>
      </c>
      <c r="JD47" s="110">
        <v>0.88200000000000001</v>
      </c>
      <c r="JE47" s="109">
        <v>86.1</v>
      </c>
      <c r="JF47" s="109">
        <v>4.2</v>
      </c>
      <c r="JG47" s="109">
        <v>5.0999999999999996</v>
      </c>
      <c r="JH47" s="108">
        <v>198810386</v>
      </c>
      <c r="JI47" s="74">
        <v>55.8</v>
      </c>
      <c r="JJ47" s="74">
        <v>51.4</v>
      </c>
      <c r="JK47" s="74" t="s">
        <v>406</v>
      </c>
      <c r="JL47" s="74" t="s">
        <v>406</v>
      </c>
      <c r="JM47" s="74">
        <v>3.7</v>
      </c>
      <c r="JN47" s="72">
        <v>31.2</v>
      </c>
      <c r="JO47" s="105">
        <v>3872</v>
      </c>
      <c r="JP47" s="74" t="s">
        <v>1208</v>
      </c>
      <c r="JQ47" s="74" t="s">
        <v>1208</v>
      </c>
      <c r="JR47" s="74" t="s">
        <v>1208</v>
      </c>
      <c r="JS47" s="72">
        <v>26</v>
      </c>
      <c r="JT47" s="72">
        <v>29.5</v>
      </c>
      <c r="JU47" s="71">
        <v>104597</v>
      </c>
      <c r="JV47" s="71">
        <v>1885</v>
      </c>
      <c r="JW47" s="71">
        <v>1979</v>
      </c>
      <c r="JX47" s="71">
        <v>8259</v>
      </c>
      <c r="JY47" s="71">
        <v>9490</v>
      </c>
      <c r="JZ47" s="71">
        <v>9730</v>
      </c>
      <c r="KA47" s="71">
        <v>11540</v>
      </c>
      <c r="KB47" s="71">
        <v>15419</v>
      </c>
      <c r="KC47" s="71">
        <v>13612</v>
      </c>
      <c r="KD47" s="71">
        <v>12265</v>
      </c>
      <c r="KE47" s="71">
        <v>9521</v>
      </c>
      <c r="KF47" s="71">
        <v>7723</v>
      </c>
      <c r="KG47" s="71">
        <v>5808</v>
      </c>
      <c r="KH47" s="74" t="s">
        <v>1208</v>
      </c>
      <c r="KI47" s="71">
        <v>2711</v>
      </c>
      <c r="KJ47" s="71">
        <v>1116</v>
      </c>
      <c r="KK47" s="71">
        <v>516</v>
      </c>
      <c r="KL47" s="71">
        <v>194</v>
      </c>
      <c r="KM47" s="71">
        <v>13500</v>
      </c>
      <c r="KN47" s="71">
        <v>11813</v>
      </c>
      <c r="KO47" s="71">
        <v>12401</v>
      </c>
      <c r="KP47" s="71">
        <v>14251</v>
      </c>
      <c r="KQ47" s="71">
        <v>16675</v>
      </c>
      <c r="KR47" s="71">
        <v>20840</v>
      </c>
      <c r="KS47" s="71">
        <v>18079</v>
      </c>
      <c r="KT47" s="71">
        <v>16725</v>
      </c>
      <c r="KU47" s="71">
        <v>14881</v>
      </c>
      <c r="KV47" s="71">
        <v>16765</v>
      </c>
      <c r="KW47" s="71">
        <v>20670</v>
      </c>
      <c r="KX47" s="74" t="s">
        <v>1208</v>
      </c>
      <c r="KY47" s="71">
        <v>17680</v>
      </c>
      <c r="KZ47" s="71">
        <v>13754</v>
      </c>
      <c r="LA47" s="71">
        <v>11386</v>
      </c>
      <c r="LB47" s="71">
        <v>11996</v>
      </c>
    </row>
    <row r="48" spans="1:314" ht="12" customHeight="1">
      <c r="A48" s="3">
        <v>282022</v>
      </c>
      <c r="B48" s="2" t="s">
        <v>733</v>
      </c>
      <c r="C48" s="149">
        <v>50.72</v>
      </c>
      <c r="D48" s="145">
        <v>462476</v>
      </c>
      <c r="E48" s="146">
        <v>11.8</v>
      </c>
      <c r="F48" s="146">
        <v>60.8</v>
      </c>
      <c r="G48" s="146">
        <v>27.4</v>
      </c>
      <c r="H48" s="79">
        <v>21709</v>
      </c>
      <c r="I48" s="79">
        <v>43624</v>
      </c>
      <c r="J48" s="79">
        <v>66182</v>
      </c>
      <c r="K48" s="71">
        <v>63315</v>
      </c>
      <c r="L48" s="145">
        <v>231729</v>
      </c>
      <c r="M48" s="145">
        <v>11108</v>
      </c>
      <c r="N48" s="145">
        <v>19533</v>
      </c>
      <c r="O48" s="113">
        <v>18600</v>
      </c>
      <c r="P48" s="74" t="s">
        <v>1207</v>
      </c>
      <c r="Q48" s="74" t="s">
        <v>1207</v>
      </c>
      <c r="R48" s="79">
        <v>450721</v>
      </c>
      <c r="S48" s="145">
        <v>452563</v>
      </c>
      <c r="T48" s="145">
        <v>435641</v>
      </c>
      <c r="U48" s="154">
        <v>286697</v>
      </c>
      <c r="V48" s="145">
        <v>1561645</v>
      </c>
      <c r="W48" s="71">
        <v>791747</v>
      </c>
      <c r="X48" s="145">
        <v>762614</v>
      </c>
      <c r="Y48" s="86">
        <v>18</v>
      </c>
      <c r="Z48" s="104">
        <v>71</v>
      </c>
      <c r="AA48" s="86">
        <v>41</v>
      </c>
      <c r="AB48" s="74" t="s">
        <v>1207</v>
      </c>
      <c r="AC48" s="74" t="s">
        <v>1207</v>
      </c>
      <c r="AD48" s="87" t="s">
        <v>406</v>
      </c>
      <c r="AE48" s="153">
        <v>744</v>
      </c>
      <c r="AF48" s="152">
        <v>1052</v>
      </c>
      <c r="AG48" s="145">
        <v>250</v>
      </c>
      <c r="AH48" s="71">
        <f>395482+133155</f>
        <v>528637</v>
      </c>
      <c r="AI48" s="87">
        <v>0</v>
      </c>
      <c r="AJ48" s="74" t="s">
        <v>1207</v>
      </c>
      <c r="AK48" s="123">
        <v>24</v>
      </c>
      <c r="AL48" s="145">
        <v>3383</v>
      </c>
      <c r="AM48" s="113">
        <v>41</v>
      </c>
      <c r="AN48" s="113">
        <v>21347</v>
      </c>
      <c r="AO48" s="71">
        <v>1155</v>
      </c>
      <c r="AP48" s="71">
        <v>184</v>
      </c>
      <c r="AQ48" s="151">
        <v>18</v>
      </c>
      <c r="AR48" s="113">
        <v>9476</v>
      </c>
      <c r="AS48" s="71">
        <v>609</v>
      </c>
      <c r="AT48" s="71">
        <v>4</v>
      </c>
      <c r="AU48" s="71">
        <v>490</v>
      </c>
      <c r="AV48" s="71">
        <v>10</v>
      </c>
      <c r="AW48" s="71">
        <v>43</v>
      </c>
      <c r="AX48" s="74" t="s">
        <v>1207</v>
      </c>
      <c r="AY48" s="74" t="s">
        <v>1207</v>
      </c>
      <c r="AZ48" s="74" t="s">
        <v>1207</v>
      </c>
      <c r="BA48" s="74" t="s">
        <v>1207</v>
      </c>
      <c r="BB48" s="146">
        <v>99.677419354838719</v>
      </c>
      <c r="BC48" s="72">
        <v>119.7</v>
      </c>
      <c r="BD48" s="72">
        <v>113.9</v>
      </c>
      <c r="BE48" s="72"/>
      <c r="BF48" s="86">
        <v>41</v>
      </c>
      <c r="BG48" s="102">
        <v>41</v>
      </c>
      <c r="BH48" s="102">
        <v>20</v>
      </c>
      <c r="BI48" s="74" t="s">
        <v>1207</v>
      </c>
      <c r="BJ48" s="74" t="s">
        <v>1207</v>
      </c>
      <c r="BK48" s="86">
        <v>0</v>
      </c>
      <c r="BL48" s="86">
        <v>0</v>
      </c>
      <c r="BM48" s="102">
        <v>0</v>
      </c>
      <c r="BN48" s="102">
        <v>0</v>
      </c>
      <c r="BO48" s="113">
        <v>7</v>
      </c>
      <c r="BP48" s="145">
        <v>20013</v>
      </c>
      <c r="BQ48" s="113">
        <v>1</v>
      </c>
      <c r="BR48" s="145">
        <v>30830</v>
      </c>
      <c r="BS48" s="113">
        <v>6</v>
      </c>
      <c r="BT48" s="145">
        <v>61160</v>
      </c>
      <c r="BU48" s="113">
        <v>3</v>
      </c>
      <c r="BV48" s="145">
        <v>3534</v>
      </c>
      <c r="BW48" s="72">
        <v>54.8</v>
      </c>
      <c r="BX48" s="86">
        <v>2</v>
      </c>
      <c r="BY48" s="86">
        <v>2</v>
      </c>
      <c r="BZ48" s="86">
        <v>756</v>
      </c>
      <c r="CA48" s="86">
        <v>2361</v>
      </c>
      <c r="CB48" s="146">
        <v>51.9</v>
      </c>
      <c r="CC48" s="101">
        <v>1.42</v>
      </c>
      <c r="CD48" s="72">
        <v>29.4</v>
      </c>
      <c r="CE48" s="146">
        <v>5.6430799668947147</v>
      </c>
      <c r="CF48" s="146">
        <v>58.068414811399997</v>
      </c>
      <c r="CG48" s="113">
        <v>25</v>
      </c>
      <c r="CH48" s="145">
        <v>4133</v>
      </c>
      <c r="CI48" s="113">
        <v>499</v>
      </c>
      <c r="CJ48" s="113">
        <v>1200</v>
      </c>
      <c r="CK48" s="113">
        <v>5006</v>
      </c>
      <c r="CL48" s="113">
        <v>1517</v>
      </c>
      <c r="CM48" s="113">
        <v>424</v>
      </c>
      <c r="CN48" s="113">
        <v>672</v>
      </c>
      <c r="CO48" s="149">
        <v>1.43</v>
      </c>
      <c r="CP48" s="87" t="s">
        <v>406</v>
      </c>
      <c r="CQ48" s="113">
        <v>3</v>
      </c>
      <c r="CR48" s="113">
        <v>39</v>
      </c>
      <c r="CS48" s="113">
        <v>5</v>
      </c>
      <c r="CT48" s="113">
        <v>1</v>
      </c>
      <c r="CU48" s="113">
        <v>50</v>
      </c>
      <c r="CV48" s="113">
        <v>21</v>
      </c>
      <c r="CW48" s="145">
        <v>1484</v>
      </c>
      <c r="CX48" s="113">
        <v>13</v>
      </c>
      <c r="CY48" s="113">
        <v>1154</v>
      </c>
      <c r="CZ48" s="86">
        <v>26</v>
      </c>
      <c r="DA48" s="86">
        <v>467</v>
      </c>
      <c r="DB48" s="86">
        <v>13</v>
      </c>
      <c r="DC48" s="86">
        <v>150</v>
      </c>
      <c r="DD48" s="86">
        <v>15</v>
      </c>
      <c r="DE48" s="86">
        <v>377</v>
      </c>
      <c r="DF48" s="145">
        <v>16511</v>
      </c>
      <c r="DG48" s="145">
        <v>3077</v>
      </c>
      <c r="DH48" s="150">
        <v>2775</v>
      </c>
      <c r="DI48" s="150">
        <v>1804211.067</v>
      </c>
      <c r="DJ48" s="150">
        <v>373914.17</v>
      </c>
      <c r="DK48" s="150">
        <v>736996.47</v>
      </c>
      <c r="DL48" s="145">
        <v>126999</v>
      </c>
      <c r="DM48" s="113">
        <v>12</v>
      </c>
      <c r="DN48" s="150">
        <v>27312</v>
      </c>
      <c r="DO48" s="150">
        <v>2884</v>
      </c>
      <c r="DP48" s="150">
        <v>2346</v>
      </c>
      <c r="DQ48" s="86">
        <v>206</v>
      </c>
      <c r="DR48" s="86">
        <v>4568</v>
      </c>
      <c r="DS48" s="145">
        <v>17960</v>
      </c>
      <c r="DT48" s="100">
        <v>22941</v>
      </c>
      <c r="DU48" s="79">
        <v>4833</v>
      </c>
      <c r="DV48" s="71">
        <v>5177</v>
      </c>
      <c r="DW48" s="86">
        <v>291</v>
      </c>
      <c r="DX48" s="86">
        <v>393</v>
      </c>
      <c r="DY48" s="86">
        <v>6</v>
      </c>
      <c r="DZ48" s="86">
        <v>2379</v>
      </c>
      <c r="EA48" s="86">
        <v>30</v>
      </c>
      <c r="EB48" s="101" t="s">
        <v>406</v>
      </c>
      <c r="EC48" s="101"/>
      <c r="ED48" s="116">
        <v>117</v>
      </c>
      <c r="EE48" s="74">
        <v>10628</v>
      </c>
      <c r="EF48" s="118">
        <v>10465</v>
      </c>
      <c r="EG48" s="113">
        <v>571</v>
      </c>
      <c r="EH48" s="115">
        <v>1288</v>
      </c>
      <c r="EI48" s="86">
        <v>111</v>
      </c>
      <c r="EJ48" s="86">
        <v>92</v>
      </c>
      <c r="EK48" s="72">
        <v>59.7</v>
      </c>
      <c r="EL48" s="86">
        <v>58</v>
      </c>
      <c r="EM48" s="86">
        <v>169</v>
      </c>
      <c r="EN48" s="86">
        <v>1471</v>
      </c>
      <c r="EO48" s="87">
        <v>379</v>
      </c>
      <c r="EP48" s="87">
        <v>79</v>
      </c>
      <c r="EQ48" s="87">
        <v>3661</v>
      </c>
      <c r="ER48" s="113">
        <v>3796</v>
      </c>
      <c r="ES48" s="72">
        <v>95.5</v>
      </c>
      <c r="ET48" s="72">
        <v>94.7</v>
      </c>
      <c r="EU48" s="87">
        <v>2321</v>
      </c>
      <c r="EV48" s="146">
        <v>40.4</v>
      </c>
      <c r="EW48" s="87">
        <v>105751</v>
      </c>
      <c r="EX48" s="72">
        <v>38.6</v>
      </c>
      <c r="EY48" s="87">
        <v>376513</v>
      </c>
      <c r="EZ48" s="72">
        <v>1</v>
      </c>
      <c r="FA48" s="86">
        <v>210</v>
      </c>
      <c r="FB48" s="86">
        <v>48</v>
      </c>
      <c r="FC48" s="125">
        <v>434</v>
      </c>
      <c r="FD48" s="86">
        <v>231</v>
      </c>
      <c r="FE48" s="86">
        <v>1443</v>
      </c>
      <c r="FF48" s="72">
        <v>100</v>
      </c>
      <c r="FG48" s="72" t="s">
        <v>860</v>
      </c>
      <c r="FH48" s="145">
        <v>154949</v>
      </c>
      <c r="FI48" s="113">
        <v>7829</v>
      </c>
      <c r="FJ48" s="145">
        <v>5</v>
      </c>
      <c r="FK48" s="115">
        <v>140689</v>
      </c>
      <c r="FL48" s="145">
        <v>122057</v>
      </c>
      <c r="FM48" s="145">
        <v>14473</v>
      </c>
      <c r="FN48" s="145">
        <v>4159</v>
      </c>
      <c r="FO48" s="145">
        <v>6431</v>
      </c>
      <c r="FP48" s="119">
        <v>13.2</v>
      </c>
      <c r="FQ48" s="116">
        <v>345</v>
      </c>
      <c r="FR48" s="111">
        <v>4.5</v>
      </c>
      <c r="FS48" s="118">
        <v>16979</v>
      </c>
      <c r="FT48" s="87" t="s">
        <v>406</v>
      </c>
      <c r="FU48" s="86">
        <v>285</v>
      </c>
      <c r="FV48" s="86">
        <v>1568</v>
      </c>
      <c r="FW48" s="96">
        <v>41</v>
      </c>
      <c r="FX48" s="95">
        <v>1357</v>
      </c>
      <c r="FY48" s="149">
        <v>51.184311144237192</v>
      </c>
      <c r="FZ48" s="74" t="s">
        <v>1207</v>
      </c>
      <c r="GA48" s="93">
        <v>100</v>
      </c>
      <c r="GB48" s="93">
        <v>92.08</v>
      </c>
      <c r="GC48" s="148">
        <v>99.9</v>
      </c>
      <c r="GD48" s="80">
        <v>99.27</v>
      </c>
      <c r="GE48" s="117">
        <v>120</v>
      </c>
      <c r="GF48" s="116">
        <v>10</v>
      </c>
      <c r="GG48" s="116">
        <v>52</v>
      </c>
      <c r="GH48" s="86">
        <v>2120</v>
      </c>
      <c r="GI48" s="86">
        <v>13</v>
      </c>
      <c r="GJ48" s="86">
        <v>6543</v>
      </c>
      <c r="GK48" s="86">
        <v>3036</v>
      </c>
      <c r="GL48" s="86">
        <v>5</v>
      </c>
      <c r="GM48" s="115">
        <v>2281707</v>
      </c>
      <c r="GN48" s="114">
        <v>1812</v>
      </c>
      <c r="GO48" s="87" t="s">
        <v>406</v>
      </c>
      <c r="GP48" s="87" t="s">
        <v>406</v>
      </c>
      <c r="GQ48" s="145">
        <v>17333</v>
      </c>
      <c r="GR48" s="113">
        <v>17333</v>
      </c>
      <c r="GS48" s="113">
        <v>14</v>
      </c>
      <c r="GT48" s="113">
        <v>3094</v>
      </c>
      <c r="GU48" s="145">
        <v>191556</v>
      </c>
      <c r="GV48" s="145">
        <v>348</v>
      </c>
      <c r="GW48" s="145">
        <v>52713</v>
      </c>
      <c r="GX48" s="145">
        <v>138495</v>
      </c>
      <c r="GY48" s="145">
        <v>692</v>
      </c>
      <c r="GZ48" s="145">
        <v>7340</v>
      </c>
      <c r="HA48" s="145">
        <v>679355</v>
      </c>
      <c r="HB48" s="145">
        <v>2389</v>
      </c>
      <c r="HC48" s="145">
        <v>19590</v>
      </c>
      <c r="HD48" s="145">
        <v>358025</v>
      </c>
      <c r="HE48" s="145">
        <v>732</v>
      </c>
      <c r="HF48" s="145">
        <v>33261</v>
      </c>
      <c r="HG48" s="145">
        <v>1361982.98</v>
      </c>
      <c r="HH48" s="113">
        <v>714</v>
      </c>
      <c r="HI48" s="86">
        <v>20632</v>
      </c>
      <c r="HJ48" s="86">
        <v>731901</v>
      </c>
      <c r="HK48" s="88">
        <v>1</v>
      </c>
      <c r="HL48" s="86">
        <v>0</v>
      </c>
      <c r="HM48" s="113">
        <v>294</v>
      </c>
      <c r="HN48" s="113">
        <v>127</v>
      </c>
      <c r="HO48" s="87">
        <v>0</v>
      </c>
      <c r="HP48" s="74" t="s">
        <v>1208</v>
      </c>
      <c r="HQ48" s="74" t="s">
        <v>1208</v>
      </c>
      <c r="HR48" s="74" t="s">
        <v>1208</v>
      </c>
      <c r="HS48" s="87">
        <v>1</v>
      </c>
      <c r="HT48" s="145">
        <v>837001</v>
      </c>
      <c r="HU48" s="145">
        <v>5682966</v>
      </c>
      <c r="HV48" s="143">
        <v>675946.3</v>
      </c>
      <c r="HW48" s="143">
        <v>814546.3</v>
      </c>
      <c r="HX48" s="86">
        <v>283261</v>
      </c>
      <c r="HY48" s="86">
        <v>12910</v>
      </c>
      <c r="HZ48" s="86">
        <v>13260</v>
      </c>
      <c r="IA48" s="86">
        <v>167400</v>
      </c>
      <c r="IB48" s="86">
        <v>149020</v>
      </c>
      <c r="IC48" s="85">
        <v>83906</v>
      </c>
      <c r="ID48" s="87" t="s">
        <v>765</v>
      </c>
      <c r="IE48" s="87" t="s">
        <v>765</v>
      </c>
      <c r="IF48" s="71">
        <v>0</v>
      </c>
      <c r="IG48" s="71">
        <v>0</v>
      </c>
      <c r="IH48" s="87">
        <v>0</v>
      </c>
      <c r="II48" s="71">
        <v>0</v>
      </c>
      <c r="IJ48" s="85">
        <v>199772</v>
      </c>
      <c r="IK48" s="145">
        <v>124439</v>
      </c>
      <c r="IL48" s="79">
        <v>7280</v>
      </c>
      <c r="IM48" s="87" t="s">
        <v>406</v>
      </c>
      <c r="IN48" s="112">
        <v>50.72</v>
      </c>
      <c r="IO48" s="85">
        <v>452563</v>
      </c>
      <c r="IP48" s="81" t="s">
        <v>406</v>
      </c>
      <c r="IQ48" s="80">
        <v>16</v>
      </c>
      <c r="IR48" s="80">
        <v>16</v>
      </c>
      <c r="IS48" s="80">
        <v>2587.1</v>
      </c>
      <c r="IT48" s="80">
        <v>2587.1</v>
      </c>
      <c r="IU48" s="71">
        <v>187300</v>
      </c>
      <c r="IV48" s="146">
        <v>73.5</v>
      </c>
      <c r="IW48" s="146">
        <v>53.1</v>
      </c>
      <c r="IX48" s="146">
        <v>40.9</v>
      </c>
      <c r="IY48" s="146">
        <v>57.2</v>
      </c>
      <c r="IZ48" s="146">
        <v>20.2</v>
      </c>
      <c r="JA48" s="79">
        <v>2</v>
      </c>
      <c r="JB48" s="79">
        <v>5</v>
      </c>
      <c r="JC48" s="111">
        <v>47</v>
      </c>
      <c r="JD48" s="110">
        <v>0.82699999999999996</v>
      </c>
      <c r="JE48" s="109">
        <v>99.4</v>
      </c>
      <c r="JF48" s="109">
        <v>13.5</v>
      </c>
      <c r="JG48" s="109">
        <v>0.2</v>
      </c>
      <c r="JH48" s="108">
        <v>251449177</v>
      </c>
      <c r="JI48" s="72">
        <v>50.1</v>
      </c>
      <c r="JJ48" s="72">
        <v>64.3</v>
      </c>
      <c r="JK48" s="87" t="s">
        <v>406</v>
      </c>
      <c r="JL48" s="87" t="s">
        <v>406</v>
      </c>
      <c r="JM48" s="74">
        <v>102.6</v>
      </c>
      <c r="JN48" s="147">
        <v>34</v>
      </c>
      <c r="JO48" s="105">
        <v>3217</v>
      </c>
      <c r="JP48" s="74" t="s">
        <v>1208</v>
      </c>
      <c r="JQ48" s="74" t="s">
        <v>1208</v>
      </c>
      <c r="JR48" s="74" t="s">
        <v>1208</v>
      </c>
      <c r="JS48" s="72">
        <v>26</v>
      </c>
      <c r="JT48" s="146">
        <v>37.1</v>
      </c>
      <c r="JU48" s="145">
        <v>77278</v>
      </c>
      <c r="JV48" s="145">
        <v>1250</v>
      </c>
      <c r="JW48" s="145">
        <v>1427</v>
      </c>
      <c r="JX48" s="145">
        <v>6322</v>
      </c>
      <c r="JY48" s="145">
        <v>8065</v>
      </c>
      <c r="JZ48" s="145">
        <v>8098</v>
      </c>
      <c r="KA48" s="145">
        <v>9117</v>
      </c>
      <c r="KB48" s="145">
        <v>11726</v>
      </c>
      <c r="KC48" s="145">
        <v>11014</v>
      </c>
      <c r="KD48" s="145">
        <v>9607</v>
      </c>
      <c r="KE48" s="145">
        <v>7596</v>
      </c>
      <c r="KF48" s="145">
        <v>6536</v>
      </c>
      <c r="KG48" s="145">
        <v>5368</v>
      </c>
      <c r="KH48" s="74" t="s">
        <v>1208</v>
      </c>
      <c r="KI48" s="145">
        <v>2516</v>
      </c>
      <c r="KJ48" s="145">
        <v>1080</v>
      </c>
      <c r="KK48" s="145">
        <v>415</v>
      </c>
      <c r="KL48" s="145">
        <v>197</v>
      </c>
      <c r="KM48" s="145">
        <v>8510</v>
      </c>
      <c r="KN48" s="145">
        <v>9070</v>
      </c>
      <c r="KO48" s="145">
        <v>10127</v>
      </c>
      <c r="KP48" s="145">
        <v>11506</v>
      </c>
      <c r="KQ48" s="145">
        <v>13185</v>
      </c>
      <c r="KR48" s="145">
        <v>16158</v>
      </c>
      <c r="KS48" s="145">
        <v>14504</v>
      </c>
      <c r="KT48" s="145">
        <v>12976</v>
      </c>
      <c r="KU48" s="145">
        <v>11260</v>
      </c>
      <c r="KV48" s="145">
        <v>13402</v>
      </c>
      <c r="KW48" s="145">
        <v>17436</v>
      </c>
      <c r="KX48" s="74" t="s">
        <v>1208</v>
      </c>
      <c r="KY48" s="145">
        <v>15270</v>
      </c>
      <c r="KZ48" s="145">
        <v>12832</v>
      </c>
      <c r="LA48" s="145">
        <v>9945</v>
      </c>
      <c r="LB48" s="145">
        <v>9821</v>
      </c>
    </row>
    <row r="49" spans="1:314" ht="12" customHeight="1">
      <c r="A49" s="3">
        <v>282031</v>
      </c>
      <c r="B49" s="2" t="s">
        <v>768</v>
      </c>
      <c r="C49" s="94">
        <v>49.42</v>
      </c>
      <c r="D49" s="71">
        <v>301199</v>
      </c>
      <c r="E49" s="72">
        <v>13.6</v>
      </c>
      <c r="F49" s="72">
        <v>60.6</v>
      </c>
      <c r="G49" s="72">
        <v>25.8</v>
      </c>
      <c r="H49" s="79">
        <v>16745</v>
      </c>
      <c r="I49" s="79">
        <v>32960</v>
      </c>
      <c r="J49" s="79">
        <v>49560</v>
      </c>
      <c r="K49" s="71">
        <v>37535</v>
      </c>
      <c r="L49" s="71">
        <v>135993</v>
      </c>
      <c r="M49" s="71">
        <v>3164</v>
      </c>
      <c r="N49" s="71">
        <v>12479</v>
      </c>
      <c r="O49" s="74">
        <v>10065</v>
      </c>
      <c r="P49" s="74" t="s">
        <v>1207</v>
      </c>
      <c r="Q49" s="74" t="s">
        <v>1207</v>
      </c>
      <c r="R49" s="79">
        <v>296633</v>
      </c>
      <c r="S49" s="71">
        <v>293409</v>
      </c>
      <c r="T49" s="71">
        <v>262799</v>
      </c>
      <c r="U49" s="71">
        <v>226159</v>
      </c>
      <c r="V49" s="71">
        <v>2466126</v>
      </c>
      <c r="W49" s="71">
        <v>908009</v>
      </c>
      <c r="X49" s="71">
        <v>566243</v>
      </c>
      <c r="Y49" s="86">
        <v>42</v>
      </c>
      <c r="Z49" s="104">
        <v>29</v>
      </c>
      <c r="AA49" s="86">
        <v>10</v>
      </c>
      <c r="AB49" s="74" t="s">
        <v>1207</v>
      </c>
      <c r="AC49" s="74" t="s">
        <v>1207</v>
      </c>
      <c r="AD49" s="87" t="s">
        <v>406</v>
      </c>
      <c r="AE49" s="71">
        <v>1034.5899999999999</v>
      </c>
      <c r="AF49" s="86">
        <v>862.74</v>
      </c>
      <c r="AG49" s="71">
        <v>1280</v>
      </c>
      <c r="AH49" s="71">
        <v>361399</v>
      </c>
      <c r="AI49" s="71">
        <v>0</v>
      </c>
      <c r="AJ49" s="74" t="s">
        <v>1207</v>
      </c>
      <c r="AK49" s="123">
        <v>29</v>
      </c>
      <c r="AL49" s="71">
        <v>2530</v>
      </c>
      <c r="AM49" s="74">
        <v>28</v>
      </c>
      <c r="AN49" s="74">
        <v>15886</v>
      </c>
      <c r="AO49" s="71">
        <v>946</v>
      </c>
      <c r="AP49" s="71">
        <v>74</v>
      </c>
      <c r="AQ49" s="102">
        <v>13</v>
      </c>
      <c r="AR49" s="74">
        <v>7454</v>
      </c>
      <c r="AS49" s="71">
        <v>526</v>
      </c>
      <c r="AT49" s="71">
        <v>4</v>
      </c>
      <c r="AU49" s="71">
        <v>340</v>
      </c>
      <c r="AV49" s="71">
        <v>0</v>
      </c>
      <c r="AW49" s="71">
        <v>21</v>
      </c>
      <c r="AX49" s="74" t="s">
        <v>1207</v>
      </c>
      <c r="AY49" s="74" t="s">
        <v>1207</v>
      </c>
      <c r="AZ49" s="74" t="s">
        <v>1207</v>
      </c>
      <c r="BA49" s="74" t="s">
        <v>1207</v>
      </c>
      <c r="BB49" s="72">
        <v>100</v>
      </c>
      <c r="BC49" s="72">
        <v>114.5</v>
      </c>
      <c r="BD49" s="72">
        <v>117.8</v>
      </c>
      <c r="BE49" s="72"/>
      <c r="BF49" s="86">
        <v>32</v>
      </c>
      <c r="BG49" s="102">
        <v>37</v>
      </c>
      <c r="BH49" s="102">
        <v>22</v>
      </c>
      <c r="BI49" s="74" t="s">
        <v>1207</v>
      </c>
      <c r="BJ49" s="74" t="s">
        <v>1207</v>
      </c>
      <c r="BK49" s="86">
        <v>2</v>
      </c>
      <c r="BL49" s="86">
        <v>0</v>
      </c>
      <c r="BM49" s="102">
        <v>7</v>
      </c>
      <c r="BN49" s="102">
        <v>5</v>
      </c>
      <c r="BO49" s="74">
        <v>2</v>
      </c>
      <c r="BP49" s="71">
        <v>9204</v>
      </c>
      <c r="BQ49" s="74">
        <v>0</v>
      </c>
      <c r="BR49" s="71">
        <v>0</v>
      </c>
      <c r="BS49" s="74">
        <v>0</v>
      </c>
      <c r="BT49" s="71">
        <v>0</v>
      </c>
      <c r="BU49" s="74">
        <v>1</v>
      </c>
      <c r="BV49" s="71">
        <v>2102</v>
      </c>
      <c r="BW49" s="72">
        <v>41.2</v>
      </c>
      <c r="BX49" s="86" t="s">
        <v>406</v>
      </c>
      <c r="BY49" s="86" t="s">
        <v>406</v>
      </c>
      <c r="BZ49" s="86" t="s">
        <v>406</v>
      </c>
      <c r="CA49" s="86" t="s">
        <v>406</v>
      </c>
      <c r="CB49" s="72">
        <v>51.9</v>
      </c>
      <c r="CC49" s="101">
        <v>0.95</v>
      </c>
      <c r="CD49" s="72">
        <v>31.35</v>
      </c>
      <c r="CE49" s="72">
        <v>4.8627083193771448</v>
      </c>
      <c r="CF49" s="72">
        <v>57.430791853999999</v>
      </c>
      <c r="CG49" s="74">
        <v>21</v>
      </c>
      <c r="CH49" s="71">
        <v>3875</v>
      </c>
      <c r="CI49" s="74">
        <v>254</v>
      </c>
      <c r="CJ49" s="74">
        <v>726</v>
      </c>
      <c r="CK49" s="74">
        <v>2727</v>
      </c>
      <c r="CL49" s="74">
        <v>851</v>
      </c>
      <c r="CM49" s="74">
        <v>272</v>
      </c>
      <c r="CN49" s="74">
        <v>371</v>
      </c>
      <c r="CO49" s="94">
        <v>1.64</v>
      </c>
      <c r="CP49" s="86">
        <v>7648000</v>
      </c>
      <c r="CQ49" s="74">
        <v>1</v>
      </c>
      <c r="CR49" s="74">
        <v>48</v>
      </c>
      <c r="CS49" s="74">
        <v>4</v>
      </c>
      <c r="CT49" s="74">
        <v>2</v>
      </c>
      <c r="CU49" s="74">
        <v>180</v>
      </c>
      <c r="CV49" s="74">
        <v>15</v>
      </c>
      <c r="CW49" s="71">
        <v>1120</v>
      </c>
      <c r="CX49" s="74">
        <v>6</v>
      </c>
      <c r="CY49" s="74">
        <v>596</v>
      </c>
      <c r="CZ49" s="86">
        <v>21</v>
      </c>
      <c r="DA49" s="86">
        <v>330</v>
      </c>
      <c r="DB49" s="86">
        <v>11</v>
      </c>
      <c r="DC49" s="86">
        <v>108</v>
      </c>
      <c r="DD49" s="86">
        <v>13</v>
      </c>
      <c r="DE49" s="86">
        <v>318</v>
      </c>
      <c r="DF49" s="71">
        <v>8113</v>
      </c>
      <c r="DG49" s="71">
        <v>1484</v>
      </c>
      <c r="DH49" s="87">
        <v>1898</v>
      </c>
      <c r="DI49" s="87">
        <v>798409.19400000002</v>
      </c>
      <c r="DJ49" s="87">
        <v>212127.39300000001</v>
      </c>
      <c r="DK49" s="87">
        <v>510777.76</v>
      </c>
      <c r="DL49" s="71">
        <v>77853</v>
      </c>
      <c r="DM49" s="74">
        <v>6</v>
      </c>
      <c r="DN49" s="87">
        <v>14044</v>
      </c>
      <c r="DO49" s="87">
        <v>1641</v>
      </c>
      <c r="DP49" s="87">
        <v>1263</v>
      </c>
      <c r="DQ49" s="86">
        <v>98</v>
      </c>
      <c r="DR49" s="86">
        <v>1419</v>
      </c>
      <c r="DS49" s="71">
        <v>8629</v>
      </c>
      <c r="DT49" s="122">
        <v>11642</v>
      </c>
      <c r="DU49" s="71">
        <v>2658</v>
      </c>
      <c r="DV49" s="71">
        <v>2449</v>
      </c>
      <c r="DW49" s="86">
        <v>120</v>
      </c>
      <c r="DX49" s="86">
        <v>235</v>
      </c>
      <c r="DY49" s="86">
        <v>6</v>
      </c>
      <c r="DZ49" s="86">
        <v>1586</v>
      </c>
      <c r="EA49" s="86">
        <v>38</v>
      </c>
      <c r="EB49" s="86">
        <v>11000</v>
      </c>
      <c r="EC49" s="86"/>
      <c r="ED49" s="116">
        <v>77</v>
      </c>
      <c r="EE49" s="74">
        <v>5964</v>
      </c>
      <c r="EF49" s="118">
        <v>6229</v>
      </c>
      <c r="EG49" s="74">
        <v>413</v>
      </c>
      <c r="EH49" s="115">
        <v>847</v>
      </c>
      <c r="EI49" s="86">
        <v>76</v>
      </c>
      <c r="EJ49" s="86">
        <v>66</v>
      </c>
      <c r="EK49" s="72">
        <v>60.82</v>
      </c>
      <c r="EL49" s="86">
        <v>49</v>
      </c>
      <c r="EM49" s="86">
        <v>252</v>
      </c>
      <c r="EN49" s="86">
        <v>1065</v>
      </c>
      <c r="EO49" s="87">
        <v>340</v>
      </c>
      <c r="EP49" s="87">
        <v>80</v>
      </c>
      <c r="EQ49" s="87">
        <v>2757</v>
      </c>
      <c r="ER49" s="74">
        <v>2730</v>
      </c>
      <c r="ES49" s="72">
        <v>97.5</v>
      </c>
      <c r="ET49" s="72">
        <v>94.6</v>
      </c>
      <c r="EU49" s="87">
        <v>234</v>
      </c>
      <c r="EV49" s="72">
        <v>17.5</v>
      </c>
      <c r="EW49" s="87">
        <v>63146</v>
      </c>
      <c r="EX49" s="72">
        <v>28</v>
      </c>
      <c r="EY49" s="87">
        <v>388630</v>
      </c>
      <c r="EZ49" s="72">
        <v>2.83</v>
      </c>
      <c r="FA49" s="86">
        <v>321</v>
      </c>
      <c r="FB49" s="86">
        <v>14</v>
      </c>
      <c r="FC49" s="120">
        <v>1010</v>
      </c>
      <c r="FD49" s="86">
        <v>71</v>
      </c>
      <c r="FE49" s="86">
        <v>703</v>
      </c>
      <c r="FF49" s="72">
        <v>100</v>
      </c>
      <c r="FG49" s="72" t="s">
        <v>860</v>
      </c>
      <c r="FH49" s="71">
        <v>103186</v>
      </c>
      <c r="FI49" s="74">
        <v>5741</v>
      </c>
      <c r="FJ49" s="71">
        <v>0</v>
      </c>
      <c r="FK49" s="115">
        <v>91231</v>
      </c>
      <c r="FL49" s="71">
        <v>82447</v>
      </c>
      <c r="FM49" s="71">
        <v>4618</v>
      </c>
      <c r="FN49" s="71">
        <v>4166</v>
      </c>
      <c r="FO49" s="71">
        <v>6214</v>
      </c>
      <c r="FP49" s="119">
        <v>11.38</v>
      </c>
      <c r="FQ49" s="116">
        <v>422</v>
      </c>
      <c r="FR49" s="111">
        <v>6.96</v>
      </c>
      <c r="FS49" s="118">
        <v>10329</v>
      </c>
      <c r="FT49" s="86">
        <v>9</v>
      </c>
      <c r="FU49" s="86">
        <v>45</v>
      </c>
      <c r="FV49" s="86">
        <v>165</v>
      </c>
      <c r="FW49" s="96">
        <v>23</v>
      </c>
      <c r="FX49" s="95">
        <v>910</v>
      </c>
      <c r="FY49" s="94">
        <v>67.266905098561097</v>
      </c>
      <c r="FZ49" s="74" t="s">
        <v>1207</v>
      </c>
      <c r="GA49" s="93">
        <v>99.991</v>
      </c>
      <c r="GB49" s="93">
        <v>98.4</v>
      </c>
      <c r="GC49" s="72">
        <v>99.5</v>
      </c>
      <c r="GD49" s="80">
        <v>49.6</v>
      </c>
      <c r="GE49" s="117">
        <v>66</v>
      </c>
      <c r="GF49" s="116">
        <v>7</v>
      </c>
      <c r="GG49" s="116">
        <v>40</v>
      </c>
      <c r="GH49" s="86">
        <v>1492</v>
      </c>
      <c r="GI49" s="86">
        <v>4</v>
      </c>
      <c r="GJ49" s="86">
        <v>2805</v>
      </c>
      <c r="GK49" s="86">
        <v>1813</v>
      </c>
      <c r="GL49" s="86">
        <v>6</v>
      </c>
      <c r="GM49" s="115">
        <v>5556626</v>
      </c>
      <c r="GN49" s="114">
        <v>1385</v>
      </c>
      <c r="GO49" s="86" t="s">
        <v>406</v>
      </c>
      <c r="GP49" s="86" t="s">
        <v>406</v>
      </c>
      <c r="GQ49" s="71">
        <v>8937</v>
      </c>
      <c r="GR49" s="74">
        <v>8937</v>
      </c>
      <c r="GS49" s="74">
        <v>9</v>
      </c>
      <c r="GT49" s="74">
        <v>1112</v>
      </c>
      <c r="GU49" s="71">
        <v>100301</v>
      </c>
      <c r="GV49" s="71">
        <v>54</v>
      </c>
      <c r="GW49" s="71">
        <v>25941</v>
      </c>
      <c r="GX49" s="71">
        <v>74306</v>
      </c>
      <c r="GY49" s="71">
        <v>360</v>
      </c>
      <c r="GZ49" s="71">
        <v>3052</v>
      </c>
      <c r="HA49" s="71">
        <v>409183</v>
      </c>
      <c r="HB49" s="71">
        <v>1428</v>
      </c>
      <c r="HC49" s="71">
        <v>12371</v>
      </c>
      <c r="HD49" s="71">
        <v>214988</v>
      </c>
      <c r="HE49" s="71">
        <v>307</v>
      </c>
      <c r="HF49" s="71">
        <v>24230</v>
      </c>
      <c r="HG49" s="71">
        <v>1149680.03</v>
      </c>
      <c r="HH49" s="74">
        <v>294</v>
      </c>
      <c r="HI49" s="86">
        <v>11144</v>
      </c>
      <c r="HJ49" s="86">
        <v>256505</v>
      </c>
      <c r="HK49" s="88">
        <v>5.94</v>
      </c>
      <c r="HL49" s="86">
        <v>199.5</v>
      </c>
      <c r="HM49" s="74">
        <v>1044</v>
      </c>
      <c r="HN49" s="74">
        <v>499</v>
      </c>
      <c r="HO49" s="87">
        <v>34</v>
      </c>
      <c r="HP49" s="74" t="s">
        <v>1208</v>
      </c>
      <c r="HQ49" s="74" t="s">
        <v>1208</v>
      </c>
      <c r="HR49" s="74" t="s">
        <v>1208</v>
      </c>
      <c r="HS49" s="87">
        <v>69</v>
      </c>
      <c r="HT49" s="71">
        <v>616055</v>
      </c>
      <c r="HU49" s="71">
        <v>4391604</v>
      </c>
      <c r="HV49" s="86">
        <v>490214</v>
      </c>
      <c r="HW49" s="86">
        <v>627795</v>
      </c>
      <c r="HX49" s="86">
        <v>194739</v>
      </c>
      <c r="HY49" s="86">
        <v>4200</v>
      </c>
      <c r="HZ49" s="86">
        <v>4200</v>
      </c>
      <c r="IA49" s="86">
        <v>108960</v>
      </c>
      <c r="IB49" s="86">
        <v>70840</v>
      </c>
      <c r="IC49" s="85">
        <v>67906</v>
      </c>
      <c r="ID49" s="85">
        <v>34211000</v>
      </c>
      <c r="IE49" s="85">
        <v>0</v>
      </c>
      <c r="IF49" s="79">
        <v>198</v>
      </c>
      <c r="IG49" s="79">
        <v>0</v>
      </c>
      <c r="IH49" s="85">
        <v>69</v>
      </c>
      <c r="II49" s="79">
        <v>0</v>
      </c>
      <c r="IJ49" s="85">
        <v>126</v>
      </c>
      <c r="IK49" s="71">
        <v>116194</v>
      </c>
      <c r="IL49" s="79">
        <v>0</v>
      </c>
      <c r="IM49" s="142">
        <v>1290</v>
      </c>
      <c r="IN49" s="112">
        <v>37.049999999999997</v>
      </c>
      <c r="IO49" s="85">
        <v>279870</v>
      </c>
      <c r="IP49" s="81">
        <v>0.44</v>
      </c>
      <c r="IQ49" s="127">
        <v>3.86</v>
      </c>
      <c r="IR49" s="127">
        <v>3.86</v>
      </c>
      <c r="IS49" s="80">
        <v>826.8</v>
      </c>
      <c r="IT49" s="80">
        <v>819.6</v>
      </c>
      <c r="IU49" s="71">
        <v>15761</v>
      </c>
      <c r="IV49" s="72">
        <v>67.8</v>
      </c>
      <c r="IW49" s="72">
        <v>65</v>
      </c>
      <c r="IX49" s="72">
        <v>39.700000000000003</v>
      </c>
      <c r="IY49" s="72">
        <v>71.3</v>
      </c>
      <c r="IZ49" s="72">
        <v>21.7</v>
      </c>
      <c r="JA49" s="79">
        <v>1</v>
      </c>
      <c r="JB49" s="79">
        <v>6</v>
      </c>
      <c r="JC49" s="111">
        <v>73</v>
      </c>
      <c r="JD49" s="110">
        <v>0.79</v>
      </c>
      <c r="JE49" s="109">
        <v>94.2</v>
      </c>
      <c r="JF49" s="109">
        <v>2.9</v>
      </c>
      <c r="JG49" s="109">
        <v>1.6</v>
      </c>
      <c r="JH49" s="108">
        <v>119565840</v>
      </c>
      <c r="JI49" s="106">
        <v>48</v>
      </c>
      <c r="JJ49" s="74">
        <v>58.1</v>
      </c>
      <c r="JK49" s="74" t="s">
        <v>406</v>
      </c>
      <c r="JL49" s="74" t="s">
        <v>406</v>
      </c>
      <c r="JM49" s="74">
        <v>41.5</v>
      </c>
      <c r="JN49" s="72">
        <v>28.1</v>
      </c>
      <c r="JO49" s="105">
        <v>1994</v>
      </c>
      <c r="JP49" s="74" t="s">
        <v>1208</v>
      </c>
      <c r="JQ49" s="74" t="s">
        <v>1208</v>
      </c>
      <c r="JR49" s="74" t="s">
        <v>1208</v>
      </c>
      <c r="JS49" s="72">
        <v>12</v>
      </c>
      <c r="JT49" s="72">
        <v>31.03</v>
      </c>
      <c r="JU49" s="71">
        <v>54684</v>
      </c>
      <c r="JV49" s="71">
        <v>987</v>
      </c>
      <c r="JW49" s="71">
        <v>913</v>
      </c>
      <c r="JX49" s="71">
        <v>4287</v>
      </c>
      <c r="JY49" s="71">
        <v>5222</v>
      </c>
      <c r="JZ49" s="71">
        <v>5350</v>
      </c>
      <c r="KA49" s="71">
        <v>5900</v>
      </c>
      <c r="KB49" s="71">
        <v>7838</v>
      </c>
      <c r="KC49" s="71">
        <v>7464</v>
      </c>
      <c r="KD49" s="71">
        <v>6561</v>
      </c>
      <c r="KE49" s="71">
        <v>4894</v>
      </c>
      <c r="KF49" s="71">
        <v>3839</v>
      </c>
      <c r="KG49" s="71">
        <v>2758</v>
      </c>
      <c r="KH49" s="74" t="s">
        <v>1208</v>
      </c>
      <c r="KI49" s="71">
        <v>1288</v>
      </c>
      <c r="KJ49" s="71">
        <v>491</v>
      </c>
      <c r="KK49" s="71">
        <v>229</v>
      </c>
      <c r="KL49" s="71">
        <v>127</v>
      </c>
      <c r="KM49" s="71">
        <v>6480</v>
      </c>
      <c r="KN49" s="71">
        <v>6176</v>
      </c>
      <c r="KO49" s="71">
        <v>6661</v>
      </c>
      <c r="KP49" s="71">
        <v>8103</v>
      </c>
      <c r="KQ49" s="71">
        <v>9103</v>
      </c>
      <c r="KR49" s="71">
        <v>11081</v>
      </c>
      <c r="KS49" s="71">
        <v>9975</v>
      </c>
      <c r="KT49" s="71">
        <v>9076</v>
      </c>
      <c r="KU49" s="71">
        <v>7822</v>
      </c>
      <c r="KV49" s="71">
        <v>9037</v>
      </c>
      <c r="KW49" s="71">
        <v>11234</v>
      </c>
      <c r="KX49" s="74" t="s">
        <v>1208</v>
      </c>
      <c r="KY49" s="71">
        <v>9334</v>
      </c>
      <c r="KZ49" s="71">
        <v>7035</v>
      </c>
      <c r="LA49" s="71">
        <v>5474</v>
      </c>
      <c r="LB49" s="71">
        <v>5934</v>
      </c>
    </row>
    <row r="50" spans="1:314" ht="12" customHeight="1">
      <c r="A50" s="3">
        <v>282049</v>
      </c>
      <c r="B50" s="2" t="s">
        <v>734</v>
      </c>
      <c r="C50" s="94">
        <v>100.18</v>
      </c>
      <c r="D50" s="71">
        <v>484152</v>
      </c>
      <c r="E50" s="72">
        <v>14.2</v>
      </c>
      <c r="F50" s="72">
        <v>62.4</v>
      </c>
      <c r="G50" s="72">
        <v>23.5</v>
      </c>
      <c r="H50" s="79">
        <v>25762</v>
      </c>
      <c r="I50" s="79">
        <v>53948</v>
      </c>
      <c r="J50" s="79">
        <v>83828</v>
      </c>
      <c r="K50" s="71">
        <v>55445</v>
      </c>
      <c r="L50" s="71">
        <v>220123</v>
      </c>
      <c r="M50" s="71">
        <v>6508</v>
      </c>
      <c r="N50" s="71">
        <v>21213</v>
      </c>
      <c r="O50" s="74">
        <v>22149</v>
      </c>
      <c r="P50" s="74" t="s">
        <v>1207</v>
      </c>
      <c r="Q50" s="74" t="s">
        <v>1207</v>
      </c>
      <c r="R50" s="79">
        <v>487206</v>
      </c>
      <c r="S50" s="71">
        <v>487850</v>
      </c>
      <c r="T50" s="71">
        <v>439258</v>
      </c>
      <c r="U50" s="71">
        <v>1038536</v>
      </c>
      <c r="V50" s="71">
        <v>3436829</v>
      </c>
      <c r="W50" s="71">
        <v>1465600</v>
      </c>
      <c r="X50" s="71">
        <v>1061692</v>
      </c>
      <c r="Y50" s="86">
        <v>61</v>
      </c>
      <c r="Z50" s="104">
        <v>70</v>
      </c>
      <c r="AA50" s="86">
        <v>54</v>
      </c>
      <c r="AB50" s="74" t="s">
        <v>1207</v>
      </c>
      <c r="AC50" s="74" t="s">
        <v>1207</v>
      </c>
      <c r="AD50" s="86" t="s">
        <v>406</v>
      </c>
      <c r="AE50" s="71">
        <v>308.10000000000002</v>
      </c>
      <c r="AF50" s="86">
        <v>500.92</v>
      </c>
      <c r="AG50" s="71">
        <v>3181</v>
      </c>
      <c r="AH50" s="71">
        <v>251499</v>
      </c>
      <c r="AI50" s="71">
        <v>2121</v>
      </c>
      <c r="AJ50" s="74" t="s">
        <v>1207</v>
      </c>
      <c r="AK50" s="123">
        <v>61</v>
      </c>
      <c r="AL50" s="71">
        <v>8086</v>
      </c>
      <c r="AM50" s="74">
        <v>41</v>
      </c>
      <c r="AN50" s="74">
        <v>27320</v>
      </c>
      <c r="AO50" s="71">
        <v>1310</v>
      </c>
      <c r="AP50" s="71">
        <v>157</v>
      </c>
      <c r="AQ50" s="102">
        <v>20</v>
      </c>
      <c r="AR50" s="74">
        <v>11378</v>
      </c>
      <c r="AS50" s="71">
        <v>854</v>
      </c>
      <c r="AT50" s="71">
        <v>9</v>
      </c>
      <c r="AU50" s="71">
        <v>397</v>
      </c>
      <c r="AV50" s="71">
        <v>11</v>
      </c>
      <c r="AW50" s="71">
        <v>33</v>
      </c>
      <c r="AX50" s="74" t="s">
        <v>1207</v>
      </c>
      <c r="AY50" s="74" t="s">
        <v>1207</v>
      </c>
      <c r="AZ50" s="74" t="s">
        <v>1207</v>
      </c>
      <c r="BA50" s="74" t="s">
        <v>1207</v>
      </c>
      <c r="BB50" s="72">
        <v>100</v>
      </c>
      <c r="BC50" s="72">
        <v>137.19999999999999</v>
      </c>
      <c r="BD50" s="72">
        <v>118</v>
      </c>
      <c r="BE50" s="72"/>
      <c r="BF50" s="86">
        <v>42</v>
      </c>
      <c r="BG50" s="102">
        <v>42</v>
      </c>
      <c r="BH50" s="102">
        <v>42</v>
      </c>
      <c r="BI50" s="74" t="s">
        <v>1207</v>
      </c>
      <c r="BJ50" s="74" t="s">
        <v>1207</v>
      </c>
      <c r="BK50" s="86">
        <v>0</v>
      </c>
      <c r="BL50" s="86">
        <v>0</v>
      </c>
      <c r="BM50" s="102">
        <v>0</v>
      </c>
      <c r="BN50" s="102">
        <v>0</v>
      </c>
      <c r="BO50" s="74">
        <v>9</v>
      </c>
      <c r="BP50" s="71">
        <v>19685</v>
      </c>
      <c r="BQ50" s="74">
        <v>1</v>
      </c>
      <c r="BR50" s="71">
        <v>20355</v>
      </c>
      <c r="BS50" s="74">
        <v>6</v>
      </c>
      <c r="BT50" s="71">
        <v>93924</v>
      </c>
      <c r="BU50" s="74">
        <v>1</v>
      </c>
      <c r="BV50" s="71">
        <v>1242</v>
      </c>
      <c r="BW50" s="72">
        <v>47.1</v>
      </c>
      <c r="BX50" s="86">
        <v>3</v>
      </c>
      <c r="BY50" s="86">
        <v>6</v>
      </c>
      <c r="BZ50" s="86">
        <v>2038</v>
      </c>
      <c r="CA50" s="86">
        <v>32910</v>
      </c>
      <c r="CB50" s="72">
        <v>38.299999999999997</v>
      </c>
      <c r="CC50" s="101">
        <v>1.1100000000000001</v>
      </c>
      <c r="CD50" s="72">
        <v>26.9</v>
      </c>
      <c r="CE50" s="72">
        <v>4.105227567293424</v>
      </c>
      <c r="CF50" s="72">
        <v>57.907059588099997</v>
      </c>
      <c r="CG50" s="74">
        <v>25</v>
      </c>
      <c r="CH50" s="71">
        <v>5347</v>
      </c>
      <c r="CI50" s="74">
        <v>522</v>
      </c>
      <c r="CJ50" s="74">
        <v>1679</v>
      </c>
      <c r="CK50" s="74">
        <v>3932</v>
      </c>
      <c r="CL50" s="74">
        <v>1217</v>
      </c>
      <c r="CM50" s="74">
        <v>314</v>
      </c>
      <c r="CN50" s="74">
        <v>544</v>
      </c>
      <c r="CO50" s="94">
        <v>1.42</v>
      </c>
      <c r="CP50" s="101" t="s">
        <v>406</v>
      </c>
      <c r="CQ50" s="74">
        <v>3</v>
      </c>
      <c r="CR50" s="74">
        <v>27</v>
      </c>
      <c r="CS50" s="74">
        <v>2</v>
      </c>
      <c r="CT50" s="74">
        <v>1</v>
      </c>
      <c r="CU50" s="74">
        <v>100</v>
      </c>
      <c r="CV50" s="74">
        <v>18</v>
      </c>
      <c r="CW50" s="71">
        <v>1686</v>
      </c>
      <c r="CX50" s="74">
        <v>9</v>
      </c>
      <c r="CY50" s="74">
        <v>876</v>
      </c>
      <c r="CZ50" s="86">
        <v>20</v>
      </c>
      <c r="DA50" s="86">
        <v>372</v>
      </c>
      <c r="DB50" s="86">
        <v>10</v>
      </c>
      <c r="DC50" s="86">
        <v>121</v>
      </c>
      <c r="DD50" s="86">
        <v>3</v>
      </c>
      <c r="DE50" s="86">
        <v>77</v>
      </c>
      <c r="DF50" s="71">
        <v>11767</v>
      </c>
      <c r="DG50" s="71">
        <v>2140</v>
      </c>
      <c r="DH50" s="87">
        <v>2562</v>
      </c>
      <c r="DI50" s="87">
        <v>1290999.4550000001</v>
      </c>
      <c r="DJ50" s="87">
        <v>257266.22099999999</v>
      </c>
      <c r="DK50" s="87">
        <v>690738.42099999997</v>
      </c>
      <c r="DL50" s="71">
        <v>114086</v>
      </c>
      <c r="DM50" s="74">
        <v>15</v>
      </c>
      <c r="DN50" s="87">
        <v>20404</v>
      </c>
      <c r="DO50" s="87">
        <v>1787</v>
      </c>
      <c r="DP50" s="87">
        <v>1684</v>
      </c>
      <c r="DQ50" s="86">
        <v>79</v>
      </c>
      <c r="DR50" s="86">
        <v>2264</v>
      </c>
      <c r="DS50" s="71">
        <v>18501</v>
      </c>
      <c r="DT50" s="122">
        <v>15991</v>
      </c>
      <c r="DU50" s="71">
        <v>3801</v>
      </c>
      <c r="DV50" s="71">
        <v>3501</v>
      </c>
      <c r="DW50" s="86">
        <v>268</v>
      </c>
      <c r="DX50" s="86">
        <v>245</v>
      </c>
      <c r="DY50" s="86">
        <v>6</v>
      </c>
      <c r="DZ50" s="86">
        <v>1865</v>
      </c>
      <c r="EA50" s="86">
        <v>67</v>
      </c>
      <c r="EB50" s="86">
        <v>16484</v>
      </c>
      <c r="EC50" s="86"/>
      <c r="ED50" s="116">
        <v>133</v>
      </c>
      <c r="EE50" s="74">
        <v>7480</v>
      </c>
      <c r="EF50" s="118">
        <v>7790</v>
      </c>
      <c r="EG50" s="74">
        <v>155</v>
      </c>
      <c r="EH50" s="115">
        <v>1145</v>
      </c>
      <c r="EI50" s="86">
        <v>131</v>
      </c>
      <c r="EJ50" s="86">
        <v>111</v>
      </c>
      <c r="EK50" s="72">
        <v>77.099999999999994</v>
      </c>
      <c r="EL50" s="86">
        <v>60</v>
      </c>
      <c r="EM50" s="86">
        <v>150</v>
      </c>
      <c r="EN50" s="86">
        <v>3098</v>
      </c>
      <c r="EO50" s="87">
        <v>791</v>
      </c>
      <c r="EP50" s="87">
        <v>114</v>
      </c>
      <c r="EQ50" s="87">
        <v>3791</v>
      </c>
      <c r="ER50" s="74">
        <v>4143</v>
      </c>
      <c r="ES50" s="72">
        <v>97.2</v>
      </c>
      <c r="ET50" s="72">
        <v>94.3</v>
      </c>
      <c r="EU50" s="87">
        <v>645</v>
      </c>
      <c r="EV50" s="72">
        <v>16.57</v>
      </c>
      <c r="EW50" s="87">
        <v>94146</v>
      </c>
      <c r="EX50" s="72">
        <v>36.299999999999997</v>
      </c>
      <c r="EY50" s="87">
        <v>373034</v>
      </c>
      <c r="EZ50" s="72">
        <v>1.78</v>
      </c>
      <c r="FA50" s="86">
        <v>548</v>
      </c>
      <c r="FB50" s="86">
        <v>36</v>
      </c>
      <c r="FC50" s="125">
        <v>2127</v>
      </c>
      <c r="FD50" s="86">
        <v>76</v>
      </c>
      <c r="FE50" s="86">
        <v>1073</v>
      </c>
      <c r="FF50" s="72">
        <v>100</v>
      </c>
      <c r="FG50" s="72" t="s">
        <v>860</v>
      </c>
      <c r="FH50" s="71">
        <v>172035</v>
      </c>
      <c r="FI50" s="74">
        <v>14052</v>
      </c>
      <c r="FJ50" s="71">
        <v>0</v>
      </c>
      <c r="FK50" s="115">
        <v>146606</v>
      </c>
      <c r="FL50" s="71">
        <v>128813</v>
      </c>
      <c r="FM50" s="71">
        <v>8626</v>
      </c>
      <c r="FN50" s="71">
        <v>9167</v>
      </c>
      <c r="FO50" s="71">
        <v>11377</v>
      </c>
      <c r="FP50" s="119">
        <v>14.2</v>
      </c>
      <c r="FQ50" s="116">
        <v>495</v>
      </c>
      <c r="FR50" s="111">
        <v>9.32</v>
      </c>
      <c r="FS50" s="118">
        <v>24512</v>
      </c>
      <c r="FT50" s="86">
        <v>0</v>
      </c>
      <c r="FU50" s="86">
        <v>134</v>
      </c>
      <c r="FV50" s="86">
        <v>1939</v>
      </c>
      <c r="FW50" s="96">
        <v>21</v>
      </c>
      <c r="FX50" s="95">
        <v>1029</v>
      </c>
      <c r="FY50" s="94">
        <v>56.951469913278743</v>
      </c>
      <c r="FZ50" s="74" t="s">
        <v>1207</v>
      </c>
      <c r="GA50" s="93">
        <v>99.9</v>
      </c>
      <c r="GB50" s="93">
        <v>94.2</v>
      </c>
      <c r="GC50" s="72">
        <v>99.9</v>
      </c>
      <c r="GD50" s="80">
        <v>94.7</v>
      </c>
      <c r="GE50" s="117">
        <v>96</v>
      </c>
      <c r="GF50" s="116">
        <v>8</v>
      </c>
      <c r="GG50" s="116">
        <v>71</v>
      </c>
      <c r="GH50" s="86">
        <v>1709</v>
      </c>
      <c r="GI50" s="86">
        <v>3</v>
      </c>
      <c r="GJ50" s="86">
        <v>3897</v>
      </c>
      <c r="GK50" s="86">
        <v>4302</v>
      </c>
      <c r="GL50" s="86">
        <v>6</v>
      </c>
      <c r="GM50" s="115">
        <v>12132491</v>
      </c>
      <c r="GN50" s="114">
        <v>779</v>
      </c>
      <c r="GO50" s="86" t="s">
        <v>406</v>
      </c>
      <c r="GP50" s="86" t="s">
        <v>406</v>
      </c>
      <c r="GQ50" s="71">
        <v>13895</v>
      </c>
      <c r="GR50" s="74">
        <v>13895</v>
      </c>
      <c r="GS50" s="74">
        <v>16</v>
      </c>
      <c r="GT50" s="74">
        <v>1171</v>
      </c>
      <c r="GU50" s="71">
        <v>150119</v>
      </c>
      <c r="GV50" s="71">
        <v>98</v>
      </c>
      <c r="GW50" s="71">
        <v>17667</v>
      </c>
      <c r="GX50" s="71">
        <v>132354</v>
      </c>
      <c r="GY50" s="71">
        <v>450</v>
      </c>
      <c r="GZ50" s="71">
        <v>5152</v>
      </c>
      <c r="HA50" s="71">
        <v>1082985</v>
      </c>
      <c r="HB50" s="71">
        <v>2059</v>
      </c>
      <c r="HC50" s="71">
        <v>21274</v>
      </c>
      <c r="HD50" s="71">
        <v>441892</v>
      </c>
      <c r="HE50" s="71">
        <v>177</v>
      </c>
      <c r="HF50" s="71">
        <v>9676</v>
      </c>
      <c r="HG50" s="71">
        <v>310868.13</v>
      </c>
      <c r="HH50" s="74">
        <v>169</v>
      </c>
      <c r="HI50" s="86">
        <v>5942</v>
      </c>
      <c r="HJ50" s="86" t="s">
        <v>406</v>
      </c>
      <c r="HK50" s="88">
        <v>1.69</v>
      </c>
      <c r="HL50" s="86">
        <v>0</v>
      </c>
      <c r="HM50" s="74">
        <v>359</v>
      </c>
      <c r="HN50" s="74">
        <v>172</v>
      </c>
      <c r="HO50" s="87">
        <v>0</v>
      </c>
      <c r="HP50" s="74" t="s">
        <v>1208</v>
      </c>
      <c r="HQ50" s="74" t="s">
        <v>1208</v>
      </c>
      <c r="HR50" s="74" t="s">
        <v>1208</v>
      </c>
      <c r="HS50" s="87">
        <v>4</v>
      </c>
      <c r="HT50" s="71">
        <v>957417</v>
      </c>
      <c r="HU50" s="71">
        <v>7398328</v>
      </c>
      <c r="HV50" s="86">
        <v>820500</v>
      </c>
      <c r="HW50" s="86">
        <v>944775</v>
      </c>
      <c r="HX50" s="86">
        <v>217979</v>
      </c>
      <c r="HY50" s="86">
        <v>17760</v>
      </c>
      <c r="HZ50" s="86">
        <v>19940</v>
      </c>
      <c r="IA50" s="86">
        <v>182200</v>
      </c>
      <c r="IB50" s="86">
        <v>152280</v>
      </c>
      <c r="IC50" s="85">
        <v>111598</v>
      </c>
      <c r="ID50" s="85">
        <v>18528000</v>
      </c>
      <c r="IE50" s="85">
        <v>0</v>
      </c>
      <c r="IF50" s="79">
        <v>145</v>
      </c>
      <c r="IG50" s="79">
        <v>0</v>
      </c>
      <c r="IH50" s="85">
        <v>69</v>
      </c>
      <c r="II50" s="79">
        <v>0</v>
      </c>
      <c r="IJ50" s="85">
        <v>33734</v>
      </c>
      <c r="IK50" s="71">
        <v>147017</v>
      </c>
      <c r="IL50" s="79">
        <v>11110</v>
      </c>
      <c r="IM50" s="113">
        <v>3324</v>
      </c>
      <c r="IN50" s="112">
        <v>39.75</v>
      </c>
      <c r="IO50" s="85">
        <v>451372</v>
      </c>
      <c r="IP50" s="81" t="s">
        <v>406</v>
      </c>
      <c r="IQ50" s="80">
        <v>13.1</v>
      </c>
      <c r="IR50" s="80">
        <v>13.1</v>
      </c>
      <c r="IS50" s="80">
        <v>1184</v>
      </c>
      <c r="IT50" s="80">
        <v>1182.8</v>
      </c>
      <c r="IU50" s="71">
        <v>38190</v>
      </c>
      <c r="IV50" s="72">
        <v>70.900000000000006</v>
      </c>
      <c r="IW50" s="72">
        <v>62.3</v>
      </c>
      <c r="IX50" s="72">
        <v>46.3</v>
      </c>
      <c r="IY50" s="72">
        <v>68.7</v>
      </c>
      <c r="IZ50" s="72">
        <v>34.200000000000003</v>
      </c>
      <c r="JA50" s="79">
        <v>3</v>
      </c>
      <c r="JB50" s="79">
        <v>8</v>
      </c>
      <c r="JC50" s="111">
        <v>72</v>
      </c>
      <c r="JD50" s="110">
        <v>0.92800000000000005</v>
      </c>
      <c r="JE50" s="109">
        <v>96.3</v>
      </c>
      <c r="JF50" s="109">
        <v>3.2</v>
      </c>
      <c r="JG50" s="109">
        <v>2.52</v>
      </c>
      <c r="JH50" s="108">
        <v>141794781</v>
      </c>
      <c r="JI50" s="74">
        <v>61.5</v>
      </c>
      <c r="JJ50" s="74">
        <v>58.1</v>
      </c>
      <c r="JK50" s="74" t="s">
        <v>406</v>
      </c>
      <c r="JL50" s="74" t="s">
        <v>406</v>
      </c>
      <c r="JM50" s="74">
        <v>18.899999999999999</v>
      </c>
      <c r="JN50" s="72">
        <v>29.6</v>
      </c>
      <c r="JO50" s="105">
        <v>3787</v>
      </c>
      <c r="JP50" s="74" t="s">
        <v>1208</v>
      </c>
      <c r="JQ50" s="74" t="s">
        <v>1208</v>
      </c>
      <c r="JR50" s="74" t="s">
        <v>1208</v>
      </c>
      <c r="JS50" s="72">
        <v>8</v>
      </c>
      <c r="JT50" s="72">
        <v>32.5</v>
      </c>
      <c r="JU50" s="71">
        <v>86249</v>
      </c>
      <c r="JV50" s="71">
        <v>1415</v>
      </c>
      <c r="JW50" s="71">
        <v>1455</v>
      </c>
      <c r="JX50" s="71">
        <v>7014</v>
      </c>
      <c r="JY50" s="71">
        <v>8231</v>
      </c>
      <c r="JZ50" s="71">
        <v>8671</v>
      </c>
      <c r="KA50" s="71">
        <v>10006</v>
      </c>
      <c r="KB50" s="71">
        <v>13201</v>
      </c>
      <c r="KC50" s="71">
        <v>12571</v>
      </c>
      <c r="KD50" s="71">
        <v>10607</v>
      </c>
      <c r="KE50" s="71">
        <v>8098</v>
      </c>
      <c r="KF50" s="71">
        <v>6301</v>
      </c>
      <c r="KG50" s="71">
        <v>4622</v>
      </c>
      <c r="KH50" s="74" t="s">
        <v>1208</v>
      </c>
      <c r="KI50" s="71">
        <v>2055</v>
      </c>
      <c r="KJ50" s="71">
        <v>917</v>
      </c>
      <c r="KK50" s="71">
        <v>427</v>
      </c>
      <c r="KL50" s="71">
        <v>223</v>
      </c>
      <c r="KM50" s="71">
        <v>11306</v>
      </c>
      <c r="KN50" s="71">
        <v>11373</v>
      </c>
      <c r="KO50" s="71">
        <v>10207</v>
      </c>
      <c r="KP50" s="71">
        <v>12776</v>
      </c>
      <c r="KQ50" s="71">
        <v>15792</v>
      </c>
      <c r="KR50" s="71">
        <v>19855</v>
      </c>
      <c r="KS50" s="71">
        <v>17834</v>
      </c>
      <c r="KT50" s="71">
        <v>14958</v>
      </c>
      <c r="KU50" s="71">
        <v>12762</v>
      </c>
      <c r="KV50" s="71">
        <v>13704</v>
      </c>
      <c r="KW50" s="71">
        <v>16759</v>
      </c>
      <c r="KX50" s="74" t="s">
        <v>1208</v>
      </c>
      <c r="KY50" s="71">
        <v>13386</v>
      </c>
      <c r="KZ50" s="71">
        <v>10841</v>
      </c>
      <c r="LA50" s="71">
        <v>8732</v>
      </c>
      <c r="LB50" s="71">
        <v>9453</v>
      </c>
    </row>
    <row r="51" spans="1:314" ht="12" customHeight="1">
      <c r="A51" s="3">
        <v>292010</v>
      </c>
      <c r="B51" s="2" t="s">
        <v>735</v>
      </c>
      <c r="C51" s="94">
        <v>276.94</v>
      </c>
      <c r="D51" s="71">
        <v>358155</v>
      </c>
      <c r="E51" s="72">
        <v>11.7</v>
      </c>
      <c r="F51" s="72">
        <v>58.3</v>
      </c>
      <c r="G51" s="72">
        <v>30</v>
      </c>
      <c r="H51" s="79">
        <v>15333</v>
      </c>
      <c r="I51" s="79">
        <v>32643</v>
      </c>
      <c r="J51" s="79">
        <v>51866</v>
      </c>
      <c r="K51" s="71">
        <v>53163</v>
      </c>
      <c r="L51" s="71">
        <v>161392</v>
      </c>
      <c r="M51" s="71">
        <v>3126</v>
      </c>
      <c r="N51" s="71">
        <v>12661</v>
      </c>
      <c r="O51" s="74">
        <v>12940</v>
      </c>
      <c r="P51" s="74" t="s">
        <v>1207</v>
      </c>
      <c r="Q51" s="74" t="s">
        <v>1207</v>
      </c>
      <c r="R51" s="79">
        <v>356352</v>
      </c>
      <c r="S51" s="71">
        <v>360310</v>
      </c>
      <c r="T51" s="71">
        <v>341656</v>
      </c>
      <c r="U51" s="71">
        <v>610304</v>
      </c>
      <c r="V51" s="71">
        <v>1156386</v>
      </c>
      <c r="W51" s="71">
        <v>511350</v>
      </c>
      <c r="X51" s="71">
        <v>625499</v>
      </c>
      <c r="Y51" s="86">
        <v>64</v>
      </c>
      <c r="Z51" s="104">
        <v>48</v>
      </c>
      <c r="AA51" s="86">
        <v>43</v>
      </c>
      <c r="AB51" s="74" t="s">
        <v>1207</v>
      </c>
      <c r="AC51" s="74" t="s">
        <v>1207</v>
      </c>
      <c r="AD51" s="87">
        <v>79245</v>
      </c>
      <c r="AE51" s="71">
        <v>290</v>
      </c>
      <c r="AF51" s="86">
        <v>1648</v>
      </c>
      <c r="AG51" s="71">
        <v>1496</v>
      </c>
      <c r="AH51" s="71">
        <v>600317</v>
      </c>
      <c r="AI51" s="71">
        <v>1313</v>
      </c>
      <c r="AJ51" s="74" t="s">
        <v>1207</v>
      </c>
      <c r="AK51" s="123">
        <v>37</v>
      </c>
      <c r="AL51" s="71">
        <v>3019</v>
      </c>
      <c r="AM51" s="74">
        <v>43</v>
      </c>
      <c r="AN51" s="74">
        <v>15671</v>
      </c>
      <c r="AO51" s="71">
        <v>1077</v>
      </c>
      <c r="AP51" s="71">
        <v>92</v>
      </c>
      <c r="AQ51" s="102">
        <v>21</v>
      </c>
      <c r="AR51" s="74">
        <v>7436</v>
      </c>
      <c r="AS51" s="71">
        <v>573</v>
      </c>
      <c r="AT51" s="71">
        <v>5</v>
      </c>
      <c r="AU51" s="71">
        <v>250</v>
      </c>
      <c r="AV51" s="71">
        <v>2</v>
      </c>
      <c r="AW51" s="71">
        <v>41</v>
      </c>
      <c r="AX51" s="74" t="s">
        <v>1207</v>
      </c>
      <c r="AY51" s="74" t="s">
        <v>1207</v>
      </c>
      <c r="AZ51" s="74" t="s">
        <v>1207</v>
      </c>
      <c r="BA51" s="74" t="s">
        <v>1207</v>
      </c>
      <c r="BB51" s="72">
        <v>99.210526315789465</v>
      </c>
      <c r="BC51" s="72">
        <v>103.2</v>
      </c>
      <c r="BD51" s="72">
        <v>95</v>
      </c>
      <c r="BE51" s="72"/>
      <c r="BF51" s="86">
        <v>24</v>
      </c>
      <c r="BG51" s="102">
        <v>24</v>
      </c>
      <c r="BH51" s="102">
        <v>6</v>
      </c>
      <c r="BI51" s="74" t="s">
        <v>1207</v>
      </c>
      <c r="BJ51" s="74" t="s">
        <v>1207</v>
      </c>
      <c r="BK51" s="86">
        <v>2</v>
      </c>
      <c r="BL51" s="86">
        <v>2</v>
      </c>
      <c r="BM51" s="102">
        <v>2</v>
      </c>
      <c r="BN51" s="102">
        <v>1</v>
      </c>
      <c r="BO51" s="74">
        <v>11</v>
      </c>
      <c r="BP51" s="71">
        <v>19640</v>
      </c>
      <c r="BQ51" s="74">
        <v>1</v>
      </c>
      <c r="BR51" s="71">
        <v>77091</v>
      </c>
      <c r="BS51" s="74">
        <v>2</v>
      </c>
      <c r="BT51" s="71">
        <v>61800</v>
      </c>
      <c r="BU51" s="74">
        <v>4</v>
      </c>
      <c r="BV51" s="71">
        <v>1681</v>
      </c>
      <c r="BW51" s="72">
        <v>37.700000000000003</v>
      </c>
      <c r="BX51" s="86">
        <v>2</v>
      </c>
      <c r="BY51" s="86">
        <v>6</v>
      </c>
      <c r="BZ51" s="86">
        <v>413</v>
      </c>
      <c r="CA51" s="86">
        <v>14916</v>
      </c>
      <c r="CB51" s="72">
        <v>27.1</v>
      </c>
      <c r="CC51" s="101">
        <v>1.53</v>
      </c>
      <c r="CD51" s="72">
        <v>33.1</v>
      </c>
      <c r="CE51" s="72">
        <v>4.5247754541704888</v>
      </c>
      <c r="CF51" s="72">
        <v>54.219167748700002</v>
      </c>
      <c r="CG51" s="74">
        <v>23</v>
      </c>
      <c r="CH51" s="71">
        <v>4382</v>
      </c>
      <c r="CI51" s="74">
        <v>392</v>
      </c>
      <c r="CJ51" s="74">
        <v>945</v>
      </c>
      <c r="CK51" s="74">
        <v>3662</v>
      </c>
      <c r="CL51" s="74">
        <v>1062</v>
      </c>
      <c r="CM51" s="74">
        <v>264</v>
      </c>
      <c r="CN51" s="74">
        <v>571</v>
      </c>
      <c r="CO51" s="94">
        <v>1.23</v>
      </c>
      <c r="CP51" s="101" t="s">
        <v>406</v>
      </c>
      <c r="CQ51" s="74">
        <v>2</v>
      </c>
      <c r="CR51" s="74">
        <v>53</v>
      </c>
      <c r="CS51" s="74">
        <v>4</v>
      </c>
      <c r="CT51" s="74">
        <v>1</v>
      </c>
      <c r="CU51" s="74">
        <v>150</v>
      </c>
      <c r="CV51" s="74">
        <v>24</v>
      </c>
      <c r="CW51" s="71">
        <v>1652</v>
      </c>
      <c r="CX51" s="74">
        <v>11</v>
      </c>
      <c r="CY51" s="74">
        <v>1098</v>
      </c>
      <c r="CZ51" s="86">
        <v>35</v>
      </c>
      <c r="DA51" s="86">
        <v>552</v>
      </c>
      <c r="DB51" s="86">
        <v>14</v>
      </c>
      <c r="DC51" s="86">
        <v>148</v>
      </c>
      <c r="DD51" s="86">
        <v>12</v>
      </c>
      <c r="DE51" s="86">
        <v>323</v>
      </c>
      <c r="DF51" s="71">
        <v>12346</v>
      </c>
      <c r="DG51" s="71">
        <v>2514</v>
      </c>
      <c r="DH51" s="87">
        <v>2302</v>
      </c>
      <c r="DI51" s="87">
        <v>1230961.872</v>
      </c>
      <c r="DJ51" s="87">
        <v>330221.49800000002</v>
      </c>
      <c r="DK51" s="87">
        <v>596852.16899999999</v>
      </c>
      <c r="DL51" s="71">
        <v>107519</v>
      </c>
      <c r="DM51" s="74">
        <v>13</v>
      </c>
      <c r="DN51" s="87">
        <v>19969</v>
      </c>
      <c r="DO51" s="87">
        <v>2257</v>
      </c>
      <c r="DP51" s="87">
        <v>1507</v>
      </c>
      <c r="DQ51" s="86">
        <v>157</v>
      </c>
      <c r="DR51" s="86">
        <v>1548</v>
      </c>
      <c r="DS51" s="71">
        <v>14641</v>
      </c>
      <c r="DT51" s="122">
        <v>14139</v>
      </c>
      <c r="DU51" s="71">
        <v>2774</v>
      </c>
      <c r="DV51" s="71">
        <v>3038</v>
      </c>
      <c r="DW51" s="86">
        <v>209</v>
      </c>
      <c r="DX51" s="86">
        <v>330</v>
      </c>
      <c r="DY51" s="86">
        <v>8</v>
      </c>
      <c r="DZ51" s="86">
        <v>1835</v>
      </c>
      <c r="EA51" s="86">
        <v>48</v>
      </c>
      <c r="EB51" s="86">
        <v>16864</v>
      </c>
      <c r="EC51" s="86"/>
      <c r="ED51" s="116">
        <v>60</v>
      </c>
      <c r="EE51" s="74">
        <v>8174</v>
      </c>
      <c r="EF51" s="118">
        <v>6967</v>
      </c>
      <c r="EG51" s="74">
        <v>76</v>
      </c>
      <c r="EH51" s="115">
        <v>1011</v>
      </c>
      <c r="EI51" s="86">
        <v>49</v>
      </c>
      <c r="EJ51" s="86">
        <v>53</v>
      </c>
      <c r="EK51" s="72">
        <v>62.8</v>
      </c>
      <c r="EL51" s="86">
        <v>46</v>
      </c>
      <c r="EM51" s="86">
        <v>180</v>
      </c>
      <c r="EN51" s="86">
        <v>1562</v>
      </c>
      <c r="EO51" s="87">
        <v>358</v>
      </c>
      <c r="EP51" s="87">
        <v>104</v>
      </c>
      <c r="EQ51" s="87">
        <v>1597</v>
      </c>
      <c r="ER51" s="74">
        <v>2331</v>
      </c>
      <c r="ES51" s="72">
        <v>95.6</v>
      </c>
      <c r="ET51" s="72">
        <v>92.8</v>
      </c>
      <c r="EU51" s="87">
        <v>817</v>
      </c>
      <c r="EV51" s="72">
        <v>20.9</v>
      </c>
      <c r="EW51" s="87">
        <v>82942</v>
      </c>
      <c r="EX51" s="72">
        <v>29.7</v>
      </c>
      <c r="EY51" s="87">
        <v>359686</v>
      </c>
      <c r="EZ51" s="72">
        <v>2.21</v>
      </c>
      <c r="FA51" s="86">
        <v>478</v>
      </c>
      <c r="FB51" s="86">
        <v>80</v>
      </c>
      <c r="FC51" s="125">
        <v>6749</v>
      </c>
      <c r="FD51" s="86">
        <v>78</v>
      </c>
      <c r="FE51" s="86">
        <v>965</v>
      </c>
      <c r="FF51" s="72">
        <v>100</v>
      </c>
      <c r="FG51" s="72" t="s">
        <v>860</v>
      </c>
      <c r="FH51" s="71">
        <v>97095</v>
      </c>
      <c r="FI51" s="74">
        <v>7754</v>
      </c>
      <c r="FJ51" s="71">
        <v>582</v>
      </c>
      <c r="FK51" s="115">
        <v>89341</v>
      </c>
      <c r="FL51" s="71">
        <v>76235</v>
      </c>
      <c r="FM51" s="71">
        <v>5898</v>
      </c>
      <c r="FN51" s="71">
        <v>7208</v>
      </c>
      <c r="FO51" s="71">
        <v>13493</v>
      </c>
      <c r="FP51" s="119">
        <v>16.899999999999999</v>
      </c>
      <c r="FQ51" s="116">
        <v>574</v>
      </c>
      <c r="FR51" s="111">
        <v>21.9</v>
      </c>
      <c r="FS51" s="118">
        <v>15385</v>
      </c>
      <c r="FT51" s="86">
        <v>14</v>
      </c>
      <c r="FU51" s="86">
        <v>27</v>
      </c>
      <c r="FV51" s="86">
        <v>492</v>
      </c>
      <c r="FW51" s="96">
        <v>24</v>
      </c>
      <c r="FX51" s="95">
        <v>900</v>
      </c>
      <c r="FY51" s="94">
        <v>66.557036876296905</v>
      </c>
      <c r="FZ51" s="74" t="s">
        <v>1207</v>
      </c>
      <c r="GA51" s="93">
        <v>99.8</v>
      </c>
      <c r="GB51" s="93">
        <v>90.4</v>
      </c>
      <c r="GC51" s="72">
        <v>91.3</v>
      </c>
      <c r="GD51" s="80">
        <v>46.4</v>
      </c>
      <c r="GE51" s="117">
        <v>67</v>
      </c>
      <c r="GF51" s="116">
        <v>11</v>
      </c>
      <c r="GG51" s="116">
        <v>79</v>
      </c>
      <c r="GH51" s="86">
        <v>1169</v>
      </c>
      <c r="GI51" s="86">
        <v>13</v>
      </c>
      <c r="GJ51" s="86">
        <v>2547</v>
      </c>
      <c r="GK51" s="86">
        <v>2155</v>
      </c>
      <c r="GL51" s="86">
        <v>5</v>
      </c>
      <c r="GM51" s="115">
        <v>16315000</v>
      </c>
      <c r="GN51" s="114">
        <v>4468</v>
      </c>
      <c r="GO51" s="86" t="s">
        <v>406</v>
      </c>
      <c r="GP51" s="86" t="s">
        <v>406</v>
      </c>
      <c r="GQ51" s="71">
        <v>12015</v>
      </c>
      <c r="GR51" s="74">
        <v>12015</v>
      </c>
      <c r="GS51" s="74">
        <v>19</v>
      </c>
      <c r="GT51" s="74">
        <v>1279</v>
      </c>
      <c r="GU51" s="71">
        <v>123876</v>
      </c>
      <c r="GV51" s="71">
        <v>170</v>
      </c>
      <c r="GW51" s="71">
        <v>12867</v>
      </c>
      <c r="GX51" s="71">
        <v>110839</v>
      </c>
      <c r="GY51" s="71">
        <v>374</v>
      </c>
      <c r="GZ51" s="71">
        <v>3390</v>
      </c>
      <c r="HA51" s="71">
        <v>262518</v>
      </c>
      <c r="HB51" s="71">
        <v>1880</v>
      </c>
      <c r="HC51" s="71">
        <v>16989</v>
      </c>
      <c r="HD51" s="71">
        <v>340177</v>
      </c>
      <c r="HE51" s="71">
        <v>205</v>
      </c>
      <c r="HF51" s="71">
        <v>5466</v>
      </c>
      <c r="HG51" s="71">
        <v>190363.33</v>
      </c>
      <c r="HH51" s="74">
        <v>205</v>
      </c>
      <c r="HI51" s="86">
        <v>5448</v>
      </c>
      <c r="HJ51" s="86">
        <v>207547</v>
      </c>
      <c r="HK51" s="88">
        <v>42.08</v>
      </c>
      <c r="HL51" s="86">
        <v>964</v>
      </c>
      <c r="HM51" s="74">
        <v>3216</v>
      </c>
      <c r="HN51" s="74">
        <v>1798</v>
      </c>
      <c r="HO51" s="87">
        <v>126</v>
      </c>
      <c r="HP51" s="74" t="s">
        <v>1208</v>
      </c>
      <c r="HQ51" s="74" t="s">
        <v>1208</v>
      </c>
      <c r="HR51" s="74" t="s">
        <v>1208</v>
      </c>
      <c r="HS51" s="87">
        <v>51</v>
      </c>
      <c r="HT51" s="71">
        <v>1570569</v>
      </c>
      <c r="HU51" s="71">
        <v>9969432</v>
      </c>
      <c r="HV51" s="86">
        <v>1003135</v>
      </c>
      <c r="HW51" s="86">
        <v>1450135</v>
      </c>
      <c r="HX51" s="86">
        <v>178268</v>
      </c>
      <c r="HY51" s="86">
        <v>3360</v>
      </c>
      <c r="HZ51" s="86">
        <v>6961</v>
      </c>
      <c r="IA51" s="86">
        <v>160561</v>
      </c>
      <c r="IB51" s="86">
        <v>88747</v>
      </c>
      <c r="IC51" s="85">
        <v>56234</v>
      </c>
      <c r="ID51" s="85">
        <v>33956174</v>
      </c>
      <c r="IE51" s="85">
        <v>0</v>
      </c>
      <c r="IF51" s="79">
        <v>314</v>
      </c>
      <c r="IG51" s="79">
        <v>0</v>
      </c>
      <c r="IH51" s="85">
        <v>172</v>
      </c>
      <c r="II51" s="79">
        <v>0</v>
      </c>
      <c r="IJ51" s="85">
        <v>9722</v>
      </c>
      <c r="IK51" s="71">
        <v>154817</v>
      </c>
      <c r="IL51" s="79">
        <v>580</v>
      </c>
      <c r="IM51" s="113">
        <v>0</v>
      </c>
      <c r="IN51" s="112">
        <v>45.68</v>
      </c>
      <c r="IO51" s="85">
        <v>308006</v>
      </c>
      <c r="IP51" s="81" t="s">
        <v>767</v>
      </c>
      <c r="IQ51" s="80">
        <v>1.8</v>
      </c>
      <c r="IR51" s="80">
        <v>1.8</v>
      </c>
      <c r="IS51" s="80">
        <v>778.74</v>
      </c>
      <c r="IT51" s="80">
        <v>763.56</v>
      </c>
      <c r="IU51" s="71">
        <v>70218</v>
      </c>
      <c r="IV51" s="72">
        <v>67.8</v>
      </c>
      <c r="IW51" s="72">
        <v>60.8</v>
      </c>
      <c r="IX51" s="72">
        <v>48.2</v>
      </c>
      <c r="IY51" s="72">
        <v>66.900000000000006</v>
      </c>
      <c r="IZ51" s="72">
        <v>29.7</v>
      </c>
      <c r="JA51" s="79">
        <v>1</v>
      </c>
      <c r="JB51" s="79">
        <v>8</v>
      </c>
      <c r="JC51" s="111">
        <v>73</v>
      </c>
      <c r="JD51" s="110">
        <v>0.76500000000000001</v>
      </c>
      <c r="JE51" s="109">
        <v>100.7</v>
      </c>
      <c r="JF51" s="109">
        <v>12.7</v>
      </c>
      <c r="JG51" s="109">
        <v>0.6</v>
      </c>
      <c r="JH51" s="108">
        <v>205174778</v>
      </c>
      <c r="JI51" s="74">
        <v>48.9</v>
      </c>
      <c r="JJ51" s="74">
        <v>57.7</v>
      </c>
      <c r="JK51" s="74" t="s">
        <v>406</v>
      </c>
      <c r="JL51" s="74" t="s">
        <v>406</v>
      </c>
      <c r="JM51" s="74">
        <v>161.1</v>
      </c>
      <c r="JN51" s="72">
        <v>30.2</v>
      </c>
      <c r="JO51" s="105">
        <v>2800</v>
      </c>
      <c r="JP51" s="74" t="s">
        <v>1208</v>
      </c>
      <c r="JQ51" s="74" t="s">
        <v>1208</v>
      </c>
      <c r="JR51" s="74" t="s">
        <v>1208</v>
      </c>
      <c r="JS51" s="72">
        <v>32</v>
      </c>
      <c r="JT51" s="72">
        <v>35.700000000000003</v>
      </c>
      <c r="JU51" s="71">
        <v>65197</v>
      </c>
      <c r="JV51" s="71">
        <v>1723</v>
      </c>
      <c r="JW51" s="71">
        <v>1274</v>
      </c>
      <c r="JX51" s="71">
        <v>5568</v>
      </c>
      <c r="JY51" s="71">
        <v>6338</v>
      </c>
      <c r="JZ51" s="71">
        <v>6180</v>
      </c>
      <c r="KA51" s="71">
        <v>6719</v>
      </c>
      <c r="KB51" s="71">
        <v>9182</v>
      </c>
      <c r="KC51" s="71">
        <v>9124</v>
      </c>
      <c r="KD51" s="71">
        <v>8147</v>
      </c>
      <c r="KE51" s="71">
        <v>6808</v>
      </c>
      <c r="KF51" s="71">
        <v>5507</v>
      </c>
      <c r="KG51" s="71">
        <v>4012</v>
      </c>
      <c r="KH51" s="74" t="s">
        <v>1208</v>
      </c>
      <c r="KI51" s="71">
        <v>1880</v>
      </c>
      <c r="KJ51" s="71">
        <v>859</v>
      </c>
      <c r="KK51" s="71">
        <v>389</v>
      </c>
      <c r="KL51" s="71">
        <v>199</v>
      </c>
      <c r="KM51" s="71">
        <v>8475</v>
      </c>
      <c r="KN51" s="71">
        <v>8977</v>
      </c>
      <c r="KO51" s="71">
        <v>7771</v>
      </c>
      <c r="KP51" s="71">
        <v>8827</v>
      </c>
      <c r="KQ51" s="71">
        <v>10218</v>
      </c>
      <c r="KR51" s="71">
        <v>13276</v>
      </c>
      <c r="KS51" s="71">
        <v>12605</v>
      </c>
      <c r="KT51" s="71">
        <v>11666</v>
      </c>
      <c r="KU51" s="71">
        <v>11053</v>
      </c>
      <c r="KV51" s="71">
        <v>12910</v>
      </c>
      <c r="KW51" s="71">
        <v>15716</v>
      </c>
      <c r="KX51" s="74" t="s">
        <v>1208</v>
      </c>
      <c r="KY51" s="71">
        <v>13093</v>
      </c>
      <c r="KZ51" s="71">
        <v>10066</v>
      </c>
      <c r="LA51" s="71">
        <v>8119</v>
      </c>
      <c r="LB51" s="71">
        <v>9809</v>
      </c>
    </row>
    <row r="52" spans="1:314" ht="12" customHeight="1">
      <c r="A52" s="3">
        <v>302015</v>
      </c>
      <c r="B52" s="2" t="s">
        <v>736</v>
      </c>
      <c r="C52" s="94">
        <v>208.84</v>
      </c>
      <c r="D52" s="71">
        <v>369861</v>
      </c>
      <c r="E52" s="72">
        <v>12.11</v>
      </c>
      <c r="F52" s="72">
        <v>58.09</v>
      </c>
      <c r="G52" s="72">
        <v>29.79</v>
      </c>
      <c r="H52" s="79">
        <v>17256</v>
      </c>
      <c r="I52" s="79">
        <v>35521</v>
      </c>
      <c r="J52" s="79">
        <v>55018</v>
      </c>
      <c r="K52" s="71">
        <v>56166</v>
      </c>
      <c r="L52" s="71">
        <v>173075</v>
      </c>
      <c r="M52" s="71">
        <v>3315</v>
      </c>
      <c r="N52" s="71">
        <v>8587</v>
      </c>
      <c r="O52" s="74">
        <v>8909</v>
      </c>
      <c r="P52" s="74" t="s">
        <v>1207</v>
      </c>
      <c r="Q52" s="74" t="s">
        <v>1207</v>
      </c>
      <c r="R52" s="79">
        <v>358473</v>
      </c>
      <c r="S52" s="71">
        <v>364154</v>
      </c>
      <c r="T52" s="71">
        <v>380419</v>
      </c>
      <c r="U52" s="71">
        <v>628583</v>
      </c>
      <c r="V52" s="71">
        <v>795373</v>
      </c>
      <c r="W52" s="71">
        <v>313041</v>
      </c>
      <c r="X52" s="71">
        <v>480418</v>
      </c>
      <c r="Y52" s="86">
        <v>6</v>
      </c>
      <c r="Z52" s="104">
        <v>105</v>
      </c>
      <c r="AA52" s="86">
        <v>0</v>
      </c>
      <c r="AB52" s="74" t="s">
        <v>1207</v>
      </c>
      <c r="AC52" s="74" t="s">
        <v>1207</v>
      </c>
      <c r="AD52" s="87" t="s">
        <v>406</v>
      </c>
      <c r="AE52" s="71">
        <v>3616</v>
      </c>
      <c r="AF52" s="86">
        <v>2034</v>
      </c>
      <c r="AG52" s="71">
        <v>1406</v>
      </c>
      <c r="AH52" s="71">
        <v>229634</v>
      </c>
      <c r="AI52" s="71">
        <v>2000</v>
      </c>
      <c r="AJ52" s="74" t="s">
        <v>1207</v>
      </c>
      <c r="AK52" s="123">
        <v>28</v>
      </c>
      <c r="AL52" s="71">
        <v>3544</v>
      </c>
      <c r="AM52" s="74">
        <v>50</v>
      </c>
      <c r="AN52" s="74">
        <v>16720</v>
      </c>
      <c r="AO52" s="71">
        <v>1114</v>
      </c>
      <c r="AP52" s="71">
        <v>103</v>
      </c>
      <c r="AQ52" s="102">
        <v>17</v>
      </c>
      <c r="AR52" s="74">
        <v>7077</v>
      </c>
      <c r="AS52" s="71">
        <v>520</v>
      </c>
      <c r="AT52" s="71">
        <v>3</v>
      </c>
      <c r="AU52" s="71">
        <v>324</v>
      </c>
      <c r="AV52" s="71">
        <v>7</v>
      </c>
      <c r="AW52" s="71">
        <v>14</v>
      </c>
      <c r="AX52" s="74" t="s">
        <v>1207</v>
      </c>
      <c r="AY52" s="74" t="s">
        <v>1207</v>
      </c>
      <c r="AZ52" s="74" t="s">
        <v>1207</v>
      </c>
      <c r="BA52" s="74" t="s">
        <v>1207</v>
      </c>
      <c r="BB52" s="72">
        <v>100</v>
      </c>
      <c r="BC52" s="72">
        <v>118.9</v>
      </c>
      <c r="BD52" s="72">
        <v>134</v>
      </c>
      <c r="BE52" s="72"/>
      <c r="BF52" s="86">
        <v>30</v>
      </c>
      <c r="BG52" s="102">
        <v>30</v>
      </c>
      <c r="BH52" s="102">
        <v>9</v>
      </c>
      <c r="BI52" s="74" t="s">
        <v>1207</v>
      </c>
      <c r="BJ52" s="74" t="s">
        <v>1207</v>
      </c>
      <c r="BK52" s="86">
        <v>2</v>
      </c>
      <c r="BL52" s="86">
        <v>2</v>
      </c>
      <c r="BM52" s="102">
        <v>3</v>
      </c>
      <c r="BN52" s="102">
        <v>2</v>
      </c>
      <c r="BO52" s="74">
        <v>4</v>
      </c>
      <c r="BP52" s="71">
        <v>11860</v>
      </c>
      <c r="BQ52" s="74">
        <v>1</v>
      </c>
      <c r="BR52" s="71">
        <v>14300</v>
      </c>
      <c r="BS52" s="74">
        <v>6</v>
      </c>
      <c r="BT52" s="71">
        <v>129208</v>
      </c>
      <c r="BU52" s="74">
        <v>1</v>
      </c>
      <c r="BV52" s="71">
        <v>415</v>
      </c>
      <c r="BW52" s="72">
        <v>51.7</v>
      </c>
      <c r="BX52" s="86">
        <v>1</v>
      </c>
      <c r="BY52" s="86">
        <v>2</v>
      </c>
      <c r="BZ52" s="86">
        <v>402</v>
      </c>
      <c r="CA52" s="86">
        <v>6356</v>
      </c>
      <c r="CB52" s="72">
        <v>26.5</v>
      </c>
      <c r="CC52" s="101">
        <v>1.31</v>
      </c>
      <c r="CD52" s="72">
        <v>39.200000000000003</v>
      </c>
      <c r="CE52" s="72">
        <v>4.7609288817584581</v>
      </c>
      <c r="CF52" s="72">
        <v>56.404481023000002</v>
      </c>
      <c r="CG52" s="74">
        <v>37</v>
      </c>
      <c r="CH52" s="71">
        <v>5817</v>
      </c>
      <c r="CI52" s="74">
        <v>445</v>
      </c>
      <c r="CJ52" s="74">
        <v>1616</v>
      </c>
      <c r="CK52" s="74">
        <v>4449</v>
      </c>
      <c r="CL52" s="74">
        <v>1165</v>
      </c>
      <c r="CM52" s="74">
        <v>301</v>
      </c>
      <c r="CN52" s="74">
        <v>768</v>
      </c>
      <c r="CO52" s="94">
        <v>1.51</v>
      </c>
      <c r="CP52" s="74" t="s">
        <v>406</v>
      </c>
      <c r="CQ52" s="74">
        <v>3</v>
      </c>
      <c r="CR52" s="74">
        <v>11</v>
      </c>
      <c r="CS52" s="74">
        <v>0</v>
      </c>
      <c r="CT52" s="74">
        <v>3</v>
      </c>
      <c r="CU52" s="74">
        <v>210</v>
      </c>
      <c r="CV52" s="74">
        <v>21</v>
      </c>
      <c r="CW52" s="71">
        <v>1339</v>
      </c>
      <c r="CX52" s="74">
        <v>13</v>
      </c>
      <c r="CY52" s="74">
        <v>1069</v>
      </c>
      <c r="CZ52" s="86">
        <v>56</v>
      </c>
      <c r="DA52" s="86">
        <v>906</v>
      </c>
      <c r="DB52" s="86">
        <v>18</v>
      </c>
      <c r="DC52" s="86">
        <v>160</v>
      </c>
      <c r="DD52" s="86">
        <v>21</v>
      </c>
      <c r="DE52" s="86">
        <v>572</v>
      </c>
      <c r="DF52" s="71">
        <v>14774</v>
      </c>
      <c r="DG52" s="71">
        <v>3899</v>
      </c>
      <c r="DH52" s="87">
        <v>2158</v>
      </c>
      <c r="DI52" s="87">
        <v>1617196.135</v>
      </c>
      <c r="DJ52" s="87">
        <v>603935.20400000003</v>
      </c>
      <c r="DK52" s="87">
        <v>564017.54500000004</v>
      </c>
      <c r="DL52" s="71">
        <v>109999</v>
      </c>
      <c r="DM52" s="74">
        <v>15</v>
      </c>
      <c r="DN52" s="87">
        <v>25650</v>
      </c>
      <c r="DO52" s="87">
        <v>2721</v>
      </c>
      <c r="DP52" s="87">
        <v>2279</v>
      </c>
      <c r="DQ52" s="86">
        <v>53</v>
      </c>
      <c r="DR52" s="86">
        <v>654</v>
      </c>
      <c r="DS52" s="71">
        <v>14450</v>
      </c>
      <c r="DT52" s="122">
        <v>17657</v>
      </c>
      <c r="DU52" s="71">
        <v>3391</v>
      </c>
      <c r="DV52" s="71">
        <v>2585</v>
      </c>
      <c r="DW52" s="86">
        <v>297</v>
      </c>
      <c r="DX52" s="86">
        <v>401</v>
      </c>
      <c r="DY52" s="86">
        <v>7</v>
      </c>
      <c r="DZ52" s="86">
        <v>2009</v>
      </c>
      <c r="EA52" s="86">
        <v>25</v>
      </c>
      <c r="EB52" s="86">
        <v>15110</v>
      </c>
      <c r="EC52" s="86"/>
      <c r="ED52" s="116">
        <v>62</v>
      </c>
      <c r="EE52" s="74">
        <v>8493</v>
      </c>
      <c r="EF52" s="118">
        <v>7565</v>
      </c>
      <c r="EG52" s="74">
        <v>12</v>
      </c>
      <c r="EH52" s="115">
        <v>867</v>
      </c>
      <c r="EI52" s="86">
        <v>51</v>
      </c>
      <c r="EJ52" s="86">
        <v>51</v>
      </c>
      <c r="EK52" s="72">
        <v>77.2</v>
      </c>
      <c r="EL52" s="86">
        <v>62</v>
      </c>
      <c r="EM52" s="86">
        <v>35</v>
      </c>
      <c r="EN52" s="86">
        <v>928</v>
      </c>
      <c r="EO52" s="87">
        <v>441</v>
      </c>
      <c r="EP52" s="87">
        <v>102</v>
      </c>
      <c r="EQ52" s="87">
        <v>1860</v>
      </c>
      <c r="ER52" s="74">
        <v>2727</v>
      </c>
      <c r="ES52" s="72">
        <v>97.4</v>
      </c>
      <c r="ET52" s="72">
        <v>93.5</v>
      </c>
      <c r="EU52" s="87">
        <v>639</v>
      </c>
      <c r="EV52" s="72">
        <v>26</v>
      </c>
      <c r="EW52" s="87">
        <v>88362</v>
      </c>
      <c r="EX52" s="72">
        <v>34.6</v>
      </c>
      <c r="EY52" s="87">
        <v>381378</v>
      </c>
      <c r="EZ52" s="72">
        <v>1.84</v>
      </c>
      <c r="FA52" s="86">
        <v>324</v>
      </c>
      <c r="FB52" s="86">
        <v>38</v>
      </c>
      <c r="FC52" s="125" t="s">
        <v>406</v>
      </c>
      <c r="FD52" s="86">
        <v>32</v>
      </c>
      <c r="FE52" s="86">
        <v>1954</v>
      </c>
      <c r="FF52" s="72">
        <v>88.9</v>
      </c>
      <c r="FG52" s="72" t="s">
        <v>860</v>
      </c>
      <c r="FH52" s="71">
        <v>127450</v>
      </c>
      <c r="FI52" s="74">
        <v>14343</v>
      </c>
      <c r="FJ52" s="71">
        <v>0</v>
      </c>
      <c r="FK52" s="115">
        <v>112323</v>
      </c>
      <c r="FL52" s="71" t="s">
        <v>762</v>
      </c>
      <c r="FM52" s="71">
        <v>7383</v>
      </c>
      <c r="FN52" s="71">
        <v>104940</v>
      </c>
      <c r="FO52" s="71">
        <v>784</v>
      </c>
      <c r="FP52" s="119">
        <v>6.2</v>
      </c>
      <c r="FQ52" s="116">
        <v>102</v>
      </c>
      <c r="FR52" s="111">
        <v>7.5</v>
      </c>
      <c r="FS52" s="118">
        <v>10535</v>
      </c>
      <c r="FT52" s="86">
        <v>0</v>
      </c>
      <c r="FU52" s="86">
        <v>49</v>
      </c>
      <c r="FV52" s="86">
        <v>130</v>
      </c>
      <c r="FW52" s="96">
        <v>64</v>
      </c>
      <c r="FX52" s="95">
        <v>1719</v>
      </c>
      <c r="FY52" s="94">
        <v>67.812972743437996</v>
      </c>
      <c r="FZ52" s="74" t="s">
        <v>1207</v>
      </c>
      <c r="GA52" s="93">
        <v>98.46</v>
      </c>
      <c r="GB52" s="93">
        <v>84.59</v>
      </c>
      <c r="GC52" s="72">
        <v>39.6</v>
      </c>
      <c r="GD52" s="80">
        <v>42</v>
      </c>
      <c r="GE52" s="117">
        <v>77</v>
      </c>
      <c r="GF52" s="116">
        <v>11</v>
      </c>
      <c r="GG52" s="116">
        <v>62</v>
      </c>
      <c r="GH52" s="86">
        <v>1210</v>
      </c>
      <c r="GI52" s="86">
        <v>8</v>
      </c>
      <c r="GJ52" s="86">
        <v>2901</v>
      </c>
      <c r="GK52" s="86">
        <v>1554</v>
      </c>
      <c r="GL52" s="86">
        <v>2</v>
      </c>
      <c r="GM52" s="115">
        <v>6510967</v>
      </c>
      <c r="GN52" s="114">
        <v>3466</v>
      </c>
      <c r="GO52" s="86">
        <v>15185320</v>
      </c>
      <c r="GP52" s="86">
        <v>10756109</v>
      </c>
      <c r="GQ52" s="71">
        <v>16382</v>
      </c>
      <c r="GR52" s="74">
        <v>16382</v>
      </c>
      <c r="GS52" s="74">
        <v>24</v>
      </c>
      <c r="GT52" s="74">
        <v>2499</v>
      </c>
      <c r="GU52" s="71">
        <v>166736</v>
      </c>
      <c r="GV52" s="71">
        <v>437</v>
      </c>
      <c r="GW52" s="71">
        <v>35786</v>
      </c>
      <c r="GX52" s="71">
        <v>130513</v>
      </c>
      <c r="GY52" s="71">
        <v>940</v>
      </c>
      <c r="GZ52" s="71">
        <v>7744</v>
      </c>
      <c r="HA52" s="71">
        <v>721347</v>
      </c>
      <c r="HB52" s="71">
        <v>2582</v>
      </c>
      <c r="HC52" s="71">
        <v>19018</v>
      </c>
      <c r="HD52" s="71">
        <v>411911</v>
      </c>
      <c r="HE52" s="71">
        <v>605</v>
      </c>
      <c r="HF52" s="71">
        <v>22777</v>
      </c>
      <c r="HG52" s="71">
        <v>1416772.24</v>
      </c>
      <c r="HH52" s="74">
        <v>599</v>
      </c>
      <c r="HI52" s="86">
        <v>14861</v>
      </c>
      <c r="HJ52" s="86">
        <v>40098</v>
      </c>
      <c r="HK52" s="88">
        <v>33</v>
      </c>
      <c r="HL52" s="86" t="s">
        <v>406</v>
      </c>
      <c r="HM52" s="74">
        <v>3651</v>
      </c>
      <c r="HN52" s="74">
        <v>2173</v>
      </c>
      <c r="HO52" s="87">
        <v>267</v>
      </c>
      <c r="HP52" s="74" t="s">
        <v>1208</v>
      </c>
      <c r="HQ52" s="74" t="s">
        <v>1208</v>
      </c>
      <c r="HR52" s="74" t="s">
        <v>1208</v>
      </c>
      <c r="HS52" s="87" t="s">
        <v>406</v>
      </c>
      <c r="HT52" s="71">
        <v>1123442</v>
      </c>
      <c r="HU52" s="71">
        <v>6086286</v>
      </c>
      <c r="HV52" s="86">
        <v>676398</v>
      </c>
      <c r="HW52" s="86">
        <v>1090485</v>
      </c>
      <c r="HX52" s="86">
        <v>140057</v>
      </c>
      <c r="HY52" s="86">
        <v>3180</v>
      </c>
      <c r="HZ52" s="86">
        <v>4080</v>
      </c>
      <c r="IA52" s="86">
        <v>139610</v>
      </c>
      <c r="IB52" s="86">
        <v>102849</v>
      </c>
      <c r="IC52" s="85">
        <v>20659</v>
      </c>
      <c r="ID52" s="85">
        <v>8429539</v>
      </c>
      <c r="IE52" s="85">
        <v>0</v>
      </c>
      <c r="IF52" s="79">
        <v>109</v>
      </c>
      <c r="IG52" s="79">
        <v>0</v>
      </c>
      <c r="IH52" s="85">
        <v>45</v>
      </c>
      <c r="II52" s="79">
        <v>0</v>
      </c>
      <c r="IJ52" s="85">
        <v>13805</v>
      </c>
      <c r="IK52" s="71">
        <v>195771</v>
      </c>
      <c r="IL52" s="79">
        <v>900</v>
      </c>
      <c r="IM52" s="113">
        <v>0</v>
      </c>
      <c r="IN52" s="112">
        <v>63.05</v>
      </c>
      <c r="IO52" s="85">
        <v>275582</v>
      </c>
      <c r="IP52" s="81" t="s">
        <v>406</v>
      </c>
      <c r="IQ52" s="80">
        <v>3.2</v>
      </c>
      <c r="IR52" s="80">
        <v>0.6</v>
      </c>
      <c r="IS52" s="80">
        <v>146</v>
      </c>
      <c r="IT52" s="80">
        <v>79.2</v>
      </c>
      <c r="IU52" s="71" t="s">
        <v>406</v>
      </c>
      <c r="IV52" s="72">
        <v>74.5</v>
      </c>
      <c r="IW52" s="72">
        <v>55.2</v>
      </c>
      <c r="IX52" s="72">
        <v>35.5</v>
      </c>
      <c r="IY52" s="72">
        <v>61</v>
      </c>
      <c r="IZ52" s="72">
        <v>18.600000000000001</v>
      </c>
      <c r="JA52" s="107" t="s">
        <v>406</v>
      </c>
      <c r="JB52" s="79">
        <v>4</v>
      </c>
      <c r="JC52" s="111">
        <v>78.97</v>
      </c>
      <c r="JD52" s="110">
        <v>0.81599999999999995</v>
      </c>
      <c r="JE52" s="109">
        <v>98.9</v>
      </c>
      <c r="JF52" s="109">
        <v>11.7</v>
      </c>
      <c r="JG52" s="109">
        <v>0.2</v>
      </c>
      <c r="JH52" s="108">
        <v>174593468</v>
      </c>
      <c r="JI52" s="74">
        <v>46.2</v>
      </c>
      <c r="JJ52" s="74">
        <v>57.9</v>
      </c>
      <c r="JK52" s="74" t="s">
        <v>406</v>
      </c>
      <c r="JL52" s="74" t="s">
        <v>406</v>
      </c>
      <c r="JM52" s="74">
        <v>118.7</v>
      </c>
      <c r="JN52" s="72" t="s">
        <v>440</v>
      </c>
      <c r="JO52" s="105">
        <v>2916</v>
      </c>
      <c r="JP52" s="74" t="s">
        <v>1208</v>
      </c>
      <c r="JQ52" s="74" t="s">
        <v>1208</v>
      </c>
      <c r="JR52" s="74" t="s">
        <v>1208</v>
      </c>
      <c r="JS52" s="72">
        <v>16</v>
      </c>
      <c r="JT52" s="72">
        <v>28.9</v>
      </c>
      <c r="JU52" s="71">
        <v>65125</v>
      </c>
      <c r="JV52" s="71">
        <v>1115</v>
      </c>
      <c r="JW52" s="71">
        <v>1335</v>
      </c>
      <c r="JX52" s="71">
        <v>5104</v>
      </c>
      <c r="JY52" s="71">
        <v>6543</v>
      </c>
      <c r="JZ52" s="71">
        <v>6393</v>
      </c>
      <c r="KA52" s="71">
        <v>7047</v>
      </c>
      <c r="KB52" s="71">
        <v>9653</v>
      </c>
      <c r="KC52" s="71">
        <v>9110</v>
      </c>
      <c r="KD52" s="71">
        <v>8555</v>
      </c>
      <c r="KE52" s="71">
        <v>6931</v>
      </c>
      <c r="KF52" s="71">
        <v>5674</v>
      </c>
      <c r="KG52" s="71">
        <v>4592</v>
      </c>
      <c r="KH52" s="74" t="s">
        <v>1208</v>
      </c>
      <c r="KI52" s="71">
        <v>2308</v>
      </c>
      <c r="KJ52" s="71">
        <v>970</v>
      </c>
      <c r="KK52" s="71">
        <v>439</v>
      </c>
      <c r="KL52" s="71">
        <v>271</v>
      </c>
      <c r="KM52" s="71">
        <v>7997</v>
      </c>
      <c r="KN52" s="71">
        <v>7236</v>
      </c>
      <c r="KO52" s="71">
        <v>8388</v>
      </c>
      <c r="KP52" s="71">
        <v>9243</v>
      </c>
      <c r="KQ52" s="71">
        <v>10313</v>
      </c>
      <c r="KR52" s="71">
        <v>13290</v>
      </c>
      <c r="KS52" s="71">
        <v>12318</v>
      </c>
      <c r="KT52" s="71">
        <v>11838</v>
      </c>
      <c r="KU52" s="71">
        <v>10869</v>
      </c>
      <c r="KV52" s="71">
        <v>12348</v>
      </c>
      <c r="KW52" s="71">
        <v>15501</v>
      </c>
      <c r="KX52" s="74" t="s">
        <v>1208</v>
      </c>
      <c r="KY52" s="71">
        <v>13304</v>
      </c>
      <c r="KZ52" s="71">
        <v>10821</v>
      </c>
      <c r="LA52" s="71">
        <v>9280</v>
      </c>
      <c r="LB52" s="71">
        <v>10416</v>
      </c>
    </row>
    <row r="53" spans="1:314" ht="12" customHeight="1">
      <c r="A53" s="3">
        <v>312011</v>
      </c>
      <c r="B53" s="2" t="s">
        <v>766</v>
      </c>
      <c r="C53" s="94">
        <v>765.31</v>
      </c>
      <c r="D53" s="71">
        <v>188739</v>
      </c>
      <c r="E53" s="72">
        <v>13.3</v>
      </c>
      <c r="F53" s="72">
        <v>58.6</v>
      </c>
      <c r="G53" s="72">
        <v>28.1</v>
      </c>
      <c r="H53" s="79">
        <v>9431</v>
      </c>
      <c r="I53" s="79">
        <v>19759</v>
      </c>
      <c r="J53" s="79">
        <v>30645</v>
      </c>
      <c r="K53" s="79">
        <v>27001</v>
      </c>
      <c r="L53" s="71">
        <v>79476</v>
      </c>
      <c r="M53" s="71">
        <v>1312</v>
      </c>
      <c r="N53" s="71">
        <v>4953</v>
      </c>
      <c r="O53" s="74">
        <v>5274</v>
      </c>
      <c r="P53" s="74" t="s">
        <v>1207</v>
      </c>
      <c r="Q53" s="74" t="s">
        <v>1207</v>
      </c>
      <c r="R53" s="79">
        <v>190421</v>
      </c>
      <c r="S53" s="71">
        <v>193717</v>
      </c>
      <c r="T53" s="71">
        <v>199960</v>
      </c>
      <c r="U53" s="71">
        <v>590264</v>
      </c>
      <c r="V53" s="71">
        <v>872287</v>
      </c>
      <c r="W53" s="71">
        <v>299461</v>
      </c>
      <c r="X53" s="71">
        <v>665643</v>
      </c>
      <c r="Y53" s="86">
        <v>47</v>
      </c>
      <c r="Z53" s="104">
        <v>63</v>
      </c>
      <c r="AA53" s="86">
        <v>3</v>
      </c>
      <c r="AB53" s="74" t="s">
        <v>1207</v>
      </c>
      <c r="AC53" s="74" t="s">
        <v>1207</v>
      </c>
      <c r="AD53" s="86" t="s">
        <v>406</v>
      </c>
      <c r="AE53" s="71">
        <v>2948.9</v>
      </c>
      <c r="AF53" s="86">
        <v>2198.5</v>
      </c>
      <c r="AG53" s="71">
        <v>1563</v>
      </c>
      <c r="AH53" s="71">
        <v>51745</v>
      </c>
      <c r="AI53" s="71">
        <v>2000</v>
      </c>
      <c r="AJ53" s="74" t="s">
        <v>1207</v>
      </c>
      <c r="AK53" s="123">
        <v>7</v>
      </c>
      <c r="AL53" s="71">
        <v>493</v>
      </c>
      <c r="AM53" s="74">
        <v>41</v>
      </c>
      <c r="AN53" s="74">
        <v>9459</v>
      </c>
      <c r="AO53" s="71">
        <v>775</v>
      </c>
      <c r="AP53" s="71">
        <v>53</v>
      </c>
      <c r="AQ53" s="102">
        <v>15</v>
      </c>
      <c r="AR53" s="74">
        <v>4612</v>
      </c>
      <c r="AS53" s="71">
        <v>402</v>
      </c>
      <c r="AT53" s="71">
        <v>4</v>
      </c>
      <c r="AU53" s="71">
        <v>193</v>
      </c>
      <c r="AV53" s="71">
        <v>13</v>
      </c>
      <c r="AW53" s="71">
        <v>22</v>
      </c>
      <c r="AX53" s="74" t="s">
        <v>1207</v>
      </c>
      <c r="AY53" s="74" t="s">
        <v>1207</v>
      </c>
      <c r="AZ53" s="74" t="s">
        <v>1207</v>
      </c>
      <c r="BA53" s="74" t="s">
        <v>1207</v>
      </c>
      <c r="BB53" s="72">
        <v>99.557522123893804</v>
      </c>
      <c r="BC53" s="72">
        <v>55.5</v>
      </c>
      <c r="BD53" s="72">
        <v>33.9</v>
      </c>
      <c r="BE53" s="72"/>
      <c r="BF53" s="74">
        <v>8</v>
      </c>
      <c r="BG53" s="74">
        <v>14</v>
      </c>
      <c r="BH53" s="74">
        <v>1</v>
      </c>
      <c r="BI53" s="74" t="s">
        <v>1207</v>
      </c>
      <c r="BJ53" s="74" t="s">
        <v>1207</v>
      </c>
      <c r="BK53" s="74">
        <v>8</v>
      </c>
      <c r="BL53" s="74">
        <v>8</v>
      </c>
      <c r="BM53" s="74">
        <v>14</v>
      </c>
      <c r="BN53" s="74">
        <v>1</v>
      </c>
      <c r="BO53" s="74">
        <v>45</v>
      </c>
      <c r="BP53" s="71">
        <v>41198</v>
      </c>
      <c r="BQ53" s="74">
        <v>0</v>
      </c>
      <c r="BR53" s="71">
        <v>0</v>
      </c>
      <c r="BS53" s="74">
        <v>13</v>
      </c>
      <c r="BT53" s="71">
        <v>204817</v>
      </c>
      <c r="BU53" s="74">
        <v>7</v>
      </c>
      <c r="BV53" s="71">
        <v>3085</v>
      </c>
      <c r="BW53" s="72" t="s">
        <v>406</v>
      </c>
      <c r="BX53" s="102">
        <v>0</v>
      </c>
      <c r="BY53" s="102">
        <v>2</v>
      </c>
      <c r="BZ53" s="102">
        <v>0</v>
      </c>
      <c r="CA53" s="121">
        <v>7424</v>
      </c>
      <c r="CB53" s="72">
        <v>33.900000000000006</v>
      </c>
      <c r="CC53" s="101">
        <v>1.31</v>
      </c>
      <c r="CD53" s="72">
        <v>33.299999999999997</v>
      </c>
      <c r="CE53" s="72">
        <v>4.2491430688941723</v>
      </c>
      <c r="CF53" s="72">
        <v>60.508237052699997</v>
      </c>
      <c r="CG53" s="74">
        <v>12</v>
      </c>
      <c r="CH53" s="71">
        <v>3351</v>
      </c>
      <c r="CI53" s="74">
        <v>167</v>
      </c>
      <c r="CJ53" s="74">
        <v>516</v>
      </c>
      <c r="CK53" s="74">
        <v>2253</v>
      </c>
      <c r="CL53" s="74">
        <v>660</v>
      </c>
      <c r="CM53" s="74">
        <v>202</v>
      </c>
      <c r="CN53" s="74">
        <v>306</v>
      </c>
      <c r="CO53" s="94">
        <v>1.45</v>
      </c>
      <c r="CP53" s="121">
        <v>14442300</v>
      </c>
      <c r="CQ53" s="74">
        <v>4</v>
      </c>
      <c r="CR53" s="74">
        <v>8</v>
      </c>
      <c r="CS53" s="74">
        <v>7</v>
      </c>
      <c r="CT53" s="74">
        <v>1</v>
      </c>
      <c r="CU53" s="74">
        <v>90</v>
      </c>
      <c r="CV53" s="74">
        <v>16</v>
      </c>
      <c r="CW53" s="71">
        <v>1027</v>
      </c>
      <c r="CX53" s="74">
        <v>13</v>
      </c>
      <c r="CY53" s="74">
        <v>821</v>
      </c>
      <c r="CZ53" s="86">
        <v>21</v>
      </c>
      <c r="DA53" s="86">
        <v>243</v>
      </c>
      <c r="DB53" s="86">
        <v>10</v>
      </c>
      <c r="DC53" s="86">
        <v>111</v>
      </c>
      <c r="DD53" s="86">
        <v>31</v>
      </c>
      <c r="DE53" s="86">
        <v>783</v>
      </c>
      <c r="DF53" s="71">
        <v>5595</v>
      </c>
      <c r="DG53" s="71">
        <v>1715</v>
      </c>
      <c r="DH53" s="87">
        <v>1828</v>
      </c>
      <c r="DI53" s="87">
        <v>525892.13100000005</v>
      </c>
      <c r="DJ53" s="87">
        <v>269217.60399999999</v>
      </c>
      <c r="DK53" s="87">
        <v>497305.68800000002</v>
      </c>
      <c r="DL53" s="71">
        <v>52932</v>
      </c>
      <c r="DM53" s="74">
        <v>5</v>
      </c>
      <c r="DN53" s="87">
        <v>10833</v>
      </c>
      <c r="DO53" s="87">
        <v>1340</v>
      </c>
      <c r="DP53" s="87">
        <v>1183</v>
      </c>
      <c r="DQ53" s="86">
        <v>159</v>
      </c>
      <c r="DR53" s="86">
        <v>786</v>
      </c>
      <c r="DS53" s="71">
        <v>11976</v>
      </c>
      <c r="DT53" s="144">
        <v>7225</v>
      </c>
      <c r="DU53" s="79">
        <v>1801</v>
      </c>
      <c r="DV53" s="79">
        <v>1911</v>
      </c>
      <c r="DW53" s="74">
        <v>216</v>
      </c>
      <c r="DX53" s="74">
        <v>374</v>
      </c>
      <c r="DY53" s="74">
        <v>3</v>
      </c>
      <c r="DZ53" s="121">
        <v>1903</v>
      </c>
      <c r="EA53" s="74">
        <v>24</v>
      </c>
      <c r="EB53" s="121">
        <v>18312</v>
      </c>
      <c r="EC53" s="121"/>
      <c r="ED53" s="116">
        <v>65</v>
      </c>
      <c r="EE53" s="74">
        <v>7227</v>
      </c>
      <c r="EF53" s="118">
        <v>6467</v>
      </c>
      <c r="EG53" s="74">
        <v>0</v>
      </c>
      <c r="EH53" s="115" t="s">
        <v>765</v>
      </c>
      <c r="EI53" s="86">
        <v>24</v>
      </c>
      <c r="EJ53" s="86">
        <v>62</v>
      </c>
      <c r="EK53" s="72">
        <v>59.2</v>
      </c>
      <c r="EL53" s="86">
        <v>35</v>
      </c>
      <c r="EM53" s="86">
        <v>136</v>
      </c>
      <c r="EN53" s="86">
        <v>957</v>
      </c>
      <c r="EO53" s="86">
        <v>77</v>
      </c>
      <c r="EP53" s="86">
        <v>20</v>
      </c>
      <c r="EQ53" s="86">
        <v>1395</v>
      </c>
      <c r="ER53" s="74">
        <v>1420</v>
      </c>
      <c r="ES53" s="72">
        <v>99.2</v>
      </c>
      <c r="ET53" s="72">
        <v>98.1</v>
      </c>
      <c r="EU53" s="74">
        <v>33</v>
      </c>
      <c r="EV53" s="72">
        <v>16.399999999999999</v>
      </c>
      <c r="EW53" s="87">
        <v>39367</v>
      </c>
      <c r="EX53" s="74">
        <v>33.9</v>
      </c>
      <c r="EY53" s="87">
        <v>376626</v>
      </c>
      <c r="EZ53" s="72">
        <v>3.51</v>
      </c>
      <c r="FA53" s="87">
        <v>333</v>
      </c>
      <c r="FB53" s="87">
        <v>5</v>
      </c>
      <c r="FC53" s="71">
        <v>2539</v>
      </c>
      <c r="FD53" s="87">
        <v>52</v>
      </c>
      <c r="FE53" s="87">
        <v>1245</v>
      </c>
      <c r="FF53" s="72">
        <v>100</v>
      </c>
      <c r="FG53" s="72" t="s">
        <v>860</v>
      </c>
      <c r="FH53" s="71">
        <v>67550</v>
      </c>
      <c r="FI53" s="74">
        <v>4791</v>
      </c>
      <c r="FJ53" s="71">
        <v>1107</v>
      </c>
      <c r="FK53" s="115">
        <v>62759</v>
      </c>
      <c r="FL53" s="71">
        <v>47539</v>
      </c>
      <c r="FM53" s="71">
        <v>13761</v>
      </c>
      <c r="FN53" s="71">
        <v>1459</v>
      </c>
      <c r="FO53" s="71">
        <v>2544</v>
      </c>
      <c r="FP53" s="119">
        <v>24.962193625702628</v>
      </c>
      <c r="FQ53" s="116">
        <v>146</v>
      </c>
      <c r="FR53" s="111">
        <v>11.63</v>
      </c>
      <c r="FS53" s="118">
        <v>3868</v>
      </c>
      <c r="FT53" s="86">
        <v>0</v>
      </c>
      <c r="FU53" s="86">
        <v>100</v>
      </c>
      <c r="FV53" s="86">
        <v>221</v>
      </c>
      <c r="FW53" s="86">
        <v>20</v>
      </c>
      <c r="FX53" s="86">
        <v>422</v>
      </c>
      <c r="FY53" s="94">
        <v>63.60186533759137</v>
      </c>
      <c r="FZ53" s="74" t="s">
        <v>1207</v>
      </c>
      <c r="GA53" s="93">
        <v>99.1</v>
      </c>
      <c r="GB53" s="93">
        <v>90.2</v>
      </c>
      <c r="GC53" s="72">
        <v>77.549949930856897</v>
      </c>
      <c r="GD53" s="80">
        <v>84.9</v>
      </c>
      <c r="GE53" s="117">
        <v>68</v>
      </c>
      <c r="GF53" s="116">
        <v>12</v>
      </c>
      <c r="GG53" s="116">
        <v>67</v>
      </c>
      <c r="GH53" s="86">
        <v>289</v>
      </c>
      <c r="GI53" s="86">
        <v>8</v>
      </c>
      <c r="GJ53" s="86">
        <v>997</v>
      </c>
      <c r="GK53" s="86">
        <v>1109</v>
      </c>
      <c r="GL53" s="86">
        <v>3</v>
      </c>
      <c r="GM53" s="115">
        <v>7441104</v>
      </c>
      <c r="GN53" s="114">
        <v>2982</v>
      </c>
      <c r="GO53" s="86" t="s">
        <v>406</v>
      </c>
      <c r="GP53" s="86" t="s">
        <v>406</v>
      </c>
      <c r="GQ53" s="71">
        <v>9018</v>
      </c>
      <c r="GR53" s="74">
        <v>9018</v>
      </c>
      <c r="GS53" s="74">
        <v>87</v>
      </c>
      <c r="GT53" s="74">
        <v>1256</v>
      </c>
      <c r="GU53" s="71">
        <v>83868</v>
      </c>
      <c r="GV53" s="71">
        <v>821</v>
      </c>
      <c r="GW53" s="71">
        <v>17338</v>
      </c>
      <c r="GX53" s="71">
        <v>65709</v>
      </c>
      <c r="GY53" s="71">
        <v>419</v>
      </c>
      <c r="GZ53" s="71">
        <v>3936</v>
      </c>
      <c r="HA53" s="71">
        <v>232845</v>
      </c>
      <c r="HB53" s="71">
        <v>1452</v>
      </c>
      <c r="HC53" s="71">
        <v>10365</v>
      </c>
      <c r="HD53" s="71">
        <v>217030</v>
      </c>
      <c r="HE53" s="71">
        <v>282</v>
      </c>
      <c r="HF53" s="71">
        <v>11538</v>
      </c>
      <c r="HG53" s="71">
        <v>256028.83</v>
      </c>
      <c r="HH53" s="74">
        <v>276</v>
      </c>
      <c r="HI53" s="86">
        <v>11538</v>
      </c>
      <c r="HJ53" s="86">
        <v>256029</v>
      </c>
      <c r="HK53" s="94">
        <v>98</v>
      </c>
      <c r="HL53" s="86">
        <v>5016</v>
      </c>
      <c r="HM53" s="74">
        <v>6779</v>
      </c>
      <c r="HN53" s="74">
        <v>4214</v>
      </c>
      <c r="HO53" s="87">
        <v>118</v>
      </c>
      <c r="HP53" s="74" t="s">
        <v>1208</v>
      </c>
      <c r="HQ53" s="74" t="s">
        <v>1208</v>
      </c>
      <c r="HR53" s="74" t="s">
        <v>1208</v>
      </c>
      <c r="HS53" s="87">
        <v>10</v>
      </c>
      <c r="HT53" s="71">
        <v>1670139</v>
      </c>
      <c r="HU53" s="71">
        <v>10829763</v>
      </c>
      <c r="HV53" s="86">
        <v>1100171</v>
      </c>
      <c r="HW53" s="86">
        <v>1478732</v>
      </c>
      <c r="HX53" s="86">
        <v>172177</v>
      </c>
      <c r="HY53" s="86">
        <v>150</v>
      </c>
      <c r="HZ53" s="86">
        <v>5480</v>
      </c>
      <c r="IA53" s="86">
        <v>249300</v>
      </c>
      <c r="IB53" s="86">
        <v>170945</v>
      </c>
      <c r="IC53" s="86">
        <v>3841</v>
      </c>
      <c r="ID53" s="86">
        <v>3160389</v>
      </c>
      <c r="IE53" s="86">
        <v>20482</v>
      </c>
      <c r="IF53" s="86">
        <v>122</v>
      </c>
      <c r="IG53" s="86">
        <v>4</v>
      </c>
      <c r="IH53" s="86">
        <v>73</v>
      </c>
      <c r="II53" s="86">
        <v>0</v>
      </c>
      <c r="IJ53" s="86">
        <v>294443</v>
      </c>
      <c r="IK53" s="71">
        <v>114288</v>
      </c>
      <c r="IL53" s="79">
        <v>20000</v>
      </c>
      <c r="IM53" s="113">
        <v>0</v>
      </c>
      <c r="IN53" s="112">
        <v>19.03</v>
      </c>
      <c r="IO53" s="85">
        <v>100756</v>
      </c>
      <c r="IP53" s="81">
        <v>-0.8</v>
      </c>
      <c r="IQ53" s="80">
        <v>0</v>
      </c>
      <c r="IR53" s="80">
        <v>0</v>
      </c>
      <c r="IS53" s="71">
        <v>1109</v>
      </c>
      <c r="IT53" s="71">
        <v>1109</v>
      </c>
      <c r="IU53" s="79">
        <v>54215</v>
      </c>
      <c r="IV53" s="72">
        <v>54</v>
      </c>
      <c r="IW53" s="72">
        <v>71.7</v>
      </c>
      <c r="IX53" s="72">
        <v>29.8</v>
      </c>
      <c r="IY53" s="72">
        <v>64</v>
      </c>
      <c r="IZ53" s="72">
        <v>21</v>
      </c>
      <c r="JA53" s="79">
        <v>0</v>
      </c>
      <c r="JB53" s="79">
        <v>8</v>
      </c>
      <c r="JC53" s="111">
        <v>65.900000000000006</v>
      </c>
      <c r="JD53" s="110">
        <v>0.52100000000000002</v>
      </c>
      <c r="JE53" s="109">
        <v>86.6</v>
      </c>
      <c r="JF53" s="109">
        <v>10.9</v>
      </c>
      <c r="JG53" s="109">
        <v>4</v>
      </c>
      <c r="JH53" s="108">
        <v>101278427</v>
      </c>
      <c r="JI53" s="74">
        <v>39.799999999999997</v>
      </c>
      <c r="JJ53" s="74">
        <v>40.9</v>
      </c>
      <c r="JK53" s="74" t="s">
        <v>406</v>
      </c>
      <c r="JL53" s="74" t="s">
        <v>406</v>
      </c>
      <c r="JM53" s="74">
        <v>68.7</v>
      </c>
      <c r="JN53" s="72">
        <v>39.1</v>
      </c>
      <c r="JO53" s="105">
        <v>1914</v>
      </c>
      <c r="JP53" s="74" t="s">
        <v>1208</v>
      </c>
      <c r="JQ53" s="74" t="s">
        <v>1208</v>
      </c>
      <c r="JR53" s="74" t="s">
        <v>1208</v>
      </c>
      <c r="JS53" s="72">
        <v>32</v>
      </c>
      <c r="JT53" s="72">
        <v>31.4</v>
      </c>
      <c r="JU53" s="71">
        <v>36645</v>
      </c>
      <c r="JV53" s="71">
        <v>786</v>
      </c>
      <c r="JW53" s="71">
        <v>545</v>
      </c>
      <c r="JX53" s="71">
        <v>2729</v>
      </c>
      <c r="JY53" s="71">
        <v>3672</v>
      </c>
      <c r="JZ53" s="71">
        <v>4168</v>
      </c>
      <c r="KA53" s="71">
        <v>4800</v>
      </c>
      <c r="KB53" s="71">
        <v>5347</v>
      </c>
      <c r="KC53" s="71">
        <v>4596</v>
      </c>
      <c r="KD53" s="71">
        <v>4837</v>
      </c>
      <c r="KE53" s="71">
        <v>4694</v>
      </c>
      <c r="KF53" s="71">
        <v>3763</v>
      </c>
      <c r="KG53" s="71">
        <v>2425</v>
      </c>
      <c r="KH53" s="74" t="s">
        <v>1208</v>
      </c>
      <c r="KI53" s="71">
        <v>1161</v>
      </c>
      <c r="KJ53" s="71">
        <v>756</v>
      </c>
      <c r="KK53" s="71">
        <v>443</v>
      </c>
      <c r="KL53" s="71">
        <v>217</v>
      </c>
      <c r="KM53" s="71">
        <v>4266</v>
      </c>
      <c r="KN53" s="71">
        <v>3836</v>
      </c>
      <c r="KO53" s="71">
        <v>4327</v>
      </c>
      <c r="KP53" s="71">
        <v>5123</v>
      </c>
      <c r="KQ53" s="71">
        <v>5851</v>
      </c>
      <c r="KR53" s="71">
        <v>6352</v>
      </c>
      <c r="KS53" s="71">
        <v>5511</v>
      </c>
      <c r="KT53" s="71">
        <v>5885</v>
      </c>
      <c r="KU53" s="71">
        <v>6351</v>
      </c>
      <c r="KV53" s="71">
        <v>7051</v>
      </c>
      <c r="KW53" s="71">
        <v>7115</v>
      </c>
      <c r="KX53" s="74" t="s">
        <v>1208</v>
      </c>
      <c r="KY53" s="71">
        <v>5443</v>
      </c>
      <c r="KZ53" s="71">
        <v>5130</v>
      </c>
      <c r="LA53" s="71">
        <v>5037</v>
      </c>
      <c r="LB53" s="71">
        <v>6652</v>
      </c>
    </row>
    <row r="54" spans="1:314" ht="12" customHeight="1">
      <c r="A54" s="3">
        <v>322016</v>
      </c>
      <c r="B54" s="2" t="s">
        <v>764</v>
      </c>
      <c r="C54" s="94">
        <v>572.99</v>
      </c>
      <c r="D54" s="71">
        <v>202965</v>
      </c>
      <c r="E54" s="72">
        <v>13.4</v>
      </c>
      <c r="F54" s="72">
        <v>57.77</v>
      </c>
      <c r="G54" s="72">
        <v>28.83</v>
      </c>
      <c r="H54" s="79">
        <v>10650</v>
      </c>
      <c r="I54" s="79">
        <v>21744</v>
      </c>
      <c r="J54" s="79">
        <v>33260</v>
      </c>
      <c r="K54" s="71">
        <v>30534</v>
      </c>
      <c r="L54" s="71">
        <v>89056</v>
      </c>
      <c r="M54" s="71">
        <v>1362</v>
      </c>
      <c r="N54" s="71">
        <v>6458</v>
      </c>
      <c r="O54" s="74">
        <v>6299</v>
      </c>
      <c r="P54" s="74" t="s">
        <v>1207</v>
      </c>
      <c r="Q54" s="74" t="s">
        <v>1207</v>
      </c>
      <c r="R54" s="79">
        <v>204002</v>
      </c>
      <c r="S54" s="71">
        <v>206230</v>
      </c>
      <c r="T54" s="71">
        <v>213717</v>
      </c>
      <c r="U54" s="71">
        <v>773674</v>
      </c>
      <c r="V54" s="71">
        <v>611857</v>
      </c>
      <c r="W54" s="71">
        <v>298080</v>
      </c>
      <c r="X54" s="71">
        <v>486417</v>
      </c>
      <c r="Y54" s="86">
        <v>16</v>
      </c>
      <c r="Z54" s="104">
        <v>65</v>
      </c>
      <c r="AA54" s="86">
        <v>34</v>
      </c>
      <c r="AB54" s="74" t="s">
        <v>1207</v>
      </c>
      <c r="AC54" s="74" t="s">
        <v>1207</v>
      </c>
      <c r="AD54" s="87" t="s">
        <v>406</v>
      </c>
      <c r="AE54" s="71">
        <v>567</v>
      </c>
      <c r="AF54" s="86">
        <v>3374</v>
      </c>
      <c r="AG54" s="71">
        <v>808</v>
      </c>
      <c r="AH54" s="71">
        <v>149490</v>
      </c>
      <c r="AI54" s="71">
        <v>1537</v>
      </c>
      <c r="AJ54" s="74" t="s">
        <v>1207</v>
      </c>
      <c r="AK54" s="123">
        <v>30</v>
      </c>
      <c r="AL54" s="71">
        <v>1301</v>
      </c>
      <c r="AM54" s="74">
        <v>34</v>
      </c>
      <c r="AN54" s="74">
        <v>10477</v>
      </c>
      <c r="AO54" s="71">
        <v>758</v>
      </c>
      <c r="AP54" s="71">
        <v>107</v>
      </c>
      <c r="AQ54" s="102">
        <v>16</v>
      </c>
      <c r="AR54" s="74">
        <v>4799</v>
      </c>
      <c r="AS54" s="71">
        <v>431</v>
      </c>
      <c r="AT54" s="71">
        <v>0</v>
      </c>
      <c r="AU54" s="71">
        <v>161</v>
      </c>
      <c r="AV54" s="71">
        <v>16</v>
      </c>
      <c r="AW54" s="71">
        <v>5</v>
      </c>
      <c r="AX54" s="74" t="s">
        <v>1207</v>
      </c>
      <c r="AY54" s="74" t="s">
        <v>1207</v>
      </c>
      <c r="AZ54" s="74" t="s">
        <v>1207</v>
      </c>
      <c r="BA54" s="74" t="s">
        <v>1207</v>
      </c>
      <c r="BB54" s="72">
        <v>99.504950495049499</v>
      </c>
      <c r="BC54" s="72">
        <v>111.7</v>
      </c>
      <c r="BD54" s="72">
        <v>106.6</v>
      </c>
      <c r="BE54" s="72"/>
      <c r="BF54" s="86">
        <v>12</v>
      </c>
      <c r="BG54" s="102">
        <v>12</v>
      </c>
      <c r="BH54" s="102">
        <v>12</v>
      </c>
      <c r="BI54" s="74" t="s">
        <v>1207</v>
      </c>
      <c r="BJ54" s="74" t="s">
        <v>1207</v>
      </c>
      <c r="BK54" s="86">
        <v>8</v>
      </c>
      <c r="BL54" s="86">
        <v>8</v>
      </c>
      <c r="BM54" s="102">
        <v>13</v>
      </c>
      <c r="BN54" s="102">
        <v>11</v>
      </c>
      <c r="BO54" s="74">
        <v>15</v>
      </c>
      <c r="BP54" s="71">
        <v>43987.79</v>
      </c>
      <c r="BQ54" s="74">
        <v>2</v>
      </c>
      <c r="BR54" s="71">
        <v>54824</v>
      </c>
      <c r="BS54" s="74">
        <v>9</v>
      </c>
      <c r="BT54" s="71">
        <v>128158</v>
      </c>
      <c r="BU54" s="74">
        <v>3</v>
      </c>
      <c r="BV54" s="71">
        <v>871.92499999999995</v>
      </c>
      <c r="BW54" s="72">
        <v>38.200000000000003</v>
      </c>
      <c r="BX54" s="86">
        <v>1</v>
      </c>
      <c r="BY54" s="86">
        <v>1</v>
      </c>
      <c r="BZ54" s="86">
        <v>301</v>
      </c>
      <c r="CA54" s="86">
        <v>5031</v>
      </c>
      <c r="CB54" s="72">
        <v>35.699999999999996</v>
      </c>
      <c r="CC54" s="101">
        <v>1.71</v>
      </c>
      <c r="CD54" s="72">
        <v>47.9</v>
      </c>
      <c r="CE54" s="72">
        <v>2.9327819198508855</v>
      </c>
      <c r="CF54" s="72">
        <v>60.829460431400001</v>
      </c>
      <c r="CG54" s="74">
        <v>11</v>
      </c>
      <c r="CH54" s="71">
        <v>3203</v>
      </c>
      <c r="CI54" s="74">
        <v>225</v>
      </c>
      <c r="CJ54" s="74">
        <v>568</v>
      </c>
      <c r="CK54" s="74">
        <v>2410</v>
      </c>
      <c r="CL54" s="74">
        <v>680</v>
      </c>
      <c r="CM54" s="74">
        <v>219</v>
      </c>
      <c r="CN54" s="74">
        <v>328</v>
      </c>
      <c r="CO54" s="94">
        <v>1.5209999999999999</v>
      </c>
      <c r="CP54" s="101" t="s">
        <v>406</v>
      </c>
      <c r="CQ54" s="74">
        <v>1</v>
      </c>
      <c r="CR54" s="74">
        <v>1</v>
      </c>
      <c r="CS54" s="74">
        <v>4</v>
      </c>
      <c r="CT54" s="74">
        <v>2</v>
      </c>
      <c r="CU54" s="74">
        <v>110</v>
      </c>
      <c r="CV54" s="74">
        <v>18</v>
      </c>
      <c r="CW54" s="71">
        <v>1070</v>
      </c>
      <c r="CX54" s="74">
        <v>8</v>
      </c>
      <c r="CY54" s="74">
        <v>712</v>
      </c>
      <c r="CZ54" s="86">
        <v>38</v>
      </c>
      <c r="DA54" s="86">
        <v>593</v>
      </c>
      <c r="DB54" s="86">
        <v>13</v>
      </c>
      <c r="DC54" s="86">
        <v>120</v>
      </c>
      <c r="DD54" s="86">
        <v>17</v>
      </c>
      <c r="DE54" s="86">
        <v>455</v>
      </c>
      <c r="DF54" s="71">
        <v>7112</v>
      </c>
      <c r="DG54" s="71">
        <v>2386</v>
      </c>
      <c r="DH54" s="87">
        <v>1688</v>
      </c>
      <c r="DI54" s="87">
        <v>682070.49399999995</v>
      </c>
      <c r="DJ54" s="87">
        <v>355024.15700000001</v>
      </c>
      <c r="DK54" s="87">
        <v>444759.402</v>
      </c>
      <c r="DL54" s="71">
        <v>58249</v>
      </c>
      <c r="DM54" s="74">
        <v>6</v>
      </c>
      <c r="DN54" s="87">
        <v>11886</v>
      </c>
      <c r="DO54" s="87">
        <v>1535</v>
      </c>
      <c r="DP54" s="87">
        <v>1063</v>
      </c>
      <c r="DQ54" s="86">
        <v>109</v>
      </c>
      <c r="DR54" s="86">
        <v>685</v>
      </c>
      <c r="DS54" s="71">
        <v>12574</v>
      </c>
      <c r="DT54" s="100">
        <v>8500</v>
      </c>
      <c r="DU54" s="79">
        <v>2170</v>
      </c>
      <c r="DV54" s="79">
        <v>2074</v>
      </c>
      <c r="DW54" s="121">
        <v>285</v>
      </c>
      <c r="DX54" s="121">
        <v>316</v>
      </c>
      <c r="DY54" s="121">
        <v>4</v>
      </c>
      <c r="DZ54" s="121">
        <v>1489</v>
      </c>
      <c r="EA54" s="121">
        <v>35</v>
      </c>
      <c r="EB54" s="121">
        <v>18772</v>
      </c>
      <c r="EC54" s="121"/>
      <c r="ED54" s="116">
        <v>78</v>
      </c>
      <c r="EE54" s="74">
        <v>6960</v>
      </c>
      <c r="EF54" s="118">
        <v>7001</v>
      </c>
      <c r="EG54" s="74">
        <v>21</v>
      </c>
      <c r="EH54" s="115">
        <v>1523</v>
      </c>
      <c r="EI54" s="86">
        <v>78</v>
      </c>
      <c r="EJ54" s="86">
        <v>78</v>
      </c>
      <c r="EK54" s="72">
        <v>51.3</v>
      </c>
      <c r="EL54" s="86">
        <v>41</v>
      </c>
      <c r="EM54" s="86">
        <v>72</v>
      </c>
      <c r="EN54" s="86">
        <v>980</v>
      </c>
      <c r="EO54" s="87">
        <v>274</v>
      </c>
      <c r="EP54" s="87">
        <v>90</v>
      </c>
      <c r="EQ54" s="87">
        <v>1530</v>
      </c>
      <c r="ER54" s="74">
        <v>1638</v>
      </c>
      <c r="ES54" s="72">
        <v>99.6</v>
      </c>
      <c r="ET54" s="72">
        <v>98.9</v>
      </c>
      <c r="EU54" s="87">
        <v>55</v>
      </c>
      <c r="EV54" s="72">
        <v>13.47</v>
      </c>
      <c r="EW54" s="87">
        <v>37634</v>
      </c>
      <c r="EX54" s="72">
        <v>45.3</v>
      </c>
      <c r="EY54" s="87">
        <v>430606</v>
      </c>
      <c r="EZ54" s="72">
        <v>3.74</v>
      </c>
      <c r="FA54" s="86">
        <v>341</v>
      </c>
      <c r="FB54" s="86">
        <v>8</v>
      </c>
      <c r="FC54" s="120">
        <v>2185</v>
      </c>
      <c r="FD54" s="86">
        <v>10</v>
      </c>
      <c r="FE54" s="86">
        <v>713</v>
      </c>
      <c r="FF54" s="72">
        <v>100</v>
      </c>
      <c r="FG54" s="72" t="s">
        <v>860</v>
      </c>
      <c r="FH54" s="71">
        <v>79046</v>
      </c>
      <c r="FI54" s="74">
        <v>7704</v>
      </c>
      <c r="FJ54" s="71">
        <v>220</v>
      </c>
      <c r="FK54" s="115">
        <v>71342</v>
      </c>
      <c r="FL54" s="71">
        <v>53371</v>
      </c>
      <c r="FM54" s="71">
        <v>16609</v>
      </c>
      <c r="FN54" s="71">
        <v>1362</v>
      </c>
      <c r="FO54" s="71">
        <v>0</v>
      </c>
      <c r="FP54" s="119">
        <v>29.4</v>
      </c>
      <c r="FQ54" s="116">
        <v>153</v>
      </c>
      <c r="FR54" s="111">
        <v>12.44</v>
      </c>
      <c r="FS54" s="118">
        <v>4510</v>
      </c>
      <c r="FT54" s="86">
        <v>0</v>
      </c>
      <c r="FU54" s="86">
        <v>559</v>
      </c>
      <c r="FV54" s="86">
        <v>237</v>
      </c>
      <c r="FW54" s="96">
        <v>28</v>
      </c>
      <c r="FX54" s="95">
        <v>960</v>
      </c>
      <c r="FY54" s="94">
        <v>61.864739515594714</v>
      </c>
      <c r="FZ54" s="74" t="s">
        <v>1207</v>
      </c>
      <c r="GA54" s="93">
        <v>98.6</v>
      </c>
      <c r="GB54" s="93">
        <v>92.5</v>
      </c>
      <c r="GC54" s="72">
        <v>83.7</v>
      </c>
      <c r="GD54" s="80">
        <v>18.899999999999999</v>
      </c>
      <c r="GE54" s="117">
        <v>54</v>
      </c>
      <c r="GF54" s="116">
        <v>8</v>
      </c>
      <c r="GG54" s="116">
        <v>49</v>
      </c>
      <c r="GH54" s="86">
        <v>374</v>
      </c>
      <c r="GI54" s="86">
        <v>5</v>
      </c>
      <c r="GJ54" s="86">
        <v>1165</v>
      </c>
      <c r="GK54" s="86">
        <v>799</v>
      </c>
      <c r="GL54" s="86">
        <v>3</v>
      </c>
      <c r="GM54" s="115">
        <v>9737345</v>
      </c>
      <c r="GN54" s="114">
        <v>12463</v>
      </c>
      <c r="GO54" s="86" t="s">
        <v>406</v>
      </c>
      <c r="GP54" s="86" t="s">
        <v>406</v>
      </c>
      <c r="GQ54" s="71">
        <v>10128</v>
      </c>
      <c r="GR54" s="74">
        <v>10128</v>
      </c>
      <c r="GS54" s="74">
        <v>52</v>
      </c>
      <c r="GT54" s="74">
        <v>1425</v>
      </c>
      <c r="GU54" s="71">
        <v>94347</v>
      </c>
      <c r="GV54" s="71">
        <v>622</v>
      </c>
      <c r="GW54" s="71">
        <v>15648</v>
      </c>
      <c r="GX54" s="71">
        <v>78077</v>
      </c>
      <c r="GY54" s="71">
        <v>601</v>
      </c>
      <c r="GZ54" s="71">
        <v>5523</v>
      </c>
      <c r="HA54" s="71">
        <v>453303</v>
      </c>
      <c r="HB54" s="71">
        <v>1568</v>
      </c>
      <c r="HC54" s="71">
        <v>11137</v>
      </c>
      <c r="HD54" s="71">
        <v>215485</v>
      </c>
      <c r="HE54" s="71">
        <v>239</v>
      </c>
      <c r="HF54" s="71">
        <v>6340</v>
      </c>
      <c r="HG54" s="71">
        <v>126900.77</v>
      </c>
      <c r="HH54" s="74">
        <v>238</v>
      </c>
      <c r="HI54" s="86">
        <v>6340</v>
      </c>
      <c r="HJ54" s="86">
        <v>126900</v>
      </c>
      <c r="HK54" s="88">
        <v>65.430000000000007</v>
      </c>
      <c r="HL54" s="143">
        <v>2410.5</v>
      </c>
      <c r="HM54" s="74">
        <v>4545</v>
      </c>
      <c r="HN54" s="74">
        <v>2231</v>
      </c>
      <c r="HO54" s="87">
        <v>109</v>
      </c>
      <c r="HP54" s="74" t="s">
        <v>1208</v>
      </c>
      <c r="HQ54" s="74" t="s">
        <v>1208</v>
      </c>
      <c r="HR54" s="74" t="s">
        <v>1208</v>
      </c>
      <c r="HS54" s="87">
        <v>76</v>
      </c>
      <c r="HT54" s="71">
        <v>2355342</v>
      </c>
      <c r="HU54" s="71">
        <v>14092502</v>
      </c>
      <c r="HV54" s="86">
        <v>1305530</v>
      </c>
      <c r="HW54" s="86">
        <v>1766123</v>
      </c>
      <c r="HX54" s="86">
        <v>275444</v>
      </c>
      <c r="HY54" s="86">
        <v>4410</v>
      </c>
      <c r="HZ54" s="86">
        <v>5400</v>
      </c>
      <c r="IA54" s="86">
        <v>150030</v>
      </c>
      <c r="IB54" s="86">
        <v>118220</v>
      </c>
      <c r="IC54" s="85">
        <v>3155</v>
      </c>
      <c r="ID54" s="85">
        <v>1680919</v>
      </c>
      <c r="IE54" s="85">
        <v>3085497</v>
      </c>
      <c r="IF54" s="79">
        <v>61</v>
      </c>
      <c r="IG54" s="79">
        <v>99</v>
      </c>
      <c r="IH54" s="85">
        <v>29</v>
      </c>
      <c r="II54" s="79">
        <v>33</v>
      </c>
      <c r="IJ54" s="85">
        <v>18229</v>
      </c>
      <c r="IK54" s="71">
        <v>120748</v>
      </c>
      <c r="IL54" s="79" t="s">
        <v>406</v>
      </c>
      <c r="IM54" s="142">
        <v>81367</v>
      </c>
      <c r="IN54" s="112">
        <v>21.67</v>
      </c>
      <c r="IO54" s="85">
        <v>105360</v>
      </c>
      <c r="IP54" s="81">
        <v>-14.12</v>
      </c>
      <c r="IQ54" s="80">
        <v>3.6</v>
      </c>
      <c r="IR54" s="80">
        <v>3.6</v>
      </c>
      <c r="IS54" s="80">
        <v>998.65</v>
      </c>
      <c r="IT54" s="80">
        <v>998.65</v>
      </c>
      <c r="IU54" s="71">
        <v>48808</v>
      </c>
      <c r="IV54" s="72">
        <v>48.4</v>
      </c>
      <c r="IW54" s="72">
        <v>77.099999999999994</v>
      </c>
      <c r="IX54" s="72">
        <v>25.7</v>
      </c>
      <c r="IY54" s="72">
        <v>60.5</v>
      </c>
      <c r="IZ54" s="72">
        <v>20.8</v>
      </c>
      <c r="JA54" s="79">
        <v>5</v>
      </c>
      <c r="JB54" s="79">
        <v>9</v>
      </c>
      <c r="JC54" s="111">
        <v>60.7</v>
      </c>
      <c r="JD54" s="110">
        <v>0.57799999999999996</v>
      </c>
      <c r="JE54" s="109">
        <v>96.5</v>
      </c>
      <c r="JF54" s="109">
        <v>14.6</v>
      </c>
      <c r="JG54" s="109">
        <v>2.4</v>
      </c>
      <c r="JH54" s="108">
        <v>115752502</v>
      </c>
      <c r="JI54" s="74">
        <v>41.1</v>
      </c>
      <c r="JJ54" s="74">
        <v>53.5</v>
      </c>
      <c r="JK54" s="74" t="s">
        <v>406</v>
      </c>
      <c r="JL54" s="74" t="s">
        <v>406</v>
      </c>
      <c r="JM54" s="74">
        <v>108.8</v>
      </c>
      <c r="JN54" s="72">
        <v>39.700000000000003</v>
      </c>
      <c r="JO54" s="105">
        <v>2431</v>
      </c>
      <c r="JP54" s="74" t="s">
        <v>1208</v>
      </c>
      <c r="JQ54" s="74" t="s">
        <v>1208</v>
      </c>
      <c r="JR54" s="74" t="s">
        <v>1208</v>
      </c>
      <c r="JS54" s="72">
        <v>30</v>
      </c>
      <c r="JT54" s="72">
        <v>35.4</v>
      </c>
      <c r="JU54" s="71">
        <v>38295</v>
      </c>
      <c r="JV54" s="71">
        <v>791</v>
      </c>
      <c r="JW54" s="71">
        <v>621</v>
      </c>
      <c r="JX54" s="71">
        <v>3181</v>
      </c>
      <c r="JY54" s="71">
        <v>3802</v>
      </c>
      <c r="JZ54" s="71">
        <v>4194</v>
      </c>
      <c r="KA54" s="71">
        <v>4843</v>
      </c>
      <c r="KB54" s="71">
        <v>5779</v>
      </c>
      <c r="KC54" s="71">
        <v>5229</v>
      </c>
      <c r="KD54" s="71">
        <v>5133</v>
      </c>
      <c r="KE54" s="71">
        <v>4635</v>
      </c>
      <c r="KF54" s="71">
        <v>3818</v>
      </c>
      <c r="KG54" s="71">
        <v>3011</v>
      </c>
      <c r="KH54" s="74" t="s">
        <v>1208</v>
      </c>
      <c r="KI54" s="71">
        <v>1459</v>
      </c>
      <c r="KJ54" s="71">
        <v>708</v>
      </c>
      <c r="KK54" s="71">
        <v>399</v>
      </c>
      <c r="KL54" s="71">
        <v>216</v>
      </c>
      <c r="KM54" s="71">
        <v>4633</v>
      </c>
      <c r="KN54" s="71">
        <v>4206</v>
      </c>
      <c r="KO54" s="71">
        <v>4451</v>
      </c>
      <c r="KP54" s="71">
        <v>5155</v>
      </c>
      <c r="KQ54" s="71">
        <v>5918</v>
      </c>
      <c r="KR54" s="71">
        <v>6913</v>
      </c>
      <c r="KS54" s="71">
        <v>6171</v>
      </c>
      <c r="KT54" s="71">
        <v>6253</v>
      </c>
      <c r="KU54" s="71">
        <v>6183</v>
      </c>
      <c r="KV54" s="71">
        <v>6726</v>
      </c>
      <c r="KW54" s="71">
        <v>7911</v>
      </c>
      <c r="KX54" s="74" t="s">
        <v>1208</v>
      </c>
      <c r="KY54" s="71">
        <v>6364</v>
      </c>
      <c r="KZ54" s="71">
        <v>5577</v>
      </c>
      <c r="LA54" s="71">
        <v>5460</v>
      </c>
      <c r="LB54" s="71">
        <v>7024</v>
      </c>
    </row>
    <row r="55" spans="1:314" ht="12" customHeight="1">
      <c r="A55" s="3">
        <v>332020</v>
      </c>
      <c r="B55" s="2" t="s">
        <v>737</v>
      </c>
      <c r="C55" s="94">
        <v>355.63</v>
      </c>
      <c r="D55" s="71">
        <v>482790</v>
      </c>
      <c r="E55" s="72">
        <v>14</v>
      </c>
      <c r="F55" s="72">
        <v>59.1</v>
      </c>
      <c r="G55" s="72">
        <v>26.9</v>
      </c>
      <c r="H55" s="79">
        <v>26090</v>
      </c>
      <c r="I55" s="79">
        <v>54069</v>
      </c>
      <c r="J55" s="79">
        <v>82578</v>
      </c>
      <c r="K55" s="71">
        <v>63571</v>
      </c>
      <c r="L55" s="71">
        <v>208905</v>
      </c>
      <c r="M55" s="71">
        <v>5644</v>
      </c>
      <c r="N55" s="71">
        <v>13754</v>
      </c>
      <c r="O55" s="74">
        <v>13245</v>
      </c>
      <c r="P55" s="74" t="s">
        <v>1207</v>
      </c>
      <c r="Q55" s="74" t="s">
        <v>1207</v>
      </c>
      <c r="R55" s="79">
        <v>475924</v>
      </c>
      <c r="S55" s="71">
        <v>477118</v>
      </c>
      <c r="T55" s="71">
        <v>471594</v>
      </c>
      <c r="U55" s="71">
        <v>846442</v>
      </c>
      <c r="V55" s="71">
        <v>2911817</v>
      </c>
      <c r="W55" s="71">
        <v>1136531</v>
      </c>
      <c r="X55" s="71">
        <v>1394756</v>
      </c>
      <c r="Y55" s="86">
        <v>58</v>
      </c>
      <c r="Z55" s="104">
        <v>134</v>
      </c>
      <c r="AA55" s="86">
        <v>63</v>
      </c>
      <c r="AB55" s="74" t="s">
        <v>1207</v>
      </c>
      <c r="AC55" s="74" t="s">
        <v>1207</v>
      </c>
      <c r="AD55" s="87">
        <v>74087</v>
      </c>
      <c r="AE55" s="71">
        <v>1495</v>
      </c>
      <c r="AF55" s="86">
        <v>1253.07</v>
      </c>
      <c r="AG55" s="71">
        <v>6060</v>
      </c>
      <c r="AH55" s="71">
        <v>595475</v>
      </c>
      <c r="AI55" s="71">
        <v>0</v>
      </c>
      <c r="AJ55" s="74" t="s">
        <v>1207</v>
      </c>
      <c r="AK55" s="123">
        <v>62</v>
      </c>
      <c r="AL55" s="71">
        <v>4897</v>
      </c>
      <c r="AM55" s="74">
        <v>63</v>
      </c>
      <c r="AN55" s="74">
        <v>27523</v>
      </c>
      <c r="AO55" s="71">
        <v>1616</v>
      </c>
      <c r="AP55" s="71">
        <v>149</v>
      </c>
      <c r="AQ55" s="102">
        <v>26</v>
      </c>
      <c r="AR55" s="74">
        <v>12618</v>
      </c>
      <c r="AS55" s="71">
        <v>833</v>
      </c>
      <c r="AT55" s="71">
        <v>3</v>
      </c>
      <c r="AU55" s="71">
        <v>327</v>
      </c>
      <c r="AV55" s="71">
        <v>26</v>
      </c>
      <c r="AW55" s="71">
        <v>13</v>
      </c>
      <c r="AX55" s="74" t="s">
        <v>1207</v>
      </c>
      <c r="AY55" s="74" t="s">
        <v>1207</v>
      </c>
      <c r="AZ55" s="74" t="s">
        <v>1207</v>
      </c>
      <c r="BA55" s="74" t="s">
        <v>1207</v>
      </c>
      <c r="BB55" s="72">
        <v>99.777777777777771</v>
      </c>
      <c r="BC55" s="72">
        <v>121.5</v>
      </c>
      <c r="BD55" s="72">
        <v>113.8</v>
      </c>
      <c r="BE55" s="72"/>
      <c r="BF55" s="86">
        <v>58</v>
      </c>
      <c r="BG55" s="102">
        <v>58</v>
      </c>
      <c r="BH55" s="102">
        <v>27</v>
      </c>
      <c r="BI55" s="74" t="s">
        <v>1207</v>
      </c>
      <c r="BJ55" s="74" t="s">
        <v>1207</v>
      </c>
      <c r="BK55" s="86">
        <v>6</v>
      </c>
      <c r="BL55" s="86">
        <v>6</v>
      </c>
      <c r="BM55" s="102">
        <v>10</v>
      </c>
      <c r="BN55" s="102">
        <v>3</v>
      </c>
      <c r="BO55" s="74">
        <v>6</v>
      </c>
      <c r="BP55" s="71">
        <v>19090</v>
      </c>
      <c r="BQ55" s="74">
        <v>4</v>
      </c>
      <c r="BR55" s="71">
        <v>96150</v>
      </c>
      <c r="BS55" s="74">
        <v>10</v>
      </c>
      <c r="BT55" s="71">
        <v>137277</v>
      </c>
      <c r="BU55" s="74">
        <v>5</v>
      </c>
      <c r="BV55" s="71">
        <v>8011</v>
      </c>
      <c r="BW55" s="72">
        <v>43.5</v>
      </c>
      <c r="BX55" s="86">
        <v>4</v>
      </c>
      <c r="BY55" s="86">
        <v>5</v>
      </c>
      <c r="BZ55" s="86">
        <v>922</v>
      </c>
      <c r="CA55" s="86">
        <v>7782</v>
      </c>
      <c r="CB55" s="72">
        <v>35.4</v>
      </c>
      <c r="CC55" s="101">
        <v>1.93</v>
      </c>
      <c r="CD55" s="72">
        <v>38.5</v>
      </c>
      <c r="CE55" s="72">
        <v>3.8821260537795483</v>
      </c>
      <c r="CF55" s="72">
        <v>59.378855740200002</v>
      </c>
      <c r="CG55" s="74">
        <v>36</v>
      </c>
      <c r="CH55" s="71">
        <v>7798</v>
      </c>
      <c r="CI55" s="74">
        <v>356</v>
      </c>
      <c r="CJ55" s="74">
        <v>1757</v>
      </c>
      <c r="CK55" s="74">
        <v>4661</v>
      </c>
      <c r="CL55" s="74">
        <v>1282</v>
      </c>
      <c r="CM55" s="74">
        <v>351</v>
      </c>
      <c r="CN55" s="74">
        <v>781</v>
      </c>
      <c r="CO55" s="94">
        <v>1.63</v>
      </c>
      <c r="CP55" s="101" t="s">
        <v>406</v>
      </c>
      <c r="CQ55" s="74">
        <v>5</v>
      </c>
      <c r="CR55" s="74">
        <v>79</v>
      </c>
      <c r="CS55" s="74">
        <v>4</v>
      </c>
      <c r="CT55" s="74">
        <v>2</v>
      </c>
      <c r="CU55" s="74">
        <v>180</v>
      </c>
      <c r="CV55" s="74">
        <v>24</v>
      </c>
      <c r="CW55" s="71">
        <v>1610</v>
      </c>
      <c r="CX55" s="74">
        <v>17</v>
      </c>
      <c r="CY55" s="74">
        <v>1437</v>
      </c>
      <c r="CZ55" s="86">
        <v>76</v>
      </c>
      <c r="DA55" s="86">
        <v>1299</v>
      </c>
      <c r="DB55" s="86">
        <v>15</v>
      </c>
      <c r="DC55" s="86">
        <v>180</v>
      </c>
      <c r="DD55" s="86">
        <v>33</v>
      </c>
      <c r="DE55" s="86">
        <v>838</v>
      </c>
      <c r="DF55" s="71">
        <v>15759</v>
      </c>
      <c r="DG55" s="71">
        <v>3701</v>
      </c>
      <c r="DH55" s="87">
        <v>3134</v>
      </c>
      <c r="DI55" s="87">
        <v>1464361.888</v>
      </c>
      <c r="DJ55" s="87">
        <v>668264.99600000004</v>
      </c>
      <c r="DK55" s="87">
        <v>837512.42200000002</v>
      </c>
      <c r="DL55" s="71">
        <v>129689</v>
      </c>
      <c r="DM55" s="74">
        <v>25</v>
      </c>
      <c r="DN55" s="87">
        <v>27580</v>
      </c>
      <c r="DO55" s="87">
        <v>2961</v>
      </c>
      <c r="DP55" s="87">
        <v>2138</v>
      </c>
      <c r="DQ55" s="86">
        <v>255</v>
      </c>
      <c r="DR55" s="86">
        <v>1419</v>
      </c>
      <c r="DS55" s="71">
        <v>17866</v>
      </c>
      <c r="DT55" s="122">
        <v>16349</v>
      </c>
      <c r="DU55" s="71">
        <v>3955</v>
      </c>
      <c r="DV55" s="71">
        <v>3623</v>
      </c>
      <c r="DW55" s="86">
        <v>348</v>
      </c>
      <c r="DX55" s="86">
        <v>502</v>
      </c>
      <c r="DY55" s="86">
        <v>6</v>
      </c>
      <c r="DZ55" s="86">
        <v>2839</v>
      </c>
      <c r="EA55" s="86">
        <v>67</v>
      </c>
      <c r="EB55" s="86">
        <v>11716</v>
      </c>
      <c r="EC55" s="86"/>
      <c r="ED55" s="116">
        <v>117</v>
      </c>
      <c r="EE55" s="74">
        <v>13010</v>
      </c>
      <c r="EF55" s="118">
        <v>12294</v>
      </c>
      <c r="EG55" s="74">
        <v>125</v>
      </c>
      <c r="EH55" s="115">
        <v>1602</v>
      </c>
      <c r="EI55" s="86">
        <v>112</v>
      </c>
      <c r="EJ55" s="86">
        <v>94</v>
      </c>
      <c r="EK55" s="72">
        <v>71.400000000000006</v>
      </c>
      <c r="EL55" s="86">
        <v>86</v>
      </c>
      <c r="EM55" s="86">
        <v>460</v>
      </c>
      <c r="EN55" s="86">
        <v>1774</v>
      </c>
      <c r="EO55" s="87">
        <v>563</v>
      </c>
      <c r="EP55" s="87">
        <v>225</v>
      </c>
      <c r="EQ55" s="87">
        <v>4317</v>
      </c>
      <c r="ER55" s="74">
        <v>4305</v>
      </c>
      <c r="ES55" s="72">
        <v>96</v>
      </c>
      <c r="ET55" s="72">
        <v>93.4</v>
      </c>
      <c r="EU55" s="87">
        <v>153</v>
      </c>
      <c r="EV55" s="72">
        <v>15.1</v>
      </c>
      <c r="EW55" s="87">
        <v>103178</v>
      </c>
      <c r="EX55" s="72">
        <v>23.9</v>
      </c>
      <c r="EY55" s="87">
        <v>401712</v>
      </c>
      <c r="EZ55" s="72">
        <v>2.04</v>
      </c>
      <c r="FA55" s="86">
        <v>819</v>
      </c>
      <c r="FB55" s="86">
        <v>7</v>
      </c>
      <c r="FC55" s="125">
        <v>16271</v>
      </c>
      <c r="FD55" s="86">
        <v>196</v>
      </c>
      <c r="FE55" s="86">
        <v>2284</v>
      </c>
      <c r="FF55" s="72">
        <v>100</v>
      </c>
      <c r="FG55" s="72" t="s">
        <v>860</v>
      </c>
      <c r="FH55" s="71">
        <v>181065</v>
      </c>
      <c r="FI55" s="74">
        <v>27968</v>
      </c>
      <c r="FJ55" s="71">
        <v>2955</v>
      </c>
      <c r="FK55" s="115">
        <v>140008</v>
      </c>
      <c r="FL55" s="71">
        <v>133322</v>
      </c>
      <c r="FM55" s="71">
        <v>4788</v>
      </c>
      <c r="FN55" s="71">
        <v>1898</v>
      </c>
      <c r="FO55" s="71">
        <v>13089</v>
      </c>
      <c r="FP55" s="119">
        <v>45.3</v>
      </c>
      <c r="FQ55" s="116">
        <v>816</v>
      </c>
      <c r="FR55" s="111">
        <v>8.1</v>
      </c>
      <c r="FS55" s="118">
        <v>6044</v>
      </c>
      <c r="FT55" s="86">
        <v>71</v>
      </c>
      <c r="FU55" s="86">
        <v>155</v>
      </c>
      <c r="FV55" s="86">
        <v>437</v>
      </c>
      <c r="FW55" s="96">
        <v>28</v>
      </c>
      <c r="FX55" s="95">
        <v>788</v>
      </c>
      <c r="FY55" s="94">
        <v>66.204755863855979</v>
      </c>
      <c r="FZ55" s="74" t="s">
        <v>1207</v>
      </c>
      <c r="GA55" s="93">
        <v>99.9</v>
      </c>
      <c r="GB55" s="93">
        <v>92.96</v>
      </c>
      <c r="GC55" s="72">
        <v>78.900000000000006</v>
      </c>
      <c r="GD55" s="80">
        <v>52.4</v>
      </c>
      <c r="GE55" s="117">
        <v>135</v>
      </c>
      <c r="GF55" s="116">
        <v>15</v>
      </c>
      <c r="GG55" s="116">
        <v>78</v>
      </c>
      <c r="GH55" s="86">
        <v>1933</v>
      </c>
      <c r="GI55" s="86">
        <v>21</v>
      </c>
      <c r="GJ55" s="86">
        <v>2761</v>
      </c>
      <c r="GK55" s="86">
        <v>3591</v>
      </c>
      <c r="GL55" s="86">
        <v>4</v>
      </c>
      <c r="GM55" s="115">
        <v>5432000</v>
      </c>
      <c r="GN55" s="114">
        <v>5047</v>
      </c>
      <c r="GO55" s="86" t="s">
        <v>406</v>
      </c>
      <c r="GP55" s="86" t="s">
        <v>406</v>
      </c>
      <c r="GQ55" s="71">
        <v>18363</v>
      </c>
      <c r="GR55" s="74">
        <v>18363</v>
      </c>
      <c r="GS55" s="74">
        <v>29</v>
      </c>
      <c r="GT55" s="74">
        <v>3604</v>
      </c>
      <c r="GU55" s="71">
        <v>205279</v>
      </c>
      <c r="GV55" s="71">
        <v>179</v>
      </c>
      <c r="GW55" s="71">
        <v>60351</v>
      </c>
      <c r="GX55" s="71">
        <v>144749</v>
      </c>
      <c r="GY55" s="71">
        <v>845</v>
      </c>
      <c r="GZ55" s="71">
        <v>6945</v>
      </c>
      <c r="HA55" s="71">
        <v>552476</v>
      </c>
      <c r="HB55" s="71">
        <v>2963</v>
      </c>
      <c r="HC55" s="71">
        <v>23807</v>
      </c>
      <c r="HD55" s="71">
        <v>495262</v>
      </c>
      <c r="HE55" s="71">
        <v>746</v>
      </c>
      <c r="HF55" s="71">
        <v>35950</v>
      </c>
      <c r="HG55" s="71">
        <v>3385435.69</v>
      </c>
      <c r="HH55" s="74">
        <v>729</v>
      </c>
      <c r="HI55" s="86">
        <v>19559</v>
      </c>
      <c r="HJ55" s="86">
        <v>891615</v>
      </c>
      <c r="HK55" s="88">
        <v>66.37</v>
      </c>
      <c r="HL55" s="86">
        <v>1180</v>
      </c>
      <c r="HM55" s="74">
        <v>6644</v>
      </c>
      <c r="HN55" s="74">
        <v>3121</v>
      </c>
      <c r="HO55" s="87">
        <v>277</v>
      </c>
      <c r="HP55" s="74" t="s">
        <v>1208</v>
      </c>
      <c r="HQ55" s="74" t="s">
        <v>1208</v>
      </c>
      <c r="HR55" s="74" t="s">
        <v>1208</v>
      </c>
      <c r="HS55" s="87">
        <v>18</v>
      </c>
      <c r="HT55" s="71">
        <v>3962344</v>
      </c>
      <c r="HU55" s="71">
        <v>19857866</v>
      </c>
      <c r="HV55" s="86">
        <v>2123205</v>
      </c>
      <c r="HW55" s="86">
        <v>3363725</v>
      </c>
      <c r="HX55" s="86">
        <v>334098</v>
      </c>
      <c r="HY55" s="86">
        <v>7020</v>
      </c>
      <c r="HZ55" s="86">
        <v>9260</v>
      </c>
      <c r="IA55" s="86">
        <v>342880</v>
      </c>
      <c r="IB55" s="86">
        <v>191020</v>
      </c>
      <c r="IC55" s="85">
        <v>19215</v>
      </c>
      <c r="ID55" s="85">
        <v>3952672</v>
      </c>
      <c r="IE55" s="85">
        <v>0</v>
      </c>
      <c r="IF55" s="79">
        <v>68</v>
      </c>
      <c r="IG55" s="79">
        <v>0</v>
      </c>
      <c r="IH55" s="85">
        <v>22</v>
      </c>
      <c r="II55" s="79">
        <v>0</v>
      </c>
      <c r="IJ55" s="85">
        <v>33109</v>
      </c>
      <c r="IK55" s="71">
        <v>295857</v>
      </c>
      <c r="IL55" s="79">
        <v>15184</v>
      </c>
      <c r="IM55" s="113">
        <v>0</v>
      </c>
      <c r="IN55" s="112">
        <v>89.02</v>
      </c>
      <c r="IO55" s="85">
        <v>288666</v>
      </c>
      <c r="IP55" s="81">
        <v>3.52</v>
      </c>
      <c r="IQ55" s="80">
        <v>6.6</v>
      </c>
      <c r="IR55" s="80">
        <v>4.9000000000000004</v>
      </c>
      <c r="IS55" s="80">
        <v>799.9</v>
      </c>
      <c r="IT55" s="80">
        <v>784.7</v>
      </c>
      <c r="IU55" s="71">
        <v>84019</v>
      </c>
      <c r="IV55" s="72">
        <v>72.8</v>
      </c>
      <c r="IW55" s="72">
        <v>66.099999999999994</v>
      </c>
      <c r="IX55" s="72">
        <v>46</v>
      </c>
      <c r="IY55" s="72">
        <v>57.8</v>
      </c>
      <c r="IZ55" s="72">
        <v>27.5</v>
      </c>
      <c r="JA55" s="79">
        <v>3</v>
      </c>
      <c r="JB55" s="79">
        <v>9</v>
      </c>
      <c r="JC55" s="111" t="s">
        <v>406</v>
      </c>
      <c r="JD55" s="110">
        <v>0.86499999999999999</v>
      </c>
      <c r="JE55" s="109">
        <v>93.3</v>
      </c>
      <c r="JF55" s="109">
        <v>5.8</v>
      </c>
      <c r="JG55" s="109">
        <v>3.9</v>
      </c>
      <c r="JH55" s="108">
        <v>172356984</v>
      </c>
      <c r="JI55" s="74">
        <v>54.5</v>
      </c>
      <c r="JJ55" s="74">
        <v>53.8</v>
      </c>
      <c r="JK55" s="74" t="s">
        <v>406</v>
      </c>
      <c r="JL55" s="74" t="s">
        <v>406</v>
      </c>
      <c r="JM55" s="74">
        <v>42.7</v>
      </c>
      <c r="JN55" s="72">
        <v>32.6</v>
      </c>
      <c r="JO55" s="105">
        <v>3399</v>
      </c>
      <c r="JP55" s="74" t="s">
        <v>1208</v>
      </c>
      <c r="JQ55" s="74" t="s">
        <v>1208</v>
      </c>
      <c r="JR55" s="74" t="s">
        <v>1208</v>
      </c>
      <c r="JS55" s="72">
        <v>36</v>
      </c>
      <c r="JT55" s="72">
        <v>30.2</v>
      </c>
      <c r="JU55" s="71">
        <v>92356</v>
      </c>
      <c r="JV55" s="71">
        <v>1384</v>
      </c>
      <c r="JW55" s="71">
        <v>1855</v>
      </c>
      <c r="JX55" s="71">
        <v>7545</v>
      </c>
      <c r="JY55" s="71">
        <v>9086</v>
      </c>
      <c r="JZ55" s="71">
        <v>9343</v>
      </c>
      <c r="KA55" s="71">
        <v>10595</v>
      </c>
      <c r="KB55" s="71">
        <v>13911</v>
      </c>
      <c r="KC55" s="71">
        <v>11583</v>
      </c>
      <c r="KD55" s="71">
        <v>9883</v>
      </c>
      <c r="KE55" s="71">
        <v>8711</v>
      </c>
      <c r="KF55" s="71">
        <v>7135</v>
      </c>
      <c r="KG55" s="71">
        <v>5751</v>
      </c>
      <c r="KH55" s="74" t="s">
        <v>1208</v>
      </c>
      <c r="KI55" s="71">
        <v>2852</v>
      </c>
      <c r="KJ55" s="71">
        <v>1267</v>
      </c>
      <c r="KK55" s="71">
        <v>594</v>
      </c>
      <c r="KL55" s="71">
        <v>261</v>
      </c>
      <c r="KM55" s="71">
        <v>11465</v>
      </c>
      <c r="KN55" s="71">
        <v>11016</v>
      </c>
      <c r="KO55" s="71">
        <v>11429</v>
      </c>
      <c r="KP55" s="71">
        <v>12951</v>
      </c>
      <c r="KQ55" s="71">
        <v>14505</v>
      </c>
      <c r="KR55" s="71">
        <v>17876</v>
      </c>
      <c r="KS55" s="71">
        <v>14578</v>
      </c>
      <c r="KT55" s="71">
        <v>12848</v>
      </c>
      <c r="KU55" s="71">
        <v>12858</v>
      </c>
      <c r="KV55" s="71">
        <v>14534</v>
      </c>
      <c r="KW55" s="71">
        <v>18647</v>
      </c>
      <c r="KX55" s="74" t="s">
        <v>1208</v>
      </c>
      <c r="KY55" s="71">
        <v>15486</v>
      </c>
      <c r="KZ55" s="71">
        <v>11734</v>
      </c>
      <c r="LA55" s="71">
        <v>9987</v>
      </c>
      <c r="LB55" s="71">
        <v>11567</v>
      </c>
    </row>
    <row r="56" spans="1:314" ht="12" customHeight="1">
      <c r="A56" s="3">
        <v>342025</v>
      </c>
      <c r="B56" s="2" t="s">
        <v>738</v>
      </c>
      <c r="C56" s="94">
        <v>352.8</v>
      </c>
      <c r="D56" s="71">
        <v>226725</v>
      </c>
      <c r="E56" s="72">
        <v>11.103318998787076</v>
      </c>
      <c r="F56" s="72">
        <v>54.400705700738783</v>
      </c>
      <c r="G56" s="72">
        <v>34.495975300474143</v>
      </c>
      <c r="H56" s="79">
        <v>9259</v>
      </c>
      <c r="I56" s="79">
        <v>19761</v>
      </c>
      <c r="J56" s="79">
        <v>31057</v>
      </c>
      <c r="K56" s="71">
        <v>41239</v>
      </c>
      <c r="L56" s="71">
        <v>110559</v>
      </c>
      <c r="M56" s="71">
        <v>3216</v>
      </c>
      <c r="N56" s="71">
        <v>7072</v>
      </c>
      <c r="O56" s="74">
        <v>8067</v>
      </c>
      <c r="P56" s="74" t="s">
        <v>1207</v>
      </c>
      <c r="Q56" s="74" t="s">
        <v>1207</v>
      </c>
      <c r="R56" s="79" t="s">
        <v>763</v>
      </c>
      <c r="S56" s="71">
        <v>228552</v>
      </c>
      <c r="T56" s="71">
        <v>225845</v>
      </c>
      <c r="U56" s="71">
        <v>1018066</v>
      </c>
      <c r="V56" s="71">
        <v>1051167</v>
      </c>
      <c r="W56" s="71">
        <v>312862</v>
      </c>
      <c r="X56" s="71">
        <v>766389</v>
      </c>
      <c r="Y56" s="86">
        <v>0</v>
      </c>
      <c r="Z56" s="104">
        <v>56</v>
      </c>
      <c r="AA56" s="86">
        <v>0</v>
      </c>
      <c r="AB56" s="74" t="s">
        <v>1207</v>
      </c>
      <c r="AC56" s="74" t="s">
        <v>1207</v>
      </c>
      <c r="AD56" s="87">
        <v>45043</v>
      </c>
      <c r="AE56" s="71">
        <v>6490.2870000000003</v>
      </c>
      <c r="AF56" s="86">
        <v>1136.56</v>
      </c>
      <c r="AG56" s="71">
        <v>4693</v>
      </c>
      <c r="AH56" s="71">
        <v>182868</v>
      </c>
      <c r="AI56" s="71">
        <v>1802</v>
      </c>
      <c r="AJ56" s="74" t="s">
        <v>1207</v>
      </c>
      <c r="AK56" s="123">
        <v>26</v>
      </c>
      <c r="AL56" s="71">
        <v>2240</v>
      </c>
      <c r="AM56" s="74">
        <v>38</v>
      </c>
      <c r="AN56" s="74">
        <v>10435</v>
      </c>
      <c r="AO56" s="71">
        <v>567</v>
      </c>
      <c r="AP56" s="71">
        <v>43</v>
      </c>
      <c r="AQ56" s="102">
        <v>28</v>
      </c>
      <c r="AR56" s="74">
        <v>5091</v>
      </c>
      <c r="AS56" s="71">
        <v>374</v>
      </c>
      <c r="AT56" s="71">
        <v>1</v>
      </c>
      <c r="AU56" s="71">
        <v>110</v>
      </c>
      <c r="AV56" s="71">
        <v>15</v>
      </c>
      <c r="AW56" s="71">
        <v>64</v>
      </c>
      <c r="AX56" s="74" t="s">
        <v>1207</v>
      </c>
      <c r="AY56" s="74" t="s">
        <v>1207</v>
      </c>
      <c r="AZ56" s="74" t="s">
        <v>1207</v>
      </c>
      <c r="BA56" s="74" t="s">
        <v>1207</v>
      </c>
      <c r="BB56" s="72">
        <v>95.744680851063833</v>
      </c>
      <c r="BC56" s="72">
        <v>126.9</v>
      </c>
      <c r="BD56" s="72">
        <v>113.6</v>
      </c>
      <c r="BE56" s="72"/>
      <c r="BF56" s="86">
        <v>13</v>
      </c>
      <c r="BG56" s="102">
        <v>13</v>
      </c>
      <c r="BH56" s="102">
        <v>13</v>
      </c>
      <c r="BI56" s="74" t="s">
        <v>1207</v>
      </c>
      <c r="BJ56" s="74" t="s">
        <v>1207</v>
      </c>
      <c r="BK56" s="86">
        <v>2</v>
      </c>
      <c r="BL56" s="86">
        <v>2</v>
      </c>
      <c r="BM56" s="102">
        <v>2</v>
      </c>
      <c r="BN56" s="102">
        <v>1</v>
      </c>
      <c r="BO56" s="74">
        <v>11</v>
      </c>
      <c r="BP56" s="71">
        <v>13116</v>
      </c>
      <c r="BQ56" s="74">
        <v>1</v>
      </c>
      <c r="BR56" s="71">
        <v>20800</v>
      </c>
      <c r="BS56" s="74">
        <v>2</v>
      </c>
      <c r="BT56" s="71">
        <v>26565</v>
      </c>
      <c r="BU56" s="74">
        <v>9</v>
      </c>
      <c r="BV56" s="71">
        <v>4381</v>
      </c>
      <c r="BW56" s="72">
        <v>56.9</v>
      </c>
      <c r="BX56" s="86">
        <v>0</v>
      </c>
      <c r="BY56" s="86">
        <v>3</v>
      </c>
      <c r="BZ56" s="86">
        <v>0</v>
      </c>
      <c r="CA56" s="86">
        <v>2367</v>
      </c>
      <c r="CB56" s="72">
        <v>29.9</v>
      </c>
      <c r="CC56" s="101">
        <v>1.27</v>
      </c>
      <c r="CD56" s="72">
        <v>38.6</v>
      </c>
      <c r="CE56" s="72">
        <v>3.8751613498063802</v>
      </c>
      <c r="CF56" s="72">
        <v>54.830669989699999</v>
      </c>
      <c r="CG56" s="74">
        <v>26</v>
      </c>
      <c r="CH56" s="71">
        <v>4268</v>
      </c>
      <c r="CI56" s="74">
        <v>238</v>
      </c>
      <c r="CJ56" s="74">
        <v>758</v>
      </c>
      <c r="CK56" s="74">
        <v>3179</v>
      </c>
      <c r="CL56" s="74">
        <v>810</v>
      </c>
      <c r="CM56" s="74">
        <v>276</v>
      </c>
      <c r="CN56" s="74">
        <v>503</v>
      </c>
      <c r="CO56" s="94">
        <v>1.44</v>
      </c>
      <c r="CP56" s="101" t="s">
        <v>406</v>
      </c>
      <c r="CQ56" s="74">
        <v>3</v>
      </c>
      <c r="CR56" s="74">
        <v>15</v>
      </c>
      <c r="CS56" s="74">
        <v>4</v>
      </c>
      <c r="CT56" s="74">
        <v>3</v>
      </c>
      <c r="CU56" s="74">
        <v>228</v>
      </c>
      <c r="CV56" s="74">
        <v>15</v>
      </c>
      <c r="CW56" s="71">
        <v>1142</v>
      </c>
      <c r="CX56" s="74">
        <v>18</v>
      </c>
      <c r="CY56" s="74">
        <v>1262</v>
      </c>
      <c r="CZ56" s="86">
        <v>26</v>
      </c>
      <c r="DA56" s="86">
        <v>332</v>
      </c>
      <c r="DB56" s="86">
        <v>6</v>
      </c>
      <c r="DC56" s="86">
        <v>63</v>
      </c>
      <c r="DD56" s="86">
        <v>9</v>
      </c>
      <c r="DE56" s="86">
        <v>249</v>
      </c>
      <c r="DF56" s="71">
        <v>7648</v>
      </c>
      <c r="DG56" s="71">
        <v>1076</v>
      </c>
      <c r="DH56" s="87">
        <v>2545</v>
      </c>
      <c r="DI56" s="87">
        <v>763448.97400000005</v>
      </c>
      <c r="DJ56" s="87">
        <v>170516.96900000001</v>
      </c>
      <c r="DK56" s="87">
        <v>663183.15500000003</v>
      </c>
      <c r="DL56" s="71">
        <v>78156</v>
      </c>
      <c r="DM56" s="74">
        <v>8</v>
      </c>
      <c r="DN56" s="87">
        <v>13683</v>
      </c>
      <c r="DO56" s="87">
        <v>1427</v>
      </c>
      <c r="DP56" s="87">
        <v>1232</v>
      </c>
      <c r="DQ56" s="86">
        <v>314</v>
      </c>
      <c r="DR56" s="86">
        <v>688</v>
      </c>
      <c r="DS56" s="71">
        <v>10981</v>
      </c>
      <c r="DT56" s="122">
        <v>10826</v>
      </c>
      <c r="DU56" s="71">
        <v>2268</v>
      </c>
      <c r="DV56" s="71">
        <v>2257</v>
      </c>
      <c r="DW56" s="86">
        <v>184</v>
      </c>
      <c r="DX56" s="86">
        <v>326</v>
      </c>
      <c r="DY56" s="86">
        <v>20</v>
      </c>
      <c r="DZ56" s="86">
        <v>1342</v>
      </c>
      <c r="EA56" s="86">
        <v>35</v>
      </c>
      <c r="EB56" s="86">
        <v>14528</v>
      </c>
      <c r="EC56" s="86"/>
      <c r="ED56" s="116">
        <v>58</v>
      </c>
      <c r="EE56" s="74">
        <v>4448</v>
      </c>
      <c r="EF56" s="118">
        <v>4126</v>
      </c>
      <c r="EG56" s="74">
        <v>0</v>
      </c>
      <c r="EH56" s="115">
        <v>603</v>
      </c>
      <c r="EI56" s="86">
        <v>58</v>
      </c>
      <c r="EJ56" s="86">
        <v>34</v>
      </c>
      <c r="EK56" s="72">
        <v>66.2</v>
      </c>
      <c r="EL56" s="86">
        <v>21</v>
      </c>
      <c r="EM56" s="86">
        <v>70</v>
      </c>
      <c r="EN56" s="86">
        <v>1349</v>
      </c>
      <c r="EO56" s="87">
        <v>313</v>
      </c>
      <c r="EP56" s="87">
        <v>124</v>
      </c>
      <c r="EQ56" s="87">
        <v>1361</v>
      </c>
      <c r="ER56" s="74">
        <v>1420</v>
      </c>
      <c r="ES56" s="72">
        <v>97.7</v>
      </c>
      <c r="ET56" s="72">
        <v>97.1</v>
      </c>
      <c r="EU56" s="87">
        <v>505</v>
      </c>
      <c r="EV56" s="72">
        <v>16.22</v>
      </c>
      <c r="EW56" s="87">
        <v>46211</v>
      </c>
      <c r="EX56" s="72">
        <v>28.1</v>
      </c>
      <c r="EY56" s="87">
        <v>458642</v>
      </c>
      <c r="EZ56" s="72">
        <v>1.58</v>
      </c>
      <c r="FA56" s="86">
        <v>292</v>
      </c>
      <c r="FB56" s="86">
        <v>24</v>
      </c>
      <c r="FC56" s="125">
        <v>2862</v>
      </c>
      <c r="FD56" s="86">
        <v>20</v>
      </c>
      <c r="FE56" s="86">
        <v>1420</v>
      </c>
      <c r="FF56" s="72">
        <v>100</v>
      </c>
      <c r="FG56" s="72" t="s">
        <v>860</v>
      </c>
      <c r="FH56" s="71">
        <v>79755</v>
      </c>
      <c r="FI56" s="74">
        <v>8942</v>
      </c>
      <c r="FJ56" s="71">
        <v>0</v>
      </c>
      <c r="FK56" s="115">
        <v>66888</v>
      </c>
      <c r="FL56" s="71">
        <v>55369</v>
      </c>
      <c r="FM56" s="71">
        <v>6539</v>
      </c>
      <c r="FN56" s="71">
        <v>4980</v>
      </c>
      <c r="FO56" s="71">
        <v>3925</v>
      </c>
      <c r="FP56" s="119">
        <v>15.5</v>
      </c>
      <c r="FQ56" s="116">
        <v>339</v>
      </c>
      <c r="FR56" s="111">
        <v>9.1999999999999993</v>
      </c>
      <c r="FS56" s="118">
        <v>4570</v>
      </c>
      <c r="FT56" s="86">
        <v>135</v>
      </c>
      <c r="FU56" s="86">
        <v>125</v>
      </c>
      <c r="FV56" s="86">
        <v>341</v>
      </c>
      <c r="FW56" s="96">
        <v>12</v>
      </c>
      <c r="FX56" s="95">
        <v>402</v>
      </c>
      <c r="FY56" s="94">
        <v>71.704396947852118</v>
      </c>
      <c r="FZ56" s="74" t="s">
        <v>1207</v>
      </c>
      <c r="GA56" s="93">
        <v>99.3</v>
      </c>
      <c r="GB56" s="93">
        <v>91.9</v>
      </c>
      <c r="GC56" s="72">
        <v>87.3</v>
      </c>
      <c r="GD56" s="80">
        <v>38.299999999999997</v>
      </c>
      <c r="GE56" s="117">
        <v>49</v>
      </c>
      <c r="GF56" s="116">
        <v>14</v>
      </c>
      <c r="GG56" s="116">
        <v>71</v>
      </c>
      <c r="GH56" s="86">
        <v>582</v>
      </c>
      <c r="GI56" s="86">
        <v>13</v>
      </c>
      <c r="GJ56" s="86">
        <v>994</v>
      </c>
      <c r="GK56" s="86">
        <v>1683</v>
      </c>
      <c r="GL56" s="86">
        <v>3</v>
      </c>
      <c r="GM56" s="115">
        <v>3318000</v>
      </c>
      <c r="GN56" s="114">
        <v>1860</v>
      </c>
      <c r="GO56" s="86" t="s">
        <v>406</v>
      </c>
      <c r="GP56" s="86" t="s">
        <v>406</v>
      </c>
      <c r="GQ56" s="71">
        <v>9534</v>
      </c>
      <c r="GR56" s="74">
        <v>9534</v>
      </c>
      <c r="GS56" s="74">
        <v>41</v>
      </c>
      <c r="GT56" s="74">
        <v>1750</v>
      </c>
      <c r="GU56" s="71">
        <v>91931</v>
      </c>
      <c r="GV56" s="71">
        <v>503</v>
      </c>
      <c r="GW56" s="71">
        <v>28231</v>
      </c>
      <c r="GX56" s="71">
        <v>63197</v>
      </c>
      <c r="GY56" s="71">
        <v>402</v>
      </c>
      <c r="GZ56" s="71">
        <v>2787</v>
      </c>
      <c r="HA56" s="71">
        <v>166925</v>
      </c>
      <c r="HB56" s="71">
        <v>1830</v>
      </c>
      <c r="HC56" s="71">
        <v>11321</v>
      </c>
      <c r="HD56" s="71">
        <v>202167</v>
      </c>
      <c r="HE56" s="71">
        <v>403</v>
      </c>
      <c r="HF56" s="71">
        <v>21037</v>
      </c>
      <c r="HG56" s="71">
        <v>1022821.23</v>
      </c>
      <c r="HH56" s="74">
        <v>389</v>
      </c>
      <c r="HI56" s="86">
        <v>11101</v>
      </c>
      <c r="HJ56" s="86">
        <v>278130</v>
      </c>
      <c r="HK56" s="88">
        <v>51</v>
      </c>
      <c r="HL56" s="143">
        <v>153.4</v>
      </c>
      <c r="HM56" s="74">
        <v>2970</v>
      </c>
      <c r="HN56" s="74">
        <v>1177</v>
      </c>
      <c r="HO56" s="87">
        <v>36</v>
      </c>
      <c r="HP56" s="74" t="s">
        <v>1208</v>
      </c>
      <c r="HQ56" s="74" t="s">
        <v>1208</v>
      </c>
      <c r="HR56" s="74" t="s">
        <v>1208</v>
      </c>
      <c r="HS56" s="87">
        <v>10</v>
      </c>
      <c r="HT56" s="71">
        <v>1502969</v>
      </c>
      <c r="HU56" s="71">
        <v>7779743</v>
      </c>
      <c r="HV56" s="86">
        <v>233830</v>
      </c>
      <c r="HW56" s="86">
        <v>1352884</v>
      </c>
      <c r="HX56" s="86">
        <v>135889</v>
      </c>
      <c r="HY56" s="86">
        <v>7640</v>
      </c>
      <c r="HZ56" s="86">
        <v>9530</v>
      </c>
      <c r="IA56" s="86">
        <f>129140+5710</f>
        <v>134850</v>
      </c>
      <c r="IB56" s="86">
        <v>67440</v>
      </c>
      <c r="IC56" s="85">
        <v>10305</v>
      </c>
      <c r="ID56" s="85">
        <v>9739417</v>
      </c>
      <c r="IE56" s="85">
        <v>0</v>
      </c>
      <c r="IF56" s="79">
        <v>135</v>
      </c>
      <c r="IG56" s="79">
        <v>0</v>
      </c>
      <c r="IH56" s="85">
        <v>86</v>
      </c>
      <c r="II56" s="79">
        <v>0</v>
      </c>
      <c r="IJ56" s="85">
        <v>498060</v>
      </c>
      <c r="IK56" s="71">
        <v>105976</v>
      </c>
      <c r="IL56" s="79">
        <v>0</v>
      </c>
      <c r="IM56" s="142">
        <v>30000</v>
      </c>
      <c r="IN56" s="112">
        <v>29.72</v>
      </c>
      <c r="IO56" s="85">
        <v>156083</v>
      </c>
      <c r="IP56" s="81" t="s">
        <v>406</v>
      </c>
      <c r="IQ56" s="80">
        <v>1.3</v>
      </c>
      <c r="IR56" s="80">
        <v>1.3</v>
      </c>
      <c r="IS56" s="80">
        <v>378.1</v>
      </c>
      <c r="IT56" s="80">
        <v>378.1</v>
      </c>
      <c r="IU56" s="71">
        <v>2079</v>
      </c>
      <c r="IV56" s="72">
        <v>72.3</v>
      </c>
      <c r="IW56" s="72">
        <v>49.6</v>
      </c>
      <c r="IX56" s="72">
        <v>33</v>
      </c>
      <c r="IY56" s="72">
        <v>59.9</v>
      </c>
      <c r="IZ56" s="72">
        <v>19.899999999999999</v>
      </c>
      <c r="JA56" s="79">
        <v>1</v>
      </c>
      <c r="JB56" s="79">
        <v>8</v>
      </c>
      <c r="JC56" s="111">
        <v>71.3</v>
      </c>
      <c r="JD56" s="110">
        <v>0.61</v>
      </c>
      <c r="JE56" s="109">
        <v>98.1</v>
      </c>
      <c r="JF56" s="109">
        <v>11</v>
      </c>
      <c r="JG56" s="109">
        <v>1.9</v>
      </c>
      <c r="JH56" s="108">
        <v>122567090</v>
      </c>
      <c r="JI56" s="74">
        <v>44.9</v>
      </c>
      <c r="JJ56" s="74">
        <v>57.2</v>
      </c>
      <c r="JK56" s="74" t="s">
        <v>406</v>
      </c>
      <c r="JL56" s="74" t="s">
        <v>406</v>
      </c>
      <c r="JM56" s="74">
        <v>82.1</v>
      </c>
      <c r="JN56" s="72">
        <v>36</v>
      </c>
      <c r="JO56" s="105">
        <v>1926</v>
      </c>
      <c r="JP56" s="74" t="s">
        <v>1208</v>
      </c>
      <c r="JQ56" s="74" t="s">
        <v>1208</v>
      </c>
      <c r="JR56" s="74" t="s">
        <v>1208</v>
      </c>
      <c r="JS56" s="72">
        <v>32</v>
      </c>
      <c r="JT56" s="72">
        <v>22.3</v>
      </c>
      <c r="JU56" s="71">
        <v>40419</v>
      </c>
      <c r="JV56" s="71">
        <v>598</v>
      </c>
      <c r="JW56" s="71">
        <v>727</v>
      </c>
      <c r="JX56" s="71">
        <v>3162</v>
      </c>
      <c r="JY56" s="71">
        <v>3497</v>
      </c>
      <c r="JZ56" s="71">
        <v>3440</v>
      </c>
      <c r="KA56" s="71">
        <v>4322</v>
      </c>
      <c r="KB56" s="71">
        <v>5908</v>
      </c>
      <c r="KC56" s="71">
        <v>5435</v>
      </c>
      <c r="KD56" s="71">
        <v>4863</v>
      </c>
      <c r="KE56" s="71">
        <v>4382</v>
      </c>
      <c r="KF56" s="71">
        <v>3663</v>
      </c>
      <c r="KG56" s="71">
        <v>3282</v>
      </c>
      <c r="KH56" s="74" t="s">
        <v>1208</v>
      </c>
      <c r="KI56" s="71">
        <v>1654</v>
      </c>
      <c r="KJ56" s="71">
        <v>818</v>
      </c>
      <c r="KK56" s="71">
        <v>411</v>
      </c>
      <c r="KL56" s="71">
        <v>225</v>
      </c>
      <c r="KM56" s="71">
        <v>4815</v>
      </c>
      <c r="KN56" s="71">
        <v>4644</v>
      </c>
      <c r="KO56" s="71">
        <v>4516</v>
      </c>
      <c r="KP56" s="71">
        <v>4905</v>
      </c>
      <c r="KQ56" s="71">
        <v>5967</v>
      </c>
      <c r="KR56" s="71">
        <v>7605</v>
      </c>
      <c r="KS56" s="71">
        <v>6898</v>
      </c>
      <c r="KT56" s="71">
        <v>6421</v>
      </c>
      <c r="KU56" s="71">
        <v>6499</v>
      </c>
      <c r="KV56" s="71">
        <v>7616</v>
      </c>
      <c r="KW56" s="71">
        <v>10697</v>
      </c>
      <c r="KX56" s="74" t="s">
        <v>1208</v>
      </c>
      <c r="KY56" s="71">
        <v>9473</v>
      </c>
      <c r="KZ56" s="71">
        <v>7804</v>
      </c>
      <c r="LA56" s="71">
        <v>7110</v>
      </c>
      <c r="LB56" s="71">
        <v>8499</v>
      </c>
    </row>
    <row r="57" spans="1:314" ht="12" customHeight="1">
      <c r="A57" s="3">
        <v>342076</v>
      </c>
      <c r="B57" s="2" t="s">
        <v>739</v>
      </c>
      <c r="C57" s="94">
        <v>518.14</v>
      </c>
      <c r="D57" s="71">
        <v>468987</v>
      </c>
      <c r="E57" s="72">
        <v>13.6</v>
      </c>
      <c r="F57" s="72">
        <v>58.7</v>
      </c>
      <c r="G57" s="72">
        <v>27.7</v>
      </c>
      <c r="H57" s="79">
        <v>24525</v>
      </c>
      <c r="I57" s="79">
        <v>51013</v>
      </c>
      <c r="J57" s="79">
        <v>77493</v>
      </c>
      <c r="K57" s="71">
        <v>63595</v>
      </c>
      <c r="L57" s="71">
        <v>206888</v>
      </c>
      <c r="M57" s="71">
        <v>8488</v>
      </c>
      <c r="N57" s="71">
        <v>15311</v>
      </c>
      <c r="O57" s="74">
        <v>14952</v>
      </c>
      <c r="P57" s="74" t="s">
        <v>1207</v>
      </c>
      <c r="Q57" s="74" t="s">
        <v>1207</v>
      </c>
      <c r="R57" s="79">
        <v>462535</v>
      </c>
      <c r="S57" s="71">
        <v>464811</v>
      </c>
      <c r="T57" s="71">
        <v>464897</v>
      </c>
      <c r="U57" s="71">
        <v>1106341</v>
      </c>
      <c r="V57" s="71">
        <v>3134347</v>
      </c>
      <c r="W57" s="71">
        <v>1099686</v>
      </c>
      <c r="X57" s="71">
        <v>1190034</v>
      </c>
      <c r="Y57" s="71">
        <v>112</v>
      </c>
      <c r="Z57" s="104">
        <v>74</v>
      </c>
      <c r="AA57" s="71">
        <v>42</v>
      </c>
      <c r="AB57" s="74" t="s">
        <v>1207</v>
      </c>
      <c r="AC57" s="74" t="s">
        <v>1207</v>
      </c>
      <c r="AD57" s="71">
        <v>240321</v>
      </c>
      <c r="AE57" s="71">
        <v>7568</v>
      </c>
      <c r="AF57" s="71">
        <v>2100</v>
      </c>
      <c r="AG57" s="71">
        <v>5263</v>
      </c>
      <c r="AH57" s="86">
        <v>430880</v>
      </c>
      <c r="AI57" s="71">
        <v>530</v>
      </c>
      <c r="AJ57" s="74" t="s">
        <v>1207</v>
      </c>
      <c r="AK57" s="123">
        <v>47</v>
      </c>
      <c r="AL57" s="71">
        <v>3809</v>
      </c>
      <c r="AM57" s="74">
        <v>76</v>
      </c>
      <c r="AN57" s="74">
        <v>25468</v>
      </c>
      <c r="AO57" s="71">
        <v>1613</v>
      </c>
      <c r="AP57" s="71">
        <v>191</v>
      </c>
      <c r="AQ57" s="102">
        <v>35</v>
      </c>
      <c r="AR57" s="74">
        <v>11328</v>
      </c>
      <c r="AS57" s="71">
        <v>755</v>
      </c>
      <c r="AT57" s="71">
        <v>3</v>
      </c>
      <c r="AU57" s="71">
        <v>413</v>
      </c>
      <c r="AV57" s="71">
        <v>21</v>
      </c>
      <c r="AW57" s="71">
        <v>80</v>
      </c>
      <c r="AX57" s="74" t="s">
        <v>1207</v>
      </c>
      <c r="AY57" s="74" t="s">
        <v>1207</v>
      </c>
      <c r="AZ57" s="74" t="s">
        <v>1207</v>
      </c>
      <c r="BA57" s="74" t="s">
        <v>1207</v>
      </c>
      <c r="BB57" s="72">
        <v>88.60759493670885</v>
      </c>
      <c r="BC57" s="80">
        <v>126.3</v>
      </c>
      <c r="BD57" s="80">
        <v>116.7</v>
      </c>
      <c r="BE57" s="80"/>
      <c r="BF57" s="71">
        <v>30</v>
      </c>
      <c r="BG57" s="71">
        <v>30</v>
      </c>
      <c r="BH57" s="71">
        <v>14</v>
      </c>
      <c r="BI57" s="74" t="s">
        <v>1207</v>
      </c>
      <c r="BJ57" s="74" t="s">
        <v>1207</v>
      </c>
      <c r="BK57" s="71">
        <v>2</v>
      </c>
      <c r="BL57" s="71">
        <v>2</v>
      </c>
      <c r="BM57" s="71">
        <v>3</v>
      </c>
      <c r="BN57" s="71">
        <v>0</v>
      </c>
      <c r="BO57" s="74">
        <v>6</v>
      </c>
      <c r="BP57" s="71">
        <v>26085</v>
      </c>
      <c r="BQ57" s="74">
        <v>1</v>
      </c>
      <c r="BR57" s="71">
        <v>25000</v>
      </c>
      <c r="BS57" s="74">
        <v>8</v>
      </c>
      <c r="BT57" s="71">
        <v>135424</v>
      </c>
      <c r="BU57" s="74">
        <v>6</v>
      </c>
      <c r="BV57" s="71">
        <v>4851</v>
      </c>
      <c r="BW57" s="80">
        <v>42.1</v>
      </c>
      <c r="BX57" s="71">
        <v>0</v>
      </c>
      <c r="BY57" s="71">
        <v>3</v>
      </c>
      <c r="BZ57" s="71">
        <v>0</v>
      </c>
      <c r="CA57" s="71">
        <v>5950</v>
      </c>
      <c r="CB57" s="72">
        <v>24.5</v>
      </c>
      <c r="CC57" s="141">
        <v>2.02</v>
      </c>
      <c r="CD57" s="74">
        <v>34.200000000000003</v>
      </c>
      <c r="CE57" s="72">
        <v>3.9404521889400921</v>
      </c>
      <c r="CF57" s="72">
        <v>59.391195345100002</v>
      </c>
      <c r="CG57" s="74">
        <v>41</v>
      </c>
      <c r="CH57" s="71">
        <v>6359</v>
      </c>
      <c r="CI57" s="74">
        <v>355</v>
      </c>
      <c r="CJ57" s="74">
        <v>967</v>
      </c>
      <c r="CK57" s="74">
        <v>4913</v>
      </c>
      <c r="CL57" s="74">
        <v>1340</v>
      </c>
      <c r="CM57" s="74">
        <v>348</v>
      </c>
      <c r="CN57" s="74">
        <v>762</v>
      </c>
      <c r="CO57" s="94">
        <v>1.67</v>
      </c>
      <c r="CP57" s="71" t="s">
        <v>406</v>
      </c>
      <c r="CQ57" s="74">
        <v>4</v>
      </c>
      <c r="CR57" s="74">
        <v>53</v>
      </c>
      <c r="CS57" s="74">
        <v>5</v>
      </c>
      <c r="CT57" s="74">
        <v>1</v>
      </c>
      <c r="CU57" s="74">
        <v>80</v>
      </c>
      <c r="CV57" s="74">
        <v>23</v>
      </c>
      <c r="CW57" s="71">
        <v>1344</v>
      </c>
      <c r="CX57" s="74">
        <v>15</v>
      </c>
      <c r="CY57" s="74">
        <v>1168</v>
      </c>
      <c r="CZ57" s="71">
        <v>72</v>
      </c>
      <c r="DA57" s="71">
        <v>1183</v>
      </c>
      <c r="DB57" s="71">
        <v>18</v>
      </c>
      <c r="DC57" s="71">
        <v>183</v>
      </c>
      <c r="DD57" s="71">
        <v>87</v>
      </c>
      <c r="DE57" s="71">
        <v>2207</v>
      </c>
      <c r="DF57" s="71">
        <v>15582</v>
      </c>
      <c r="DG57" s="71">
        <v>5063</v>
      </c>
      <c r="DH57" s="87">
        <v>2478</v>
      </c>
      <c r="DI57" s="87">
        <v>1310446.629</v>
      </c>
      <c r="DJ57" s="87">
        <v>903349.37600000005</v>
      </c>
      <c r="DK57" s="87">
        <v>656805.62300000002</v>
      </c>
      <c r="DL57" s="71">
        <v>129730</v>
      </c>
      <c r="DM57" s="74">
        <v>15</v>
      </c>
      <c r="DN57" s="87">
        <v>26791</v>
      </c>
      <c r="DO57" s="87">
        <v>2707</v>
      </c>
      <c r="DP57" s="87">
        <v>2433</v>
      </c>
      <c r="DQ57" s="71">
        <v>114</v>
      </c>
      <c r="DR57" s="71">
        <v>1317</v>
      </c>
      <c r="DS57" s="71">
        <v>25719</v>
      </c>
      <c r="DT57" s="71">
        <v>18150</v>
      </c>
      <c r="DU57" s="71">
        <v>3979</v>
      </c>
      <c r="DV57" s="71">
        <v>5088</v>
      </c>
      <c r="DW57" s="71">
        <v>410</v>
      </c>
      <c r="DX57" s="71">
        <v>364</v>
      </c>
      <c r="DY57" s="71">
        <v>5</v>
      </c>
      <c r="DZ57" s="71">
        <v>2543</v>
      </c>
      <c r="EA57" s="71">
        <v>42</v>
      </c>
      <c r="EB57" s="71">
        <v>14469</v>
      </c>
      <c r="EC57" s="71"/>
      <c r="ED57" s="116">
        <v>139</v>
      </c>
      <c r="EE57" s="74">
        <v>14222</v>
      </c>
      <c r="EF57" s="118">
        <v>12969</v>
      </c>
      <c r="EG57" s="74">
        <v>0</v>
      </c>
      <c r="EH57" s="115">
        <v>1502</v>
      </c>
      <c r="EI57" s="71">
        <v>94</v>
      </c>
      <c r="EJ57" s="71">
        <v>126</v>
      </c>
      <c r="EK57" s="72">
        <v>80.05</v>
      </c>
      <c r="EL57" s="71">
        <v>139</v>
      </c>
      <c r="EM57" s="71">
        <v>484</v>
      </c>
      <c r="EN57" s="71">
        <v>648</v>
      </c>
      <c r="EO57" s="71">
        <v>169</v>
      </c>
      <c r="EP57" s="71">
        <v>71</v>
      </c>
      <c r="EQ57" s="71">
        <v>3667</v>
      </c>
      <c r="ER57" s="74">
        <v>4010</v>
      </c>
      <c r="ES57" s="80">
        <v>95.6</v>
      </c>
      <c r="ET57" s="80">
        <v>95.6</v>
      </c>
      <c r="EU57" s="71">
        <v>396</v>
      </c>
      <c r="EV57" s="72">
        <v>13.9</v>
      </c>
      <c r="EW57" s="87">
        <v>100611</v>
      </c>
      <c r="EX57" s="72">
        <v>27.6</v>
      </c>
      <c r="EY57" s="135">
        <v>367342</v>
      </c>
      <c r="EZ57" s="140">
        <v>0.59</v>
      </c>
      <c r="FA57" s="86">
        <v>514</v>
      </c>
      <c r="FB57" s="86">
        <v>12</v>
      </c>
      <c r="FC57" s="120">
        <v>10062</v>
      </c>
      <c r="FD57" s="86">
        <v>246</v>
      </c>
      <c r="FE57" s="86">
        <v>2586</v>
      </c>
      <c r="FF57" s="72">
        <v>84.6</v>
      </c>
      <c r="FG57" s="72" t="s">
        <v>860</v>
      </c>
      <c r="FH57" s="71">
        <v>160802</v>
      </c>
      <c r="FI57" s="74">
        <v>5374</v>
      </c>
      <c r="FJ57" s="71">
        <v>75</v>
      </c>
      <c r="FK57" s="115">
        <v>147097</v>
      </c>
      <c r="FL57" s="71">
        <v>129549</v>
      </c>
      <c r="FM57" s="71">
        <v>11860</v>
      </c>
      <c r="FN57" s="71">
        <v>5688</v>
      </c>
      <c r="FO57" s="71">
        <v>8331</v>
      </c>
      <c r="FP57" s="119">
        <v>42.8</v>
      </c>
      <c r="FQ57" s="116">
        <v>674</v>
      </c>
      <c r="FR57" s="111">
        <v>6.7</v>
      </c>
      <c r="FS57" s="118">
        <v>6689</v>
      </c>
      <c r="FT57" s="86">
        <v>70</v>
      </c>
      <c r="FU57" s="86">
        <v>154</v>
      </c>
      <c r="FV57" s="86">
        <v>1109</v>
      </c>
      <c r="FW57" s="96">
        <v>67</v>
      </c>
      <c r="FX57" s="95">
        <v>1764</v>
      </c>
      <c r="FY57" s="94">
        <v>64.247402593808289</v>
      </c>
      <c r="FZ57" s="74" t="s">
        <v>1207</v>
      </c>
      <c r="GA57" s="93">
        <v>95.7</v>
      </c>
      <c r="GB57" s="93">
        <v>93.6</v>
      </c>
      <c r="GC57" s="72">
        <v>72.599999999999994</v>
      </c>
      <c r="GD57" s="139">
        <v>52.9</v>
      </c>
      <c r="GE57" s="117">
        <v>93</v>
      </c>
      <c r="GF57" s="116">
        <v>15</v>
      </c>
      <c r="GG57" s="116">
        <v>95</v>
      </c>
      <c r="GH57" s="95">
        <v>1915</v>
      </c>
      <c r="GI57" s="95">
        <v>19</v>
      </c>
      <c r="GJ57" s="95">
        <v>3064</v>
      </c>
      <c r="GK57" s="95">
        <v>7233</v>
      </c>
      <c r="GL57" s="126">
        <v>7</v>
      </c>
      <c r="GM57" s="115">
        <v>3541000</v>
      </c>
      <c r="GN57" s="114">
        <v>3956</v>
      </c>
      <c r="GO57" s="95" t="s">
        <v>406</v>
      </c>
      <c r="GP57" s="95" t="s">
        <v>406</v>
      </c>
      <c r="GQ57" s="71">
        <v>21032</v>
      </c>
      <c r="GR57" s="74">
        <v>21032</v>
      </c>
      <c r="GS57" s="74">
        <v>39</v>
      </c>
      <c r="GT57" s="74">
        <v>4338</v>
      </c>
      <c r="GU57" s="71">
        <v>213750</v>
      </c>
      <c r="GV57" s="71">
        <v>403</v>
      </c>
      <c r="GW57" s="71">
        <v>59583</v>
      </c>
      <c r="GX57" s="71">
        <v>153764</v>
      </c>
      <c r="GY57" s="71">
        <v>1326</v>
      </c>
      <c r="GZ57" s="71">
        <v>11981</v>
      </c>
      <c r="HA57" s="71">
        <v>1028369</v>
      </c>
      <c r="HB57" s="71">
        <v>3275</v>
      </c>
      <c r="HC57" s="71">
        <v>26463</v>
      </c>
      <c r="HD57" s="71">
        <v>566028</v>
      </c>
      <c r="HE57" s="71">
        <v>1210</v>
      </c>
      <c r="HF57" s="71">
        <v>39411</v>
      </c>
      <c r="HG57" s="71">
        <v>1937539.66</v>
      </c>
      <c r="HH57" s="74">
        <v>1198</v>
      </c>
      <c r="HI57" s="95">
        <v>28124</v>
      </c>
      <c r="HJ57" s="95">
        <v>628656</v>
      </c>
      <c r="HK57" s="138">
        <v>62</v>
      </c>
      <c r="HL57" s="95">
        <v>419.2</v>
      </c>
      <c r="HM57" s="74">
        <v>7683</v>
      </c>
      <c r="HN57" s="74">
        <v>1818</v>
      </c>
      <c r="HO57" s="87">
        <v>103</v>
      </c>
      <c r="HP57" s="74" t="s">
        <v>1208</v>
      </c>
      <c r="HQ57" s="74" t="s">
        <v>1208</v>
      </c>
      <c r="HR57" s="74" t="s">
        <v>1208</v>
      </c>
      <c r="HS57" s="87">
        <v>6</v>
      </c>
      <c r="HT57" s="71">
        <v>3524313</v>
      </c>
      <c r="HU57" s="71">
        <v>20477775</v>
      </c>
      <c r="HV57" s="86">
        <v>2133097</v>
      </c>
      <c r="HW57" s="86">
        <v>3283135</v>
      </c>
      <c r="HX57" s="86">
        <v>356802</v>
      </c>
      <c r="HY57" s="86">
        <v>7050</v>
      </c>
      <c r="HZ57" s="86">
        <v>7980</v>
      </c>
      <c r="IA57" s="86">
        <v>268000</v>
      </c>
      <c r="IB57" s="86">
        <v>177835</v>
      </c>
      <c r="IC57" s="85">
        <v>15253</v>
      </c>
      <c r="ID57" s="85">
        <v>4354502</v>
      </c>
      <c r="IE57" s="85">
        <v>0</v>
      </c>
      <c r="IF57" s="79">
        <v>104</v>
      </c>
      <c r="IG57" s="79">
        <v>0</v>
      </c>
      <c r="IH57" s="85">
        <v>52</v>
      </c>
      <c r="II57" s="79">
        <v>0</v>
      </c>
      <c r="IJ57" s="85">
        <v>148380</v>
      </c>
      <c r="IK57" s="71">
        <v>280426</v>
      </c>
      <c r="IL57" s="79">
        <v>20758</v>
      </c>
      <c r="IM57" s="113">
        <v>0</v>
      </c>
      <c r="IN57" s="112">
        <v>59.89</v>
      </c>
      <c r="IO57" s="85">
        <v>265448</v>
      </c>
      <c r="IP57" s="81">
        <v>1.63</v>
      </c>
      <c r="IQ57" s="80">
        <v>2</v>
      </c>
      <c r="IR57" s="80">
        <v>2</v>
      </c>
      <c r="IS57" s="80">
        <v>3037.5</v>
      </c>
      <c r="IT57" s="135">
        <v>3008.5</v>
      </c>
      <c r="IU57" s="71" t="s">
        <v>762</v>
      </c>
      <c r="IV57" s="72">
        <v>71.599999999999994</v>
      </c>
      <c r="IW57" s="72">
        <v>61.9</v>
      </c>
      <c r="IX57" s="72">
        <v>38.9</v>
      </c>
      <c r="IY57" s="72">
        <v>60.3</v>
      </c>
      <c r="IZ57" s="72">
        <v>22.8</v>
      </c>
      <c r="JA57" s="79">
        <v>4</v>
      </c>
      <c r="JB57" s="79">
        <v>11</v>
      </c>
      <c r="JC57" s="111">
        <v>61.3</v>
      </c>
      <c r="JD57" s="110">
        <v>0.82</v>
      </c>
      <c r="JE57" s="109">
        <v>84</v>
      </c>
      <c r="JF57" s="109">
        <v>2.1</v>
      </c>
      <c r="JG57" s="109">
        <v>3.8</v>
      </c>
      <c r="JH57" s="108">
        <v>139952927</v>
      </c>
      <c r="JI57" s="106">
        <v>52</v>
      </c>
      <c r="JJ57" s="74">
        <v>52.8</v>
      </c>
      <c r="JK57" s="107" t="s">
        <v>406</v>
      </c>
      <c r="JL57" s="107" t="s">
        <v>406</v>
      </c>
      <c r="JM57" s="107" t="s">
        <v>406</v>
      </c>
      <c r="JN57" s="72">
        <v>31.3</v>
      </c>
      <c r="JO57" s="105">
        <v>4076</v>
      </c>
      <c r="JP57" s="74" t="s">
        <v>1208</v>
      </c>
      <c r="JQ57" s="74" t="s">
        <v>1208</v>
      </c>
      <c r="JR57" s="74" t="s">
        <v>1208</v>
      </c>
      <c r="JS57" s="72">
        <v>32</v>
      </c>
      <c r="JT57" s="72">
        <v>25.6</v>
      </c>
      <c r="JU57" s="71">
        <v>83480</v>
      </c>
      <c r="JV57" s="71">
        <v>1383</v>
      </c>
      <c r="JW57" s="71">
        <v>1506</v>
      </c>
      <c r="JX57" s="71">
        <v>6182</v>
      </c>
      <c r="JY57" s="71">
        <v>8273</v>
      </c>
      <c r="JZ57" s="71">
        <v>8877</v>
      </c>
      <c r="KA57" s="71">
        <v>10597</v>
      </c>
      <c r="KB57" s="71">
        <v>13276</v>
      </c>
      <c r="KC57" s="71">
        <v>11256</v>
      </c>
      <c r="KD57" s="71">
        <v>10028</v>
      </c>
      <c r="KE57" s="71">
        <v>9112</v>
      </c>
      <c r="KF57" s="71">
        <v>7782</v>
      </c>
      <c r="KG57" s="71">
        <v>5620</v>
      </c>
      <c r="KH57" s="74" t="s">
        <v>1208</v>
      </c>
      <c r="KI57" s="71">
        <v>2723</v>
      </c>
      <c r="KJ57" s="71">
        <v>1207</v>
      </c>
      <c r="KK57" s="71">
        <v>600</v>
      </c>
      <c r="KL57" s="71">
        <v>282</v>
      </c>
      <c r="KM57" s="71">
        <v>9968</v>
      </c>
      <c r="KN57" s="71">
        <v>8684</v>
      </c>
      <c r="KO57" s="71">
        <v>10365</v>
      </c>
      <c r="KP57" s="71">
        <v>12094</v>
      </c>
      <c r="KQ57" s="71">
        <v>13953</v>
      </c>
      <c r="KR57" s="71">
        <v>16724</v>
      </c>
      <c r="KS57" s="71">
        <v>13997</v>
      </c>
      <c r="KT57" s="71">
        <v>12872</v>
      </c>
      <c r="KU57" s="71">
        <v>13371</v>
      </c>
      <c r="KV57" s="71">
        <v>15836</v>
      </c>
      <c r="KW57" s="71">
        <v>18197</v>
      </c>
      <c r="KX57" s="74" t="s">
        <v>1208</v>
      </c>
      <c r="KY57" s="71">
        <v>15143</v>
      </c>
      <c r="KZ57" s="71">
        <v>11960</v>
      </c>
      <c r="LA57" s="71">
        <v>10275</v>
      </c>
      <c r="LB57" s="71">
        <v>12784</v>
      </c>
    </row>
    <row r="58" spans="1:314" ht="12" customHeight="1">
      <c r="A58" s="3">
        <v>352012</v>
      </c>
      <c r="B58" s="2" t="s">
        <v>740</v>
      </c>
      <c r="C58" s="94">
        <v>716.1</v>
      </c>
      <c r="D58" s="71">
        <v>265026</v>
      </c>
      <c r="E58" s="72">
        <v>11.3</v>
      </c>
      <c r="F58" s="72">
        <v>54.3</v>
      </c>
      <c r="G58" s="72">
        <v>34.4</v>
      </c>
      <c r="H58" s="79">
        <v>10984</v>
      </c>
      <c r="I58" s="79">
        <v>23604</v>
      </c>
      <c r="J58" s="79">
        <v>36925</v>
      </c>
      <c r="K58" s="71">
        <v>47675</v>
      </c>
      <c r="L58" s="71">
        <v>130165</v>
      </c>
      <c r="M58" s="71">
        <v>4138</v>
      </c>
      <c r="N58" s="71">
        <v>6869</v>
      </c>
      <c r="O58" s="74">
        <v>7841</v>
      </c>
      <c r="P58" s="74" t="s">
        <v>1207</v>
      </c>
      <c r="Q58" s="74" t="s">
        <v>1207</v>
      </c>
      <c r="R58" s="79">
        <v>260661</v>
      </c>
      <c r="S58" s="71">
        <v>268517</v>
      </c>
      <c r="T58" s="71">
        <v>264983</v>
      </c>
      <c r="U58" s="71">
        <v>679070</v>
      </c>
      <c r="V58" s="71">
        <v>1357469</v>
      </c>
      <c r="W58" s="71">
        <v>556824</v>
      </c>
      <c r="X58" s="71">
        <v>757031</v>
      </c>
      <c r="Y58" s="86">
        <v>71</v>
      </c>
      <c r="Z58" s="104">
        <v>41</v>
      </c>
      <c r="AA58" s="86">
        <v>22</v>
      </c>
      <c r="AB58" s="74" t="s">
        <v>1207</v>
      </c>
      <c r="AC58" s="74" t="s">
        <v>1207</v>
      </c>
      <c r="AD58" s="87">
        <v>59945</v>
      </c>
      <c r="AE58" s="71">
        <v>341.2</v>
      </c>
      <c r="AF58" s="86">
        <v>42.27</v>
      </c>
      <c r="AG58" s="71">
        <v>2976</v>
      </c>
      <c r="AH58" s="71">
        <v>133864</v>
      </c>
      <c r="AI58" s="71">
        <v>1507</v>
      </c>
      <c r="AJ58" s="74" t="s">
        <v>1207</v>
      </c>
      <c r="AK58" s="123">
        <v>18</v>
      </c>
      <c r="AL58" s="71">
        <v>1090</v>
      </c>
      <c r="AM58" s="74">
        <v>49</v>
      </c>
      <c r="AN58" s="74">
        <v>12418</v>
      </c>
      <c r="AO58" s="71">
        <v>814</v>
      </c>
      <c r="AP58" s="71">
        <v>89</v>
      </c>
      <c r="AQ58" s="102">
        <v>22</v>
      </c>
      <c r="AR58" s="74">
        <v>5741</v>
      </c>
      <c r="AS58" s="71">
        <v>440</v>
      </c>
      <c r="AT58" s="71">
        <v>1</v>
      </c>
      <c r="AU58" s="71">
        <v>222</v>
      </c>
      <c r="AV58" s="71">
        <v>14</v>
      </c>
      <c r="AW58" s="71">
        <v>11</v>
      </c>
      <c r="AX58" s="74" t="s">
        <v>1207</v>
      </c>
      <c r="AY58" s="74" t="s">
        <v>1207</v>
      </c>
      <c r="AZ58" s="74" t="s">
        <v>1207</v>
      </c>
      <c r="BA58" s="74" t="s">
        <v>1207</v>
      </c>
      <c r="BB58" s="72">
        <v>93.00911854103343</v>
      </c>
      <c r="BC58" s="72">
        <v>95.6</v>
      </c>
      <c r="BD58" s="72">
        <v>86.7</v>
      </c>
      <c r="BE58" s="72"/>
      <c r="BF58" s="86">
        <v>17</v>
      </c>
      <c r="BG58" s="102">
        <v>17</v>
      </c>
      <c r="BH58" s="102">
        <v>13</v>
      </c>
      <c r="BI58" s="74" t="s">
        <v>1207</v>
      </c>
      <c r="BJ58" s="74" t="s">
        <v>1207</v>
      </c>
      <c r="BK58" s="86">
        <v>6</v>
      </c>
      <c r="BL58" s="86">
        <v>6</v>
      </c>
      <c r="BM58" s="102">
        <v>8</v>
      </c>
      <c r="BN58" s="102">
        <v>8</v>
      </c>
      <c r="BO58" s="74">
        <v>9</v>
      </c>
      <c r="BP58" s="71">
        <v>20357.66</v>
      </c>
      <c r="BQ58" s="74">
        <v>1</v>
      </c>
      <c r="BR58" s="71">
        <v>29753.55</v>
      </c>
      <c r="BS58" s="74">
        <v>5</v>
      </c>
      <c r="BT58" s="71">
        <v>94095.41</v>
      </c>
      <c r="BU58" s="74">
        <v>3</v>
      </c>
      <c r="BV58" s="71">
        <v>4062.25</v>
      </c>
      <c r="BW58" s="72">
        <v>28.4</v>
      </c>
      <c r="BX58" s="86">
        <v>1</v>
      </c>
      <c r="BY58" s="86">
        <v>3</v>
      </c>
      <c r="BZ58" s="86" t="s">
        <v>761</v>
      </c>
      <c r="CA58" s="86" t="s">
        <v>760</v>
      </c>
      <c r="CB58" s="72">
        <v>22.6</v>
      </c>
      <c r="CC58" s="101">
        <v>1.65</v>
      </c>
      <c r="CD58" s="72">
        <v>39.799999999999997</v>
      </c>
      <c r="CE58" s="72">
        <v>4.4598612487611495</v>
      </c>
      <c r="CF58" s="72">
        <v>56.012039257700003</v>
      </c>
      <c r="CG58" s="74">
        <v>27</v>
      </c>
      <c r="CH58" s="71">
        <v>6062</v>
      </c>
      <c r="CI58" s="74">
        <v>284</v>
      </c>
      <c r="CJ58" s="74">
        <v>723</v>
      </c>
      <c r="CK58" s="74">
        <v>3710</v>
      </c>
      <c r="CL58" s="74">
        <v>955</v>
      </c>
      <c r="CM58" s="74">
        <v>325</v>
      </c>
      <c r="CN58" s="74">
        <v>662</v>
      </c>
      <c r="CO58" s="94">
        <v>1.42</v>
      </c>
      <c r="CP58" s="101" t="s">
        <v>406</v>
      </c>
      <c r="CQ58" s="74">
        <v>2</v>
      </c>
      <c r="CR58" s="74">
        <v>19</v>
      </c>
      <c r="CS58" s="74">
        <v>2</v>
      </c>
      <c r="CT58" s="74">
        <v>3</v>
      </c>
      <c r="CU58" s="74">
        <v>260</v>
      </c>
      <c r="CV58" s="74">
        <v>17</v>
      </c>
      <c r="CW58" s="71">
        <v>1057</v>
      </c>
      <c r="CX58" s="74">
        <v>12</v>
      </c>
      <c r="CY58" s="74">
        <v>867</v>
      </c>
      <c r="CZ58" s="86">
        <v>34</v>
      </c>
      <c r="DA58" s="86">
        <v>396</v>
      </c>
      <c r="DB58" s="86">
        <v>11</v>
      </c>
      <c r="DC58" s="86">
        <v>116</v>
      </c>
      <c r="DD58" s="86">
        <v>14</v>
      </c>
      <c r="DE58" s="86">
        <v>379</v>
      </c>
      <c r="DF58" s="71">
        <v>9676</v>
      </c>
      <c r="DG58" s="71">
        <v>3145</v>
      </c>
      <c r="DH58" s="87">
        <v>2254</v>
      </c>
      <c r="DI58" s="87">
        <v>850438.82900000003</v>
      </c>
      <c r="DJ58" s="87">
        <v>484482.24599999998</v>
      </c>
      <c r="DK58" s="87">
        <v>613203.33200000005</v>
      </c>
      <c r="DL58" s="71">
        <v>91176</v>
      </c>
      <c r="DM58" s="74">
        <v>12</v>
      </c>
      <c r="DN58" s="87">
        <v>19160</v>
      </c>
      <c r="DO58" s="87">
        <v>2466</v>
      </c>
      <c r="DP58" s="87">
        <v>1481</v>
      </c>
      <c r="DQ58" s="86">
        <v>223</v>
      </c>
      <c r="DR58" s="86">
        <v>1042</v>
      </c>
      <c r="DS58" s="71">
        <v>4497</v>
      </c>
      <c r="DT58" s="122">
        <v>13552</v>
      </c>
      <c r="DU58" s="71">
        <v>2284</v>
      </c>
      <c r="DV58" s="71">
        <v>2391</v>
      </c>
      <c r="DW58" s="86">
        <v>292</v>
      </c>
      <c r="DX58" s="86">
        <v>462</v>
      </c>
      <c r="DY58" s="86" t="s">
        <v>406</v>
      </c>
      <c r="DZ58" s="86">
        <v>1565</v>
      </c>
      <c r="EA58" s="86" t="s">
        <v>406</v>
      </c>
      <c r="EB58" s="86">
        <v>14101</v>
      </c>
      <c r="EC58" s="86"/>
      <c r="ED58" s="116">
        <v>60</v>
      </c>
      <c r="EE58" s="74">
        <v>6643</v>
      </c>
      <c r="EF58" s="118">
        <v>6194</v>
      </c>
      <c r="EG58" s="74">
        <v>0</v>
      </c>
      <c r="EH58" s="115">
        <v>678</v>
      </c>
      <c r="EI58" s="86">
        <v>55</v>
      </c>
      <c r="EJ58" s="86">
        <v>56</v>
      </c>
      <c r="EK58" s="72">
        <v>70</v>
      </c>
      <c r="EL58" s="86">
        <v>39</v>
      </c>
      <c r="EM58" s="86">
        <v>278</v>
      </c>
      <c r="EN58" s="86">
        <v>735</v>
      </c>
      <c r="EO58" s="87">
        <v>258</v>
      </c>
      <c r="EP58" s="87">
        <v>62</v>
      </c>
      <c r="EQ58" s="87">
        <v>1481</v>
      </c>
      <c r="ER58" s="74">
        <v>1679</v>
      </c>
      <c r="ES58" s="72">
        <v>99.8</v>
      </c>
      <c r="ET58" s="72">
        <v>94.8</v>
      </c>
      <c r="EU58" s="87">
        <v>15</v>
      </c>
      <c r="EV58" s="72">
        <v>16.079999999999998</v>
      </c>
      <c r="EW58" s="87">
        <v>60096</v>
      </c>
      <c r="EX58" s="72">
        <v>19.7</v>
      </c>
      <c r="EY58" s="87">
        <v>458441</v>
      </c>
      <c r="EZ58" s="72">
        <v>1.95</v>
      </c>
      <c r="FA58" s="86">
        <v>744</v>
      </c>
      <c r="FB58" s="86">
        <v>19</v>
      </c>
      <c r="FC58" s="125">
        <v>716</v>
      </c>
      <c r="FD58" s="86">
        <v>52</v>
      </c>
      <c r="FE58" s="86">
        <v>1070</v>
      </c>
      <c r="FF58" s="72">
        <v>100</v>
      </c>
      <c r="FG58" s="72" t="s">
        <v>860</v>
      </c>
      <c r="FH58" s="71">
        <v>99839</v>
      </c>
      <c r="FI58" s="74">
        <v>39650</v>
      </c>
      <c r="FJ58" s="71">
        <v>25</v>
      </c>
      <c r="FK58" s="115">
        <v>55850</v>
      </c>
      <c r="FL58" s="71">
        <v>43817</v>
      </c>
      <c r="FM58" s="71">
        <v>9634</v>
      </c>
      <c r="FN58" s="71">
        <v>2399</v>
      </c>
      <c r="FO58" s="71">
        <v>4339</v>
      </c>
      <c r="FP58" s="119">
        <v>39.5</v>
      </c>
      <c r="FQ58" s="116">
        <v>401</v>
      </c>
      <c r="FR58" s="111">
        <v>13.33</v>
      </c>
      <c r="FS58" s="118">
        <v>11596</v>
      </c>
      <c r="FT58" s="86">
        <v>14</v>
      </c>
      <c r="FU58" s="86">
        <v>140</v>
      </c>
      <c r="FV58" s="86">
        <v>782</v>
      </c>
      <c r="FW58" s="96">
        <v>19</v>
      </c>
      <c r="FX58" s="95">
        <v>603</v>
      </c>
      <c r="FY58" s="94">
        <v>63.574526124361753</v>
      </c>
      <c r="FZ58" s="74" t="s">
        <v>1207</v>
      </c>
      <c r="GA58" s="93">
        <v>96.8</v>
      </c>
      <c r="GB58" s="93">
        <v>88.4</v>
      </c>
      <c r="GC58" s="72">
        <v>76.400000000000006</v>
      </c>
      <c r="GD58" s="80">
        <v>36.4</v>
      </c>
      <c r="GE58" s="117">
        <v>75</v>
      </c>
      <c r="GF58" s="116">
        <v>11</v>
      </c>
      <c r="GG58" s="116">
        <v>57</v>
      </c>
      <c r="GH58" s="86">
        <v>1264</v>
      </c>
      <c r="GI58" s="86">
        <v>15</v>
      </c>
      <c r="GJ58" s="86">
        <v>1342</v>
      </c>
      <c r="GK58" s="86">
        <v>1927</v>
      </c>
      <c r="GL58" s="86">
        <v>4</v>
      </c>
      <c r="GM58" s="115">
        <v>7055352</v>
      </c>
      <c r="GN58" s="114">
        <v>3936</v>
      </c>
      <c r="GO58" s="86" t="s">
        <v>406</v>
      </c>
      <c r="GP58" s="86" t="s">
        <v>406</v>
      </c>
      <c r="GQ58" s="71">
        <v>11930</v>
      </c>
      <c r="GR58" s="74">
        <v>11930</v>
      </c>
      <c r="GS58" s="74">
        <v>69</v>
      </c>
      <c r="GT58" s="74">
        <v>1711</v>
      </c>
      <c r="GU58" s="71">
        <v>108866</v>
      </c>
      <c r="GV58" s="71">
        <v>945</v>
      </c>
      <c r="GW58" s="71">
        <v>23563</v>
      </c>
      <c r="GX58" s="71">
        <v>84358</v>
      </c>
      <c r="GY58" s="71">
        <v>605</v>
      </c>
      <c r="GZ58" s="71">
        <v>4738</v>
      </c>
      <c r="HA58" s="71">
        <v>281519</v>
      </c>
      <c r="HB58" s="71">
        <v>2094</v>
      </c>
      <c r="HC58" s="71">
        <v>14272</v>
      </c>
      <c r="HD58" s="71">
        <v>269907</v>
      </c>
      <c r="HE58" s="71">
        <v>374</v>
      </c>
      <c r="HF58" s="71">
        <v>14876</v>
      </c>
      <c r="HG58" s="71">
        <v>516445.19</v>
      </c>
      <c r="HH58" s="74">
        <v>366</v>
      </c>
      <c r="HI58" s="86">
        <v>14876</v>
      </c>
      <c r="HJ58" s="86">
        <v>516445</v>
      </c>
      <c r="HK58" s="88">
        <v>91.18</v>
      </c>
      <c r="HL58" s="86">
        <v>5155</v>
      </c>
      <c r="HM58" s="74">
        <v>4581</v>
      </c>
      <c r="HN58" s="74">
        <v>3452</v>
      </c>
      <c r="HO58" s="87">
        <v>252</v>
      </c>
      <c r="HP58" s="74" t="s">
        <v>1208</v>
      </c>
      <c r="HQ58" s="74" t="s">
        <v>1208</v>
      </c>
      <c r="HR58" s="74" t="s">
        <v>1208</v>
      </c>
      <c r="HS58" s="87">
        <v>291</v>
      </c>
      <c r="HT58" s="71">
        <v>2108424</v>
      </c>
      <c r="HU58" s="71">
        <v>13445101</v>
      </c>
      <c r="HV58" s="86">
        <v>1328156.8</v>
      </c>
      <c r="HW58" s="86">
        <v>1940064.4</v>
      </c>
      <c r="HX58" s="86">
        <v>190687</v>
      </c>
      <c r="HY58" s="86">
        <v>6381</v>
      </c>
      <c r="HZ58" s="86">
        <v>6381</v>
      </c>
      <c r="IA58" s="86">
        <v>128390</v>
      </c>
      <c r="IB58" s="86">
        <v>95788</v>
      </c>
      <c r="IC58" s="85">
        <v>9370</v>
      </c>
      <c r="ID58" s="85">
        <v>13363277</v>
      </c>
      <c r="IE58" s="85">
        <v>0</v>
      </c>
      <c r="IF58" s="79">
        <v>256</v>
      </c>
      <c r="IG58" s="79">
        <v>0</v>
      </c>
      <c r="IH58" s="85">
        <v>132</v>
      </c>
      <c r="II58" s="79">
        <v>0</v>
      </c>
      <c r="IJ58" s="85">
        <v>188586</v>
      </c>
      <c r="IK58" s="71">
        <v>145488</v>
      </c>
      <c r="IL58" s="79">
        <v>7383</v>
      </c>
      <c r="IM58" s="113">
        <v>0</v>
      </c>
      <c r="IN58" s="112">
        <v>40.5</v>
      </c>
      <c r="IO58" s="85">
        <v>176520</v>
      </c>
      <c r="IP58" s="81">
        <v>9.8800000000000008</v>
      </c>
      <c r="IQ58" s="80">
        <v>1.4</v>
      </c>
      <c r="IR58" s="80">
        <v>1.4</v>
      </c>
      <c r="IS58" s="80">
        <v>1055.5999999999999</v>
      </c>
      <c r="IT58" s="80">
        <v>1055.5999999999999</v>
      </c>
      <c r="IU58" s="71">
        <v>32027</v>
      </c>
      <c r="IV58" s="72">
        <v>74.3</v>
      </c>
      <c r="IW58" s="72">
        <v>48.6</v>
      </c>
      <c r="IX58" s="72">
        <v>35.4</v>
      </c>
      <c r="IY58" s="72">
        <v>52.3</v>
      </c>
      <c r="IZ58" s="72">
        <v>15.4</v>
      </c>
      <c r="JA58" s="79">
        <v>2</v>
      </c>
      <c r="JB58" s="79">
        <v>8</v>
      </c>
      <c r="JC58" s="111">
        <v>80</v>
      </c>
      <c r="JD58" s="110">
        <v>0.54900000000000004</v>
      </c>
      <c r="JE58" s="109">
        <v>97.6</v>
      </c>
      <c r="JF58" s="109">
        <v>10</v>
      </c>
      <c r="JG58" s="109">
        <v>3.2</v>
      </c>
      <c r="JH58" s="108">
        <v>155319477</v>
      </c>
      <c r="JI58" s="74">
        <v>41.5</v>
      </c>
      <c r="JJ58" s="74">
        <v>52</v>
      </c>
      <c r="JK58" s="74" t="s">
        <v>406</v>
      </c>
      <c r="JL58" s="74" t="s">
        <v>406</v>
      </c>
      <c r="JM58" s="74">
        <v>101.1</v>
      </c>
      <c r="JN58" s="72">
        <v>36.700000000000003</v>
      </c>
      <c r="JO58" s="105">
        <v>2678</v>
      </c>
      <c r="JP58" s="74" t="s">
        <v>1208</v>
      </c>
      <c r="JQ58" s="74" t="s">
        <v>1208</v>
      </c>
      <c r="JR58" s="74" t="s">
        <v>1208</v>
      </c>
      <c r="JS58" s="72">
        <v>32</v>
      </c>
      <c r="JT58" s="72">
        <v>29</v>
      </c>
      <c r="JU58" s="71">
        <v>44957</v>
      </c>
      <c r="JV58" s="71">
        <v>793</v>
      </c>
      <c r="JW58" s="71">
        <v>946</v>
      </c>
      <c r="JX58" s="71">
        <v>3680</v>
      </c>
      <c r="JY58" s="71">
        <v>4150</v>
      </c>
      <c r="JZ58" s="71">
        <v>4748</v>
      </c>
      <c r="KA58" s="71">
        <v>5443</v>
      </c>
      <c r="KB58" s="71">
        <v>6767</v>
      </c>
      <c r="KC58" s="71">
        <v>6521</v>
      </c>
      <c r="KD58" s="71">
        <v>6243</v>
      </c>
      <c r="KE58" s="71">
        <v>6250</v>
      </c>
      <c r="KF58" s="71">
        <v>5740</v>
      </c>
      <c r="KG58" s="71">
        <v>4839</v>
      </c>
      <c r="KH58" s="74" t="s">
        <v>1208</v>
      </c>
      <c r="KI58" s="71">
        <v>2116</v>
      </c>
      <c r="KJ58" s="71">
        <v>994</v>
      </c>
      <c r="KK58" s="71">
        <v>517</v>
      </c>
      <c r="KL58" s="71">
        <v>208</v>
      </c>
      <c r="KM58" s="71">
        <v>5554</v>
      </c>
      <c r="KN58" s="71">
        <v>5052</v>
      </c>
      <c r="KO58" s="71">
        <v>5261</v>
      </c>
      <c r="KP58" s="71">
        <v>6490</v>
      </c>
      <c r="KQ58" s="71">
        <v>7395</v>
      </c>
      <c r="KR58" s="71">
        <v>8688</v>
      </c>
      <c r="KS58" s="71">
        <v>8106</v>
      </c>
      <c r="KT58" s="71">
        <v>7949</v>
      </c>
      <c r="KU58" s="71">
        <v>8721</v>
      </c>
      <c r="KV58" s="71">
        <v>10582</v>
      </c>
      <c r="KW58" s="71">
        <v>12948</v>
      </c>
      <c r="KX58" s="74" t="s">
        <v>1208</v>
      </c>
      <c r="KY58" s="71">
        <v>10583</v>
      </c>
      <c r="KZ58" s="71">
        <v>9579</v>
      </c>
      <c r="LA58" s="71">
        <v>8761</v>
      </c>
      <c r="LB58" s="71">
        <v>10036</v>
      </c>
    </row>
    <row r="59" spans="1:314" s="133" customFormat="1" ht="12" customHeight="1">
      <c r="A59" s="3">
        <v>372013</v>
      </c>
      <c r="B59" s="137" t="s">
        <v>741</v>
      </c>
      <c r="C59" s="94">
        <v>375.52</v>
      </c>
      <c r="D59" s="71">
        <v>426465</v>
      </c>
      <c r="E59" s="72">
        <v>13.58329</v>
      </c>
      <c r="F59" s="72">
        <v>59.214230000000001</v>
      </c>
      <c r="G59" s="72">
        <v>27.202460000000002</v>
      </c>
      <c r="H59" s="79">
        <v>22054</v>
      </c>
      <c r="I59" s="79">
        <v>45812</v>
      </c>
      <c r="J59" s="79">
        <v>70478</v>
      </c>
      <c r="K59" s="71">
        <v>57160</v>
      </c>
      <c r="L59" s="71">
        <v>195022</v>
      </c>
      <c r="M59" s="71">
        <v>4003</v>
      </c>
      <c r="N59" s="71">
        <v>15317</v>
      </c>
      <c r="O59" s="74">
        <v>14657</v>
      </c>
      <c r="P59" s="74" t="s">
        <v>1207</v>
      </c>
      <c r="Q59" s="74" t="s">
        <v>1207</v>
      </c>
      <c r="R59" s="79">
        <v>418122</v>
      </c>
      <c r="S59" s="71">
        <v>420748</v>
      </c>
      <c r="T59" s="71">
        <v>435901</v>
      </c>
      <c r="U59" s="71">
        <v>638025</v>
      </c>
      <c r="V59" s="71">
        <v>2873816</v>
      </c>
      <c r="W59" s="71">
        <v>1109671</v>
      </c>
      <c r="X59" s="71">
        <v>1378512</v>
      </c>
      <c r="Y59" s="86">
        <v>70</v>
      </c>
      <c r="Z59" s="104">
        <v>115</v>
      </c>
      <c r="AA59" s="86">
        <v>34</v>
      </c>
      <c r="AB59" s="74" t="s">
        <v>1207</v>
      </c>
      <c r="AC59" s="74" t="s">
        <v>1207</v>
      </c>
      <c r="AD59" s="87">
        <v>116140</v>
      </c>
      <c r="AE59" s="71">
        <v>1819</v>
      </c>
      <c r="AF59" s="86">
        <v>1145</v>
      </c>
      <c r="AG59" s="71">
        <v>1500</v>
      </c>
      <c r="AH59" s="71">
        <v>412615</v>
      </c>
      <c r="AI59" s="71">
        <v>2001</v>
      </c>
      <c r="AJ59" s="74" t="s">
        <v>1207</v>
      </c>
      <c r="AK59" s="123">
        <v>48</v>
      </c>
      <c r="AL59" s="71">
        <v>5251</v>
      </c>
      <c r="AM59" s="74">
        <v>51</v>
      </c>
      <c r="AN59" s="74">
        <v>23032</v>
      </c>
      <c r="AO59" s="71">
        <v>1455</v>
      </c>
      <c r="AP59" s="71">
        <v>256</v>
      </c>
      <c r="AQ59" s="102">
        <v>24</v>
      </c>
      <c r="AR59" s="74">
        <v>11069</v>
      </c>
      <c r="AS59" s="71">
        <v>817</v>
      </c>
      <c r="AT59" s="71">
        <v>6</v>
      </c>
      <c r="AU59" s="71">
        <v>431</v>
      </c>
      <c r="AV59" s="71">
        <v>22</v>
      </c>
      <c r="AW59" s="71">
        <v>41</v>
      </c>
      <c r="AX59" s="74" t="s">
        <v>1207</v>
      </c>
      <c r="AY59" s="74" t="s">
        <v>1207</v>
      </c>
      <c r="AZ59" s="74" t="s">
        <v>1207</v>
      </c>
      <c r="BA59" s="74" t="s">
        <v>1207</v>
      </c>
      <c r="BB59" s="72">
        <v>100</v>
      </c>
      <c r="BC59" s="72">
        <v>111.7</v>
      </c>
      <c r="BD59" s="72">
        <v>106.7</v>
      </c>
      <c r="BE59" s="72"/>
      <c r="BF59" s="86">
        <v>33</v>
      </c>
      <c r="BG59" s="102">
        <v>36</v>
      </c>
      <c r="BH59" s="102">
        <v>31</v>
      </c>
      <c r="BI59" s="74" t="s">
        <v>1207</v>
      </c>
      <c r="BJ59" s="74" t="s">
        <v>1207</v>
      </c>
      <c r="BK59" s="86">
        <v>20</v>
      </c>
      <c r="BL59" s="86">
        <v>20</v>
      </c>
      <c r="BM59" s="102">
        <v>25</v>
      </c>
      <c r="BN59" s="102">
        <v>22</v>
      </c>
      <c r="BO59" s="74">
        <v>14</v>
      </c>
      <c r="BP59" s="71">
        <v>35448</v>
      </c>
      <c r="BQ59" s="74">
        <v>1</v>
      </c>
      <c r="BR59" s="71">
        <v>52545</v>
      </c>
      <c r="BS59" s="74">
        <v>9</v>
      </c>
      <c r="BT59" s="71">
        <v>99498</v>
      </c>
      <c r="BU59" s="74">
        <v>8</v>
      </c>
      <c r="BV59" s="71">
        <v>4378</v>
      </c>
      <c r="BW59" s="72">
        <v>53.1</v>
      </c>
      <c r="BX59" s="86">
        <v>1</v>
      </c>
      <c r="BY59" s="86">
        <v>3</v>
      </c>
      <c r="BZ59" s="86">
        <v>277</v>
      </c>
      <c r="CA59" s="86">
        <v>7401</v>
      </c>
      <c r="CB59" s="72">
        <v>33.4</v>
      </c>
      <c r="CC59" s="101">
        <v>1.52</v>
      </c>
      <c r="CD59" s="72">
        <v>39.200000000000003</v>
      </c>
      <c r="CE59" s="72">
        <v>4.1047374300556552</v>
      </c>
      <c r="CF59" s="72">
        <v>59.280343525100001</v>
      </c>
      <c r="CG59" s="74">
        <v>35</v>
      </c>
      <c r="CH59" s="71">
        <v>6761</v>
      </c>
      <c r="CI59" s="74">
        <v>423</v>
      </c>
      <c r="CJ59" s="74">
        <v>1199</v>
      </c>
      <c r="CK59" s="74">
        <v>4324</v>
      </c>
      <c r="CL59" s="74">
        <v>1111</v>
      </c>
      <c r="CM59" s="74">
        <v>350</v>
      </c>
      <c r="CN59" s="74">
        <v>761</v>
      </c>
      <c r="CO59" s="94">
        <v>1.53</v>
      </c>
      <c r="CP59" s="101" t="s">
        <v>406</v>
      </c>
      <c r="CQ59" s="74">
        <v>7</v>
      </c>
      <c r="CR59" s="74">
        <v>91</v>
      </c>
      <c r="CS59" s="74">
        <v>1</v>
      </c>
      <c r="CT59" s="74">
        <v>2</v>
      </c>
      <c r="CU59" s="74">
        <v>200</v>
      </c>
      <c r="CV59" s="74">
        <v>28</v>
      </c>
      <c r="CW59" s="71">
        <v>1697</v>
      </c>
      <c r="CX59" s="74">
        <v>19</v>
      </c>
      <c r="CY59" s="74">
        <v>1326</v>
      </c>
      <c r="CZ59" s="86">
        <v>48</v>
      </c>
      <c r="DA59" s="86">
        <v>927</v>
      </c>
      <c r="DB59" s="86">
        <v>22</v>
      </c>
      <c r="DC59" s="86">
        <v>223</v>
      </c>
      <c r="DD59" s="86">
        <v>14</v>
      </c>
      <c r="DE59" s="86">
        <v>369</v>
      </c>
      <c r="DF59" s="71">
        <v>15547</v>
      </c>
      <c r="DG59" s="71">
        <v>3348</v>
      </c>
      <c r="DH59" s="87">
        <v>2862</v>
      </c>
      <c r="DI59" s="87">
        <v>1629858.9890000001</v>
      </c>
      <c r="DJ59" s="87">
        <v>463464.65600000002</v>
      </c>
      <c r="DK59" s="87">
        <v>740774.33700000006</v>
      </c>
      <c r="DL59" s="71">
        <v>115902</v>
      </c>
      <c r="DM59" s="74">
        <v>1</v>
      </c>
      <c r="DN59" s="87">
        <v>24684</v>
      </c>
      <c r="DO59" s="87">
        <v>2534</v>
      </c>
      <c r="DP59" s="87">
        <v>2059</v>
      </c>
      <c r="DQ59" s="86">
        <v>0</v>
      </c>
      <c r="DR59" s="86">
        <v>1716</v>
      </c>
      <c r="DS59" s="71">
        <v>18508</v>
      </c>
      <c r="DT59" s="122">
        <v>18397</v>
      </c>
      <c r="DU59" s="71">
        <v>3030</v>
      </c>
      <c r="DV59" s="71">
        <v>2640</v>
      </c>
      <c r="DW59" s="86">
        <v>275</v>
      </c>
      <c r="DX59" s="86">
        <v>380</v>
      </c>
      <c r="DY59" s="86">
        <v>17</v>
      </c>
      <c r="DZ59" s="86">
        <v>2008</v>
      </c>
      <c r="EA59" s="86">
        <v>39</v>
      </c>
      <c r="EB59" s="86">
        <v>15330</v>
      </c>
      <c r="EC59" s="86"/>
      <c r="ED59" s="116">
        <v>104</v>
      </c>
      <c r="EE59" s="74">
        <v>12798</v>
      </c>
      <c r="EF59" s="118">
        <v>11188</v>
      </c>
      <c r="EG59" s="74">
        <v>62</v>
      </c>
      <c r="EH59" s="115">
        <v>1366</v>
      </c>
      <c r="EI59" s="86">
        <v>81</v>
      </c>
      <c r="EJ59" s="86">
        <v>77</v>
      </c>
      <c r="EK59" s="72">
        <v>57.9</v>
      </c>
      <c r="EL59" s="86">
        <v>65</v>
      </c>
      <c r="EM59" s="86">
        <v>288</v>
      </c>
      <c r="EN59" s="86">
        <v>1781</v>
      </c>
      <c r="EO59" s="87">
        <v>587</v>
      </c>
      <c r="EP59" s="87">
        <v>122</v>
      </c>
      <c r="EQ59" s="87">
        <v>3286</v>
      </c>
      <c r="ER59" s="74">
        <v>3645</v>
      </c>
      <c r="ES59" s="72">
        <v>93.2</v>
      </c>
      <c r="ET59" s="72">
        <v>90.8</v>
      </c>
      <c r="EU59" s="87">
        <v>200</v>
      </c>
      <c r="EV59" s="72">
        <v>14.6</v>
      </c>
      <c r="EW59" s="87">
        <v>88776</v>
      </c>
      <c r="EX59" s="72">
        <v>44.1</v>
      </c>
      <c r="EY59" s="87">
        <v>423698</v>
      </c>
      <c r="EZ59" s="72">
        <v>2.89</v>
      </c>
      <c r="FA59" s="86">
        <v>465</v>
      </c>
      <c r="FB59" s="86">
        <v>28</v>
      </c>
      <c r="FC59" s="120">
        <v>8072</v>
      </c>
      <c r="FD59" s="86">
        <v>81</v>
      </c>
      <c r="FE59" s="86">
        <v>2844</v>
      </c>
      <c r="FF59" s="72">
        <v>58.3</v>
      </c>
      <c r="FG59" s="72" t="s">
        <v>860</v>
      </c>
      <c r="FH59" s="71">
        <v>141815</v>
      </c>
      <c r="FI59" s="74">
        <v>3695</v>
      </c>
      <c r="FJ59" s="71">
        <v>0</v>
      </c>
      <c r="FK59" s="115">
        <v>138120</v>
      </c>
      <c r="FL59" s="71">
        <v>102498</v>
      </c>
      <c r="FM59" s="71">
        <v>26109</v>
      </c>
      <c r="FN59" s="71">
        <v>9513</v>
      </c>
      <c r="FO59" s="71">
        <v>0</v>
      </c>
      <c r="FP59" s="119">
        <v>18.8</v>
      </c>
      <c r="FQ59" s="116">
        <v>293</v>
      </c>
      <c r="FR59" s="111">
        <v>8.9</v>
      </c>
      <c r="FS59" s="118">
        <v>8811</v>
      </c>
      <c r="FT59" s="86">
        <v>46</v>
      </c>
      <c r="FU59" s="86">
        <v>55</v>
      </c>
      <c r="FV59" s="86">
        <v>322</v>
      </c>
      <c r="FW59" s="96">
        <v>40</v>
      </c>
      <c r="FX59" s="95">
        <v>1307</v>
      </c>
      <c r="FY59" s="94">
        <v>62.958136322879945</v>
      </c>
      <c r="FZ59" s="74" t="s">
        <v>1207</v>
      </c>
      <c r="GA59" s="93">
        <v>99.3</v>
      </c>
      <c r="GB59" s="93">
        <v>93.4</v>
      </c>
      <c r="GC59" s="72">
        <v>63.4</v>
      </c>
      <c r="GD59" s="80">
        <v>44.3</v>
      </c>
      <c r="GE59" s="117">
        <v>151</v>
      </c>
      <c r="GF59" s="116">
        <v>14</v>
      </c>
      <c r="GG59" s="116">
        <v>76</v>
      </c>
      <c r="GH59" s="86">
        <v>2996</v>
      </c>
      <c r="GI59" s="86">
        <v>13</v>
      </c>
      <c r="GJ59" s="86">
        <v>2720</v>
      </c>
      <c r="GK59" s="86">
        <v>2869</v>
      </c>
      <c r="GL59" s="86">
        <v>4</v>
      </c>
      <c r="GM59" s="115">
        <v>6661925</v>
      </c>
      <c r="GN59" s="114">
        <v>5775</v>
      </c>
      <c r="GO59" s="86">
        <v>16170916</v>
      </c>
      <c r="GP59" s="86">
        <v>14817473</v>
      </c>
      <c r="GQ59" s="71">
        <v>21832</v>
      </c>
      <c r="GR59" s="74">
        <v>21832</v>
      </c>
      <c r="GS59" s="74">
        <v>90</v>
      </c>
      <c r="GT59" s="74">
        <v>3277</v>
      </c>
      <c r="GU59" s="71">
        <v>203222</v>
      </c>
      <c r="GV59" s="71">
        <v>691</v>
      </c>
      <c r="GW59" s="71">
        <v>34130</v>
      </c>
      <c r="GX59" s="71">
        <v>168401</v>
      </c>
      <c r="GY59" s="71">
        <v>1804</v>
      </c>
      <c r="GZ59" s="71">
        <v>16118</v>
      </c>
      <c r="HA59" s="71">
        <v>1795999</v>
      </c>
      <c r="HB59" s="71">
        <v>3058</v>
      </c>
      <c r="HC59" s="71">
        <v>24477</v>
      </c>
      <c r="HD59" s="71">
        <v>601284</v>
      </c>
      <c r="HE59" s="71">
        <v>549</v>
      </c>
      <c r="HF59" s="71">
        <v>15651</v>
      </c>
      <c r="HG59" s="71">
        <v>342330</v>
      </c>
      <c r="HH59" s="74">
        <v>545</v>
      </c>
      <c r="HI59" s="86">
        <v>12715</v>
      </c>
      <c r="HJ59" s="86">
        <v>252900</v>
      </c>
      <c r="HK59" s="88">
        <v>84.14</v>
      </c>
      <c r="HL59" s="136">
        <v>854.5</v>
      </c>
      <c r="HM59" s="74">
        <v>8682</v>
      </c>
      <c r="HN59" s="74">
        <v>4870</v>
      </c>
      <c r="HO59" s="87">
        <v>319</v>
      </c>
      <c r="HP59" s="74" t="s">
        <v>1208</v>
      </c>
      <c r="HQ59" s="74" t="s">
        <v>1208</v>
      </c>
      <c r="HR59" s="74" t="s">
        <v>1208</v>
      </c>
      <c r="HS59" s="87">
        <v>18</v>
      </c>
      <c r="HT59" s="71">
        <v>2376678</v>
      </c>
      <c r="HU59" s="71">
        <v>13083128</v>
      </c>
      <c r="HV59" s="86">
        <v>1507091</v>
      </c>
      <c r="HW59" s="86">
        <v>2277272</v>
      </c>
      <c r="HX59" s="135">
        <v>206242</v>
      </c>
      <c r="HY59" s="86">
        <v>7020</v>
      </c>
      <c r="HZ59" s="86">
        <v>7370</v>
      </c>
      <c r="IA59" s="86">
        <v>217990</v>
      </c>
      <c r="IB59" s="86">
        <v>191333</v>
      </c>
      <c r="IC59" s="85">
        <v>19355</v>
      </c>
      <c r="ID59" s="85">
        <v>3822834</v>
      </c>
      <c r="IE59" s="85">
        <v>0</v>
      </c>
      <c r="IF59" s="79">
        <v>99</v>
      </c>
      <c r="IG59" s="79">
        <v>0</v>
      </c>
      <c r="IH59" s="85">
        <v>75</v>
      </c>
      <c r="II59" s="79">
        <v>0</v>
      </c>
      <c r="IJ59" s="85">
        <v>88201</v>
      </c>
      <c r="IK59" s="71">
        <v>243011</v>
      </c>
      <c r="IL59" s="79">
        <v>36200</v>
      </c>
      <c r="IM59" s="134">
        <v>12322</v>
      </c>
      <c r="IN59" s="112">
        <v>41.04</v>
      </c>
      <c r="IO59" s="85">
        <v>212897</v>
      </c>
      <c r="IP59" s="81" t="s">
        <v>759</v>
      </c>
      <c r="IQ59" s="80">
        <v>2</v>
      </c>
      <c r="IR59" s="80">
        <v>2</v>
      </c>
      <c r="IS59" s="80">
        <v>1141.5999999999999</v>
      </c>
      <c r="IT59" s="80">
        <v>1141.5999999999999</v>
      </c>
      <c r="IU59" s="71">
        <v>48747</v>
      </c>
      <c r="IV59" s="72">
        <v>79.599999999999994</v>
      </c>
      <c r="IW59" s="72">
        <v>49.2</v>
      </c>
      <c r="IX59" s="72">
        <v>37.9</v>
      </c>
      <c r="IY59" s="72">
        <v>62.2</v>
      </c>
      <c r="IZ59" s="72">
        <v>20.7</v>
      </c>
      <c r="JA59" s="107" t="s">
        <v>406</v>
      </c>
      <c r="JB59" s="79">
        <v>9</v>
      </c>
      <c r="JC59" s="111">
        <v>55</v>
      </c>
      <c r="JD59" s="110">
        <v>0.82799999999999996</v>
      </c>
      <c r="JE59" s="109">
        <v>90.2</v>
      </c>
      <c r="JF59" s="109">
        <v>8.6999999999999993</v>
      </c>
      <c r="JG59" s="109">
        <v>2.1</v>
      </c>
      <c r="JH59" s="108">
        <v>175177222</v>
      </c>
      <c r="JI59" s="74">
        <v>48.4</v>
      </c>
      <c r="JJ59" s="74">
        <v>49.8</v>
      </c>
      <c r="JK59" s="74" t="s">
        <v>406</v>
      </c>
      <c r="JL59" s="74" t="s">
        <v>406</v>
      </c>
      <c r="JM59" s="74">
        <v>69.8</v>
      </c>
      <c r="JN59" s="72">
        <v>30.4</v>
      </c>
      <c r="JO59" s="105">
        <v>3635</v>
      </c>
      <c r="JP59" s="74" t="s">
        <v>1208</v>
      </c>
      <c r="JQ59" s="74" t="s">
        <v>1208</v>
      </c>
      <c r="JR59" s="74" t="s">
        <v>1208</v>
      </c>
      <c r="JS59" s="72">
        <v>40</v>
      </c>
      <c r="JT59" s="72">
        <v>39.1</v>
      </c>
      <c r="JU59" s="71">
        <v>73038</v>
      </c>
      <c r="JV59" s="71">
        <v>1338</v>
      </c>
      <c r="JW59" s="71">
        <v>1047</v>
      </c>
      <c r="JX59" s="71">
        <v>5346</v>
      </c>
      <c r="JY59" s="71">
        <v>7372</v>
      </c>
      <c r="JZ59" s="71">
        <v>8102</v>
      </c>
      <c r="KA59" s="71">
        <v>9590</v>
      </c>
      <c r="KB59" s="71">
        <v>12128</v>
      </c>
      <c r="KC59" s="71">
        <v>10234</v>
      </c>
      <c r="KD59" s="71">
        <v>9129</v>
      </c>
      <c r="KE59" s="71">
        <v>8248</v>
      </c>
      <c r="KF59" s="71">
        <v>6900</v>
      </c>
      <c r="KG59" s="71">
        <v>5589</v>
      </c>
      <c r="KH59" s="74" t="s">
        <v>1208</v>
      </c>
      <c r="KI59" s="71">
        <v>2447</v>
      </c>
      <c r="KJ59" s="71">
        <v>1170</v>
      </c>
      <c r="KK59" s="71">
        <v>574</v>
      </c>
      <c r="KL59" s="71">
        <v>261</v>
      </c>
      <c r="KM59" s="71">
        <v>8888</v>
      </c>
      <c r="KN59" s="71">
        <v>7405</v>
      </c>
      <c r="KO59" s="71">
        <v>9107</v>
      </c>
      <c r="KP59" s="71">
        <v>11157</v>
      </c>
      <c r="KQ59" s="71">
        <v>13280</v>
      </c>
      <c r="KR59" s="71">
        <v>15855</v>
      </c>
      <c r="KS59" s="71">
        <v>13120</v>
      </c>
      <c r="KT59" s="71">
        <v>11988</v>
      </c>
      <c r="KU59" s="71">
        <v>12046</v>
      </c>
      <c r="KV59" s="71">
        <v>13691</v>
      </c>
      <c r="KW59" s="71">
        <v>16737</v>
      </c>
      <c r="KX59" s="74" t="s">
        <v>1208</v>
      </c>
      <c r="KY59" s="71">
        <v>12327</v>
      </c>
      <c r="KZ59" s="71">
        <v>10402</v>
      </c>
      <c r="LA59" s="71">
        <v>9466</v>
      </c>
      <c r="LB59" s="71">
        <v>11778</v>
      </c>
    </row>
    <row r="60" spans="1:314" ht="12" customHeight="1">
      <c r="A60" s="3">
        <v>382019</v>
      </c>
      <c r="B60" s="2" t="s">
        <v>742</v>
      </c>
      <c r="C60" s="94">
        <v>429.4</v>
      </c>
      <c r="D60" s="71">
        <v>513207</v>
      </c>
      <c r="E60" s="72">
        <v>13</v>
      </c>
      <c r="F60" s="72">
        <v>60</v>
      </c>
      <c r="G60" s="72">
        <v>27</v>
      </c>
      <c r="H60" s="79">
        <v>25252</v>
      </c>
      <c r="I60" s="79">
        <v>52722</v>
      </c>
      <c r="J60" s="79">
        <v>81488</v>
      </c>
      <c r="K60" s="71">
        <v>67905</v>
      </c>
      <c r="L60" s="71">
        <v>247714</v>
      </c>
      <c r="M60" s="71">
        <v>3001</v>
      </c>
      <c r="N60" s="71">
        <v>15704</v>
      </c>
      <c r="O60" s="74">
        <v>15525</v>
      </c>
      <c r="P60" s="74" t="s">
        <v>1207</v>
      </c>
      <c r="Q60" s="74" t="s">
        <v>1207</v>
      </c>
      <c r="R60" s="86">
        <v>510809</v>
      </c>
      <c r="S60" s="71">
        <v>514865</v>
      </c>
      <c r="T60" s="71">
        <v>520193</v>
      </c>
      <c r="U60" s="71">
        <v>489399</v>
      </c>
      <c r="V60" s="71">
        <v>1964166</v>
      </c>
      <c r="W60" s="71">
        <v>555858</v>
      </c>
      <c r="X60" s="71">
        <v>796123</v>
      </c>
      <c r="Y60" s="86">
        <v>0</v>
      </c>
      <c r="Z60" s="104">
        <v>114</v>
      </c>
      <c r="AA60" s="86">
        <v>33</v>
      </c>
      <c r="AB60" s="74" t="s">
        <v>1207</v>
      </c>
      <c r="AC60" s="74" t="s">
        <v>1207</v>
      </c>
      <c r="AD60" s="87" t="s">
        <v>406</v>
      </c>
      <c r="AE60" s="71">
        <v>7978</v>
      </c>
      <c r="AF60" s="86">
        <v>3273</v>
      </c>
      <c r="AG60" s="71">
        <v>2987</v>
      </c>
      <c r="AH60" s="71">
        <v>458571</v>
      </c>
      <c r="AI60" s="71">
        <v>3000</v>
      </c>
      <c r="AJ60" s="74" t="s">
        <v>1207</v>
      </c>
      <c r="AK60" s="123">
        <v>41</v>
      </c>
      <c r="AL60" s="71">
        <v>6090</v>
      </c>
      <c r="AM60" s="74">
        <v>59</v>
      </c>
      <c r="AN60" s="74">
        <v>26745</v>
      </c>
      <c r="AO60" s="71">
        <v>1540</v>
      </c>
      <c r="AP60" s="71">
        <v>105</v>
      </c>
      <c r="AQ60" s="102">
        <v>29</v>
      </c>
      <c r="AR60" s="74">
        <v>11914</v>
      </c>
      <c r="AS60" s="71">
        <v>887</v>
      </c>
      <c r="AT60" s="71">
        <v>1</v>
      </c>
      <c r="AU60" s="71">
        <v>411</v>
      </c>
      <c r="AV60" s="71">
        <v>24</v>
      </c>
      <c r="AW60" s="71">
        <v>24</v>
      </c>
      <c r="AX60" s="74" t="s">
        <v>1207</v>
      </c>
      <c r="AY60" s="74" t="s">
        <v>1207</v>
      </c>
      <c r="AZ60" s="74" t="s">
        <v>1207</v>
      </c>
      <c r="BA60" s="74" t="s">
        <v>1207</v>
      </c>
      <c r="BB60" s="72">
        <v>100</v>
      </c>
      <c r="BC60" s="72">
        <v>121.5</v>
      </c>
      <c r="BD60" s="72">
        <v>118.4</v>
      </c>
      <c r="BE60" s="72"/>
      <c r="BF60" s="86">
        <v>83</v>
      </c>
      <c r="BG60" s="102">
        <v>35</v>
      </c>
      <c r="BH60" s="102">
        <v>27</v>
      </c>
      <c r="BI60" s="74" t="s">
        <v>1207</v>
      </c>
      <c r="BJ60" s="74" t="s">
        <v>1207</v>
      </c>
      <c r="BK60" s="86">
        <v>18</v>
      </c>
      <c r="BL60" s="86">
        <v>18</v>
      </c>
      <c r="BM60" s="102">
        <v>1</v>
      </c>
      <c r="BN60" s="102">
        <v>0</v>
      </c>
      <c r="BO60" s="74">
        <v>8</v>
      </c>
      <c r="BP60" s="71">
        <v>18950</v>
      </c>
      <c r="BQ60" s="74">
        <v>1</v>
      </c>
      <c r="BR60" s="71">
        <v>16822</v>
      </c>
      <c r="BS60" s="74">
        <v>2</v>
      </c>
      <c r="BT60" s="71">
        <v>76185</v>
      </c>
      <c r="BU60" s="74">
        <v>3</v>
      </c>
      <c r="BV60" s="71">
        <v>4527</v>
      </c>
      <c r="BW60" s="72">
        <v>33</v>
      </c>
      <c r="BX60" s="86">
        <v>3</v>
      </c>
      <c r="BY60" s="86">
        <v>5</v>
      </c>
      <c r="BZ60" s="86">
        <v>952</v>
      </c>
      <c r="CA60" s="86">
        <v>15379</v>
      </c>
      <c r="CB60" s="72">
        <v>49.5</v>
      </c>
      <c r="CC60" s="101">
        <v>1.48</v>
      </c>
      <c r="CD60" s="72">
        <v>31.3</v>
      </c>
      <c r="CE60" s="72">
        <v>4.769581884929015</v>
      </c>
      <c r="CF60" s="72">
        <v>58.524296395599997</v>
      </c>
      <c r="CG60" s="74">
        <v>43</v>
      </c>
      <c r="CH60" s="71">
        <v>8765</v>
      </c>
      <c r="CI60" s="74">
        <v>494</v>
      </c>
      <c r="CJ60" s="74">
        <v>1623</v>
      </c>
      <c r="CK60" s="74">
        <v>5293</v>
      </c>
      <c r="CL60" s="74">
        <v>1442</v>
      </c>
      <c r="CM60" s="74">
        <v>459</v>
      </c>
      <c r="CN60" s="74">
        <v>805</v>
      </c>
      <c r="CO60" s="94">
        <v>1.39</v>
      </c>
      <c r="CP60" s="101" t="s">
        <v>406</v>
      </c>
      <c r="CQ60" s="74">
        <v>2</v>
      </c>
      <c r="CR60" s="74">
        <v>148</v>
      </c>
      <c r="CS60" s="74">
        <v>3</v>
      </c>
      <c r="CT60" s="74">
        <v>2</v>
      </c>
      <c r="CU60" s="74">
        <v>300</v>
      </c>
      <c r="CV60" s="74">
        <v>24</v>
      </c>
      <c r="CW60" s="71">
        <v>1533</v>
      </c>
      <c r="CX60" s="74">
        <v>15</v>
      </c>
      <c r="CY60" s="74">
        <v>1274</v>
      </c>
      <c r="CZ60" s="86">
        <v>121</v>
      </c>
      <c r="DA60" s="86">
        <v>1997</v>
      </c>
      <c r="DB60" s="86">
        <v>19</v>
      </c>
      <c r="DC60" s="86">
        <v>172</v>
      </c>
      <c r="DD60" s="86">
        <v>52</v>
      </c>
      <c r="DE60" s="86">
        <v>1282</v>
      </c>
      <c r="DF60" s="71">
        <v>17910</v>
      </c>
      <c r="DG60" s="71">
        <v>4964</v>
      </c>
      <c r="DH60" s="87">
        <v>2614</v>
      </c>
      <c r="DI60" s="87">
        <v>1811918.3419999999</v>
      </c>
      <c r="DJ60" s="87">
        <v>899526.40300000005</v>
      </c>
      <c r="DK60" s="87">
        <v>685152.86199999996</v>
      </c>
      <c r="DL60" s="71">
        <v>138180</v>
      </c>
      <c r="DM60" s="74">
        <v>10</v>
      </c>
      <c r="DN60" s="87">
        <v>29522</v>
      </c>
      <c r="DO60" s="87">
        <v>3000</v>
      </c>
      <c r="DP60" s="87">
        <v>2794</v>
      </c>
      <c r="DQ60" s="86">
        <v>515</v>
      </c>
      <c r="DR60" s="86">
        <v>2038</v>
      </c>
      <c r="DS60" s="71">
        <v>14595</v>
      </c>
      <c r="DT60" s="132">
        <v>24902</v>
      </c>
      <c r="DU60" s="79">
        <v>4031</v>
      </c>
      <c r="DV60" s="71">
        <v>3948</v>
      </c>
      <c r="DW60" s="86">
        <v>372</v>
      </c>
      <c r="DX60" s="86">
        <v>451</v>
      </c>
      <c r="DY60" s="86">
        <v>2</v>
      </c>
      <c r="DZ60" s="86">
        <v>3447</v>
      </c>
      <c r="EA60" s="86">
        <v>63</v>
      </c>
      <c r="EB60" s="86">
        <v>16264</v>
      </c>
      <c r="EC60" s="86"/>
      <c r="ED60" s="116">
        <v>122</v>
      </c>
      <c r="EE60" s="74">
        <v>11964</v>
      </c>
      <c r="EF60" s="118">
        <v>10651</v>
      </c>
      <c r="EG60" s="74">
        <v>36</v>
      </c>
      <c r="EH60" s="115">
        <v>1300</v>
      </c>
      <c r="EI60" s="86">
        <v>93</v>
      </c>
      <c r="EJ60" s="86">
        <v>112</v>
      </c>
      <c r="EK60" s="72">
        <v>69.900000000000006</v>
      </c>
      <c r="EL60" s="86">
        <v>37</v>
      </c>
      <c r="EM60" s="86">
        <v>199</v>
      </c>
      <c r="EN60" s="86">
        <v>870</v>
      </c>
      <c r="EO60" s="87">
        <v>528</v>
      </c>
      <c r="EP60" s="87">
        <v>25</v>
      </c>
      <c r="EQ60" s="87">
        <v>3850</v>
      </c>
      <c r="ER60" s="74">
        <v>4110</v>
      </c>
      <c r="ES60" s="72">
        <v>92.3</v>
      </c>
      <c r="ET60" s="72">
        <v>91.8</v>
      </c>
      <c r="EU60" s="87">
        <v>724</v>
      </c>
      <c r="EV60" s="72">
        <v>23.59</v>
      </c>
      <c r="EW60" s="87">
        <v>112563</v>
      </c>
      <c r="EX60" s="72">
        <v>29.5</v>
      </c>
      <c r="EY60" s="87">
        <v>388773</v>
      </c>
      <c r="EZ60" s="72">
        <v>2.54</v>
      </c>
      <c r="FA60" s="86">
        <v>349</v>
      </c>
      <c r="FB60" s="86">
        <v>9</v>
      </c>
      <c r="FC60" s="125">
        <v>13576</v>
      </c>
      <c r="FD60" s="86">
        <v>252</v>
      </c>
      <c r="FE60" s="86">
        <v>2251</v>
      </c>
      <c r="FF60" s="72">
        <v>87.5</v>
      </c>
      <c r="FG60" s="72" t="s">
        <v>860</v>
      </c>
      <c r="FH60" s="71">
        <v>147037</v>
      </c>
      <c r="FI60" s="74">
        <v>32714</v>
      </c>
      <c r="FJ60" s="71">
        <v>555</v>
      </c>
      <c r="FK60" s="115">
        <v>114323</v>
      </c>
      <c r="FL60" s="71">
        <v>86234</v>
      </c>
      <c r="FM60" s="71">
        <v>23785</v>
      </c>
      <c r="FN60" s="71">
        <v>4304</v>
      </c>
      <c r="FO60" s="71">
        <v>0</v>
      </c>
      <c r="FP60" s="119">
        <v>20.5</v>
      </c>
      <c r="FQ60" s="116">
        <v>334</v>
      </c>
      <c r="FR60" s="111">
        <v>7.6</v>
      </c>
      <c r="FS60" s="118">
        <v>6818</v>
      </c>
      <c r="FT60" s="86">
        <v>201</v>
      </c>
      <c r="FU60" s="86">
        <v>223</v>
      </c>
      <c r="FV60" s="86">
        <v>806</v>
      </c>
      <c r="FW60" s="131">
        <v>77</v>
      </c>
      <c r="FX60" s="126">
        <v>2259</v>
      </c>
      <c r="FY60" s="94">
        <v>56.220647479801954</v>
      </c>
      <c r="FZ60" s="74" t="s">
        <v>1207</v>
      </c>
      <c r="GA60" s="93">
        <v>96.9</v>
      </c>
      <c r="GB60" s="93">
        <v>95.4</v>
      </c>
      <c r="GC60" s="72">
        <v>62.3</v>
      </c>
      <c r="GD60" s="80">
        <v>70.2</v>
      </c>
      <c r="GE60" s="117">
        <v>137</v>
      </c>
      <c r="GF60" s="116">
        <v>11</v>
      </c>
      <c r="GG60" s="116">
        <v>82</v>
      </c>
      <c r="GH60" s="86">
        <v>1541</v>
      </c>
      <c r="GI60" s="86">
        <v>15</v>
      </c>
      <c r="GJ60" s="86">
        <v>4427</v>
      </c>
      <c r="GK60" s="86">
        <v>2202</v>
      </c>
      <c r="GL60" s="86">
        <v>5</v>
      </c>
      <c r="GM60" s="115">
        <v>6005100</v>
      </c>
      <c r="GN60" s="114">
        <v>8433</v>
      </c>
      <c r="GO60" s="86">
        <v>21708375</v>
      </c>
      <c r="GP60" s="86" t="s">
        <v>406</v>
      </c>
      <c r="GQ60" s="71">
        <v>21001</v>
      </c>
      <c r="GR60" s="74">
        <v>21001</v>
      </c>
      <c r="GS60" s="74">
        <v>57</v>
      </c>
      <c r="GT60" s="74">
        <v>2726</v>
      </c>
      <c r="GU60" s="71">
        <v>215683</v>
      </c>
      <c r="GV60" s="71">
        <v>414</v>
      </c>
      <c r="GW60" s="71">
        <v>30459</v>
      </c>
      <c r="GX60" s="71">
        <v>184810</v>
      </c>
      <c r="GY60" s="71">
        <v>1340</v>
      </c>
      <c r="GZ60" s="71">
        <v>12357</v>
      </c>
      <c r="HA60" s="71">
        <v>1065487</v>
      </c>
      <c r="HB60" s="71">
        <v>2987</v>
      </c>
      <c r="HC60" s="71">
        <v>26156</v>
      </c>
      <c r="HD60" s="71">
        <v>582907</v>
      </c>
      <c r="HE60" s="71">
        <v>356</v>
      </c>
      <c r="HF60" s="71">
        <v>13960</v>
      </c>
      <c r="HG60" s="71">
        <v>371436.3</v>
      </c>
      <c r="HH60" s="74">
        <v>348</v>
      </c>
      <c r="HI60" s="86">
        <v>9852</v>
      </c>
      <c r="HJ60" s="86">
        <v>222507</v>
      </c>
      <c r="HK60" s="88">
        <v>94</v>
      </c>
      <c r="HL60" s="86">
        <v>516</v>
      </c>
      <c r="HM60" s="74">
        <v>5442</v>
      </c>
      <c r="HN60" s="74">
        <v>3342</v>
      </c>
      <c r="HO60" s="87">
        <v>927</v>
      </c>
      <c r="HP60" s="74" t="s">
        <v>1208</v>
      </c>
      <c r="HQ60" s="74" t="s">
        <v>1208</v>
      </c>
      <c r="HR60" s="74" t="s">
        <v>1208</v>
      </c>
      <c r="HS60" s="87">
        <v>26</v>
      </c>
      <c r="HT60" s="71">
        <v>1789053</v>
      </c>
      <c r="HU60" s="71">
        <v>9306956</v>
      </c>
      <c r="HV60" s="86">
        <v>1194200</v>
      </c>
      <c r="HW60" s="86">
        <v>1705131</v>
      </c>
      <c r="HX60" s="86">
        <v>223378</v>
      </c>
      <c r="HY60" s="86">
        <v>10730</v>
      </c>
      <c r="HZ60" s="86">
        <v>16570</v>
      </c>
      <c r="IA60" s="86">
        <v>171390</v>
      </c>
      <c r="IB60" s="86">
        <v>119501</v>
      </c>
      <c r="IC60" s="85">
        <v>20848</v>
      </c>
      <c r="ID60" s="85">
        <v>8095000</v>
      </c>
      <c r="IE60" s="85">
        <v>0</v>
      </c>
      <c r="IF60" s="79">
        <v>121</v>
      </c>
      <c r="IG60" s="79">
        <v>0</v>
      </c>
      <c r="IH60" s="85">
        <v>109</v>
      </c>
      <c r="II60" s="79">
        <v>0</v>
      </c>
      <c r="IJ60" s="85">
        <v>89052</v>
      </c>
      <c r="IK60" s="71">
        <v>255215</v>
      </c>
      <c r="IL60" s="79">
        <v>1100</v>
      </c>
      <c r="IM60" s="113">
        <v>0</v>
      </c>
      <c r="IN60" s="112">
        <v>68.709999999999994</v>
      </c>
      <c r="IO60" s="85">
        <v>429624</v>
      </c>
      <c r="IP60" s="81">
        <v>3</v>
      </c>
      <c r="IQ60" s="80">
        <v>0</v>
      </c>
      <c r="IR60" s="80">
        <v>0</v>
      </c>
      <c r="IS60" s="80">
        <v>547</v>
      </c>
      <c r="IT60" s="80">
        <v>533.29999999999995</v>
      </c>
      <c r="IU60" s="71">
        <v>110810</v>
      </c>
      <c r="IV60" s="72">
        <v>74.2</v>
      </c>
      <c r="IW60" s="72">
        <v>61.5</v>
      </c>
      <c r="IX60" s="72">
        <v>40.799999999999997</v>
      </c>
      <c r="IY60" s="72">
        <v>53.8</v>
      </c>
      <c r="IZ60" s="72">
        <v>20.2</v>
      </c>
      <c r="JA60" s="79">
        <v>1</v>
      </c>
      <c r="JB60" s="79">
        <v>4</v>
      </c>
      <c r="JC60" s="111">
        <v>74.599999999999994</v>
      </c>
      <c r="JD60" s="110">
        <v>0.755</v>
      </c>
      <c r="JE60" s="109">
        <v>88.4</v>
      </c>
      <c r="JF60" s="109">
        <v>7.4</v>
      </c>
      <c r="JG60" s="109">
        <v>2.9</v>
      </c>
      <c r="JH60" s="108">
        <v>174472368</v>
      </c>
      <c r="JI60" s="74">
        <v>45.2</v>
      </c>
      <c r="JJ60" s="74">
        <v>55.4</v>
      </c>
      <c r="JK60" s="74" t="s">
        <v>406</v>
      </c>
      <c r="JL60" s="74" t="s">
        <v>406</v>
      </c>
      <c r="JM60" s="74">
        <v>61.2</v>
      </c>
      <c r="JN60" s="72">
        <v>36.4</v>
      </c>
      <c r="JO60" s="105">
        <v>3293</v>
      </c>
      <c r="JP60" s="74" t="s">
        <v>1208</v>
      </c>
      <c r="JQ60" s="74" t="s">
        <v>1208</v>
      </c>
      <c r="JR60" s="74" t="s">
        <v>1208</v>
      </c>
      <c r="JS60" s="72">
        <v>12</v>
      </c>
      <c r="JT60" s="72">
        <v>37.9</v>
      </c>
      <c r="JU60" s="71">
        <v>99087</v>
      </c>
      <c r="JV60" s="71">
        <v>1833</v>
      </c>
      <c r="JW60" s="71">
        <v>1692</v>
      </c>
      <c r="JX60" s="71">
        <v>8432</v>
      </c>
      <c r="JY60" s="71">
        <v>9948</v>
      </c>
      <c r="JZ60" s="71">
        <v>10132</v>
      </c>
      <c r="KA60" s="71">
        <v>11810</v>
      </c>
      <c r="KB60" s="71">
        <v>14189</v>
      </c>
      <c r="KC60" s="71">
        <v>13004</v>
      </c>
      <c r="KD60" s="71">
        <v>12336</v>
      </c>
      <c r="KE60" s="71">
        <v>10978</v>
      </c>
      <c r="KF60" s="71">
        <v>8875</v>
      </c>
      <c r="KG60" s="71">
        <v>6394</v>
      </c>
      <c r="KH60" s="74" t="s">
        <v>1208</v>
      </c>
      <c r="KI60" s="71">
        <v>2859</v>
      </c>
      <c r="KJ60" s="71">
        <v>1327</v>
      </c>
      <c r="KK60" s="71">
        <v>681</v>
      </c>
      <c r="KL60" s="71">
        <v>311</v>
      </c>
      <c r="KM60" s="71">
        <v>11801</v>
      </c>
      <c r="KN60" s="71">
        <v>12135</v>
      </c>
      <c r="KO60" s="71">
        <v>12507</v>
      </c>
      <c r="KP60" s="71">
        <v>14203</v>
      </c>
      <c r="KQ60" s="71">
        <v>16488</v>
      </c>
      <c r="KR60" s="71">
        <v>19059</v>
      </c>
      <c r="KS60" s="71">
        <v>16824</v>
      </c>
      <c r="KT60" s="71">
        <v>16511</v>
      </c>
      <c r="KU60" s="71">
        <v>16254</v>
      </c>
      <c r="KV60" s="71">
        <v>17841</v>
      </c>
      <c r="KW60" s="71">
        <v>20066</v>
      </c>
      <c r="KX60" s="74" t="s">
        <v>1208</v>
      </c>
      <c r="KY60" s="71">
        <v>15575</v>
      </c>
      <c r="KZ60" s="71">
        <v>12884</v>
      </c>
      <c r="LA60" s="71">
        <v>11683</v>
      </c>
      <c r="LB60" s="71">
        <v>13943</v>
      </c>
    </row>
    <row r="61" spans="1:314" ht="12" customHeight="1">
      <c r="A61" s="3">
        <v>392014</v>
      </c>
      <c r="B61" s="2" t="s">
        <v>743</v>
      </c>
      <c r="C61" s="94">
        <v>309</v>
      </c>
      <c r="D61" s="71">
        <v>330028</v>
      </c>
      <c r="E61" s="72">
        <v>12.5</v>
      </c>
      <c r="F61" s="72">
        <v>58.7</v>
      </c>
      <c r="G61" s="72">
        <v>28.8</v>
      </c>
      <c r="H61" s="79">
        <v>15627</v>
      </c>
      <c r="I61" s="79">
        <v>32493</v>
      </c>
      <c r="J61" s="79">
        <v>50737</v>
      </c>
      <c r="K61" s="71">
        <v>47249</v>
      </c>
      <c r="L61" s="71">
        <v>162662</v>
      </c>
      <c r="M61" s="71">
        <v>1602</v>
      </c>
      <c r="N61" s="71">
        <v>9159</v>
      </c>
      <c r="O61" s="74">
        <v>9657</v>
      </c>
      <c r="P61" s="74" t="s">
        <v>1207</v>
      </c>
      <c r="Q61" s="74" t="s">
        <v>1207</v>
      </c>
      <c r="R61" s="79">
        <v>330916</v>
      </c>
      <c r="S61" s="71">
        <v>337190</v>
      </c>
      <c r="T61" s="71">
        <v>346494</v>
      </c>
      <c r="U61" s="71">
        <v>591508</v>
      </c>
      <c r="V61" s="71">
        <v>1761450</v>
      </c>
      <c r="W61" s="71">
        <v>279918</v>
      </c>
      <c r="X61" s="71">
        <v>1118388</v>
      </c>
      <c r="Y61" s="86">
        <v>18</v>
      </c>
      <c r="Z61" s="104">
        <v>92</v>
      </c>
      <c r="AA61" s="86">
        <v>58</v>
      </c>
      <c r="AB61" s="74" t="s">
        <v>1207</v>
      </c>
      <c r="AC61" s="74" t="s">
        <v>1207</v>
      </c>
      <c r="AD61" s="87" t="s">
        <v>406</v>
      </c>
      <c r="AE61" s="71">
        <v>488</v>
      </c>
      <c r="AF61" s="86">
        <v>823</v>
      </c>
      <c r="AG61" s="71">
        <v>1085</v>
      </c>
      <c r="AH61" s="71">
        <v>547427</v>
      </c>
      <c r="AI61" s="71">
        <v>268</v>
      </c>
      <c r="AJ61" s="74" t="s">
        <v>1207</v>
      </c>
      <c r="AK61" s="123">
        <v>17</v>
      </c>
      <c r="AL61" s="71">
        <v>1617</v>
      </c>
      <c r="AM61" s="74">
        <v>39</v>
      </c>
      <c r="AN61" s="74">
        <v>15701</v>
      </c>
      <c r="AO61" s="71">
        <v>902</v>
      </c>
      <c r="AP61" s="71">
        <v>126</v>
      </c>
      <c r="AQ61" s="102">
        <v>17</v>
      </c>
      <c r="AR61" s="74">
        <v>5758</v>
      </c>
      <c r="AS61" s="71">
        <v>473</v>
      </c>
      <c r="AT61" s="71">
        <v>1</v>
      </c>
      <c r="AU61" s="71">
        <v>309</v>
      </c>
      <c r="AV61" s="71">
        <v>15</v>
      </c>
      <c r="AW61" s="71">
        <v>16</v>
      </c>
      <c r="AX61" s="74" t="s">
        <v>1207</v>
      </c>
      <c r="AY61" s="74" t="s">
        <v>1207</v>
      </c>
      <c r="AZ61" s="74" t="s">
        <v>1207</v>
      </c>
      <c r="BA61" s="74" t="s">
        <v>1207</v>
      </c>
      <c r="BB61" s="72">
        <v>97.169811320754718</v>
      </c>
      <c r="BC61" s="72">
        <v>92</v>
      </c>
      <c r="BD61" s="72">
        <v>95</v>
      </c>
      <c r="BE61" s="72"/>
      <c r="BF61" s="86">
        <v>19</v>
      </c>
      <c r="BG61" s="102">
        <v>7</v>
      </c>
      <c r="BH61" s="102">
        <v>12</v>
      </c>
      <c r="BI61" s="74" t="s">
        <v>1207</v>
      </c>
      <c r="BJ61" s="74" t="s">
        <v>1207</v>
      </c>
      <c r="BK61" s="86">
        <v>1</v>
      </c>
      <c r="BL61" s="86">
        <v>1</v>
      </c>
      <c r="BM61" s="102">
        <v>1</v>
      </c>
      <c r="BN61" s="102">
        <v>0</v>
      </c>
      <c r="BO61" s="74">
        <v>3</v>
      </c>
      <c r="BP61" s="71">
        <v>26943</v>
      </c>
      <c r="BQ61" s="74">
        <v>1</v>
      </c>
      <c r="BR61" s="71">
        <v>39935</v>
      </c>
      <c r="BS61" s="74">
        <v>2</v>
      </c>
      <c r="BT61" s="71">
        <v>47190</v>
      </c>
      <c r="BU61" s="74">
        <v>4</v>
      </c>
      <c r="BV61" s="71">
        <v>3509</v>
      </c>
      <c r="BW61" s="72">
        <v>45.2</v>
      </c>
      <c r="BX61" s="86">
        <v>2</v>
      </c>
      <c r="BY61" s="86">
        <v>2</v>
      </c>
      <c r="BZ61" s="86">
        <v>771</v>
      </c>
      <c r="CA61" s="86">
        <v>6987</v>
      </c>
      <c r="CB61" s="72">
        <v>38.800000000000004</v>
      </c>
      <c r="CC61" s="101">
        <v>1.4</v>
      </c>
      <c r="CD61" s="72">
        <v>35</v>
      </c>
      <c r="CE61" s="72">
        <v>4.7867437853145081</v>
      </c>
      <c r="CF61" s="72">
        <v>59.512140832900002</v>
      </c>
      <c r="CG61" s="74">
        <v>64</v>
      </c>
      <c r="CH61" s="71">
        <v>10606</v>
      </c>
      <c r="CI61" s="74">
        <v>271</v>
      </c>
      <c r="CJ61" s="74">
        <v>1257</v>
      </c>
      <c r="CK61" s="74">
        <v>3813</v>
      </c>
      <c r="CL61" s="74">
        <v>998</v>
      </c>
      <c r="CM61" s="74">
        <v>326</v>
      </c>
      <c r="CN61" s="74">
        <v>694</v>
      </c>
      <c r="CO61" s="94">
        <v>1.54</v>
      </c>
      <c r="CP61" s="101" t="s">
        <v>406</v>
      </c>
      <c r="CQ61" s="74">
        <v>4</v>
      </c>
      <c r="CR61" s="74">
        <v>161</v>
      </c>
      <c r="CS61" s="74">
        <v>12</v>
      </c>
      <c r="CT61" s="74">
        <v>2</v>
      </c>
      <c r="CU61" s="74">
        <v>210</v>
      </c>
      <c r="CV61" s="74">
        <v>15</v>
      </c>
      <c r="CW61" s="71">
        <v>1166</v>
      </c>
      <c r="CX61" s="74">
        <v>9</v>
      </c>
      <c r="CY61" s="74">
        <v>517</v>
      </c>
      <c r="CZ61" s="86">
        <v>46</v>
      </c>
      <c r="DA61" s="86">
        <v>805</v>
      </c>
      <c r="DB61" s="86">
        <v>16</v>
      </c>
      <c r="DC61" s="86">
        <v>183</v>
      </c>
      <c r="DD61" s="86">
        <v>17</v>
      </c>
      <c r="DE61" s="86">
        <v>466</v>
      </c>
      <c r="DF61" s="71">
        <v>10254</v>
      </c>
      <c r="DG61" s="71">
        <v>3545</v>
      </c>
      <c r="DH61" s="87">
        <v>2356</v>
      </c>
      <c r="DI61" s="87">
        <v>863007.14</v>
      </c>
      <c r="DJ61" s="87">
        <v>554093.28599999996</v>
      </c>
      <c r="DK61" s="87">
        <v>700928.33200000005</v>
      </c>
      <c r="DL61" s="71">
        <v>94867</v>
      </c>
      <c r="DM61" s="74">
        <v>7</v>
      </c>
      <c r="DN61" s="87">
        <v>19368</v>
      </c>
      <c r="DO61" s="87">
        <v>2376</v>
      </c>
      <c r="DP61" s="87">
        <v>2051</v>
      </c>
      <c r="DQ61" s="86">
        <v>107</v>
      </c>
      <c r="DR61" s="86">
        <v>1077</v>
      </c>
      <c r="DS61" s="71">
        <v>6258</v>
      </c>
      <c r="DT61" s="71">
        <v>15877</v>
      </c>
      <c r="DU61" s="71">
        <v>2768</v>
      </c>
      <c r="DV61" s="71">
        <v>3041</v>
      </c>
      <c r="DW61" s="86">
        <v>394</v>
      </c>
      <c r="DX61" s="86">
        <v>411</v>
      </c>
      <c r="DY61" s="86">
        <v>13</v>
      </c>
      <c r="DZ61" s="86">
        <v>1871</v>
      </c>
      <c r="EA61" s="86">
        <v>54</v>
      </c>
      <c r="EB61" s="86">
        <v>19665</v>
      </c>
      <c r="EC61" s="86"/>
      <c r="ED61" s="116">
        <v>122</v>
      </c>
      <c r="EE61" s="74">
        <v>12640</v>
      </c>
      <c r="EF61" s="118">
        <v>11733</v>
      </c>
      <c r="EG61" s="74">
        <v>43</v>
      </c>
      <c r="EH61" s="115">
        <v>1552</v>
      </c>
      <c r="EI61" s="86">
        <v>112</v>
      </c>
      <c r="EJ61" s="86">
        <v>87</v>
      </c>
      <c r="EK61" s="72">
        <v>67.8</v>
      </c>
      <c r="EL61" s="86">
        <v>61</v>
      </c>
      <c r="EM61" s="86">
        <v>148</v>
      </c>
      <c r="EN61" s="86">
        <v>818</v>
      </c>
      <c r="EO61" s="87">
        <v>426</v>
      </c>
      <c r="EP61" s="87">
        <v>67</v>
      </c>
      <c r="EQ61" s="87">
        <v>2576</v>
      </c>
      <c r="ER61" s="74">
        <v>2604</v>
      </c>
      <c r="ES61" s="72">
        <v>97.8</v>
      </c>
      <c r="ET61" s="72">
        <v>93.5</v>
      </c>
      <c r="EU61" s="87">
        <v>221</v>
      </c>
      <c r="EV61" s="72">
        <v>35.700000000000003</v>
      </c>
      <c r="EW61" s="87">
        <v>70496</v>
      </c>
      <c r="EX61" s="72">
        <v>29.8</v>
      </c>
      <c r="EY61" s="87">
        <v>419394</v>
      </c>
      <c r="EZ61" s="72">
        <v>2.38</v>
      </c>
      <c r="FA61" s="86">
        <v>270</v>
      </c>
      <c r="FB61" s="86">
        <v>3</v>
      </c>
      <c r="FC61" s="125" t="s">
        <v>406</v>
      </c>
      <c r="FD61" s="86">
        <v>46</v>
      </c>
      <c r="FE61" s="86">
        <v>1568</v>
      </c>
      <c r="FF61" s="72">
        <v>100</v>
      </c>
      <c r="FG61" s="72" t="s">
        <v>860</v>
      </c>
      <c r="FH61" s="71">
        <v>123952</v>
      </c>
      <c r="FI61" s="74">
        <v>9740</v>
      </c>
      <c r="FJ61" s="71">
        <v>0</v>
      </c>
      <c r="FK61" s="115">
        <v>114212</v>
      </c>
      <c r="FL61" s="71">
        <v>97719</v>
      </c>
      <c r="FM61" s="71">
        <v>10935</v>
      </c>
      <c r="FN61" s="71">
        <v>5558</v>
      </c>
      <c r="FO61" s="71">
        <v>0</v>
      </c>
      <c r="FP61" s="119">
        <v>17.600000000000001</v>
      </c>
      <c r="FQ61" s="116">
        <v>725</v>
      </c>
      <c r="FR61" s="111">
        <v>8.4700000000000006</v>
      </c>
      <c r="FS61" s="118">
        <v>7105</v>
      </c>
      <c r="FT61" s="86">
        <v>206</v>
      </c>
      <c r="FU61" s="86">
        <v>75</v>
      </c>
      <c r="FV61" s="86">
        <v>635</v>
      </c>
      <c r="FW61" s="96">
        <v>17</v>
      </c>
      <c r="FX61" s="95">
        <v>563</v>
      </c>
      <c r="FY61" s="94">
        <v>56.629294755877034</v>
      </c>
      <c r="FZ61" s="74" t="s">
        <v>1207</v>
      </c>
      <c r="GA61" s="93">
        <v>95.5</v>
      </c>
      <c r="GB61" s="93">
        <v>93.1</v>
      </c>
      <c r="GC61" s="72">
        <v>74.7</v>
      </c>
      <c r="GD61" s="80">
        <v>48.41</v>
      </c>
      <c r="GE61" s="117">
        <v>82</v>
      </c>
      <c r="GF61" s="116">
        <v>9</v>
      </c>
      <c r="GG61" s="116">
        <v>110</v>
      </c>
      <c r="GH61" s="86">
        <v>1026</v>
      </c>
      <c r="GI61" s="86">
        <v>7</v>
      </c>
      <c r="GJ61" s="86">
        <v>2857</v>
      </c>
      <c r="GK61" s="86">
        <v>2251</v>
      </c>
      <c r="GL61" s="86">
        <v>6</v>
      </c>
      <c r="GM61" s="115">
        <v>3331000</v>
      </c>
      <c r="GN61" s="114">
        <v>5873</v>
      </c>
      <c r="GO61" s="86">
        <v>15602680</v>
      </c>
      <c r="GP61" s="86">
        <v>9423400</v>
      </c>
      <c r="GQ61" s="71">
        <v>16555</v>
      </c>
      <c r="GR61" s="74">
        <v>16828</v>
      </c>
      <c r="GS61" s="74">
        <v>44</v>
      </c>
      <c r="GT61" s="74">
        <v>2037</v>
      </c>
      <c r="GU61" s="71">
        <v>147187</v>
      </c>
      <c r="GV61" s="71">
        <v>545</v>
      </c>
      <c r="GW61" s="71">
        <v>19622</v>
      </c>
      <c r="GX61" s="71">
        <v>127020</v>
      </c>
      <c r="GY61" s="71">
        <v>989</v>
      </c>
      <c r="GZ61" s="71">
        <v>8835</v>
      </c>
      <c r="HA61" s="71">
        <v>585241</v>
      </c>
      <c r="HB61" s="71">
        <v>2590</v>
      </c>
      <c r="HC61" s="71">
        <v>18782</v>
      </c>
      <c r="HD61" s="71">
        <v>387267</v>
      </c>
      <c r="HE61" s="71">
        <v>363</v>
      </c>
      <c r="HF61" s="71">
        <v>7817</v>
      </c>
      <c r="HG61" s="71">
        <v>172100.84</v>
      </c>
      <c r="HH61" s="74">
        <v>362</v>
      </c>
      <c r="HI61" s="86">
        <v>7817</v>
      </c>
      <c r="HJ61" s="86">
        <v>172100</v>
      </c>
      <c r="HK61" s="88">
        <v>39</v>
      </c>
      <c r="HL61" s="86" t="s">
        <v>406</v>
      </c>
      <c r="HM61" s="74">
        <v>2447</v>
      </c>
      <c r="HN61" s="74">
        <v>1516</v>
      </c>
      <c r="HO61" s="87">
        <v>266</v>
      </c>
      <c r="HP61" s="74" t="s">
        <v>1208</v>
      </c>
      <c r="HQ61" s="74" t="s">
        <v>1208</v>
      </c>
      <c r="HR61" s="74" t="s">
        <v>1208</v>
      </c>
      <c r="HS61" s="87">
        <v>107</v>
      </c>
      <c r="HT61" s="71">
        <v>1969615</v>
      </c>
      <c r="HU61" s="71">
        <v>11685599</v>
      </c>
      <c r="HV61" s="86">
        <v>1197479</v>
      </c>
      <c r="HW61" s="86">
        <v>1839530</v>
      </c>
      <c r="HX61" s="86">
        <v>243847</v>
      </c>
      <c r="HY61" s="86">
        <v>7960</v>
      </c>
      <c r="HZ61" s="86">
        <v>8310</v>
      </c>
      <c r="IA61" s="86">
        <v>201690</v>
      </c>
      <c r="IB61" s="86">
        <v>159713</v>
      </c>
      <c r="IC61" s="85">
        <v>2479</v>
      </c>
      <c r="ID61" s="85">
        <v>3412000</v>
      </c>
      <c r="IE61" s="85">
        <v>0</v>
      </c>
      <c r="IF61" s="79">
        <v>182</v>
      </c>
      <c r="IG61" s="79">
        <v>0</v>
      </c>
      <c r="IH61" s="85">
        <v>32</v>
      </c>
      <c r="II61" s="79">
        <v>0</v>
      </c>
      <c r="IJ61" s="85">
        <v>195605</v>
      </c>
      <c r="IK61" s="71">
        <v>172997</v>
      </c>
      <c r="IL61" s="79">
        <v>0</v>
      </c>
      <c r="IM61" s="113">
        <v>0</v>
      </c>
      <c r="IN61" s="112">
        <v>44.38</v>
      </c>
      <c r="IO61" s="85">
        <v>271698</v>
      </c>
      <c r="IP61" s="81">
        <v>8.23</v>
      </c>
      <c r="IQ61" s="80" t="s">
        <v>406</v>
      </c>
      <c r="IR61" s="80" t="s">
        <v>406</v>
      </c>
      <c r="IS61" s="80">
        <v>1076.3</v>
      </c>
      <c r="IT61" s="80">
        <v>1065</v>
      </c>
      <c r="IU61" s="71">
        <v>51032</v>
      </c>
      <c r="IV61" s="72">
        <v>70.900000000000006</v>
      </c>
      <c r="IW61" s="72">
        <v>49.7</v>
      </c>
      <c r="IX61" s="72">
        <v>29.8</v>
      </c>
      <c r="IY61" s="72">
        <v>48.2</v>
      </c>
      <c r="IZ61" s="72">
        <v>17.7</v>
      </c>
      <c r="JA61" s="79">
        <v>1</v>
      </c>
      <c r="JB61" s="79">
        <v>10</v>
      </c>
      <c r="JC61" s="111">
        <v>75.900000000000006</v>
      </c>
      <c r="JD61" s="110">
        <v>0.63800000000000001</v>
      </c>
      <c r="JE61" s="109">
        <v>96.3</v>
      </c>
      <c r="JF61" s="109">
        <v>14.3</v>
      </c>
      <c r="JG61" s="109">
        <v>0.5</v>
      </c>
      <c r="JH61" s="108">
        <v>196763393</v>
      </c>
      <c r="JI61" s="74">
        <v>36.6</v>
      </c>
      <c r="JJ61" s="74">
        <v>57.9</v>
      </c>
      <c r="JK61" s="107" t="s">
        <v>406</v>
      </c>
      <c r="JL61" s="107" t="s">
        <v>406</v>
      </c>
      <c r="JM61" s="74">
        <v>165.3</v>
      </c>
      <c r="JN61" s="72">
        <v>36.200000000000003</v>
      </c>
      <c r="JO61" s="105">
        <v>2839</v>
      </c>
      <c r="JP61" s="74" t="s">
        <v>1208</v>
      </c>
      <c r="JQ61" s="74" t="s">
        <v>1208</v>
      </c>
      <c r="JR61" s="74" t="s">
        <v>1208</v>
      </c>
      <c r="JS61" s="72">
        <v>22</v>
      </c>
      <c r="JT61" s="72">
        <v>31</v>
      </c>
      <c r="JU61" s="71">
        <v>52651</v>
      </c>
      <c r="JV61" s="71">
        <v>1136</v>
      </c>
      <c r="JW61" s="71">
        <v>924</v>
      </c>
      <c r="JX61" s="71">
        <v>4037</v>
      </c>
      <c r="JY61" s="71">
        <v>5459</v>
      </c>
      <c r="JZ61" s="71">
        <v>6344</v>
      </c>
      <c r="KA61" s="71">
        <v>7670</v>
      </c>
      <c r="KB61" s="71">
        <v>9522</v>
      </c>
      <c r="KC61" s="71">
        <v>8127</v>
      </c>
      <c r="KD61" s="71">
        <v>7795</v>
      </c>
      <c r="KE61" s="71">
        <v>7080</v>
      </c>
      <c r="KF61" s="71">
        <v>6007</v>
      </c>
      <c r="KG61" s="71">
        <v>4808</v>
      </c>
      <c r="KH61" s="74" t="s">
        <v>1208</v>
      </c>
      <c r="KI61" s="71">
        <v>2249</v>
      </c>
      <c r="KJ61" s="71">
        <v>988</v>
      </c>
      <c r="KK61" s="71">
        <v>535</v>
      </c>
      <c r="KL61" s="71">
        <v>297</v>
      </c>
      <c r="KM61" s="71">
        <v>6988</v>
      </c>
      <c r="KN61" s="71">
        <v>6032</v>
      </c>
      <c r="KO61" s="71">
        <v>6424</v>
      </c>
      <c r="KP61" s="71">
        <v>7932</v>
      </c>
      <c r="KQ61" s="71">
        <v>9372</v>
      </c>
      <c r="KR61" s="71">
        <v>11471</v>
      </c>
      <c r="KS61" s="71">
        <v>9833</v>
      </c>
      <c r="KT61" s="71">
        <v>9744</v>
      </c>
      <c r="KU61" s="71">
        <v>9617</v>
      </c>
      <c r="KV61" s="71">
        <v>10791</v>
      </c>
      <c r="KW61" s="71">
        <v>12914</v>
      </c>
      <c r="KX61" s="74" t="s">
        <v>1208</v>
      </c>
      <c r="KY61" s="71">
        <v>10090</v>
      </c>
      <c r="KZ61" s="71">
        <v>8110</v>
      </c>
      <c r="LA61" s="71">
        <v>7945</v>
      </c>
      <c r="LB61" s="71">
        <v>10465</v>
      </c>
    </row>
    <row r="62" spans="1:314" ht="12" customHeight="1">
      <c r="A62" s="3">
        <v>402036</v>
      </c>
      <c r="B62" s="2" t="s">
        <v>744</v>
      </c>
      <c r="C62" s="94">
        <v>229.96</v>
      </c>
      <c r="D62" s="71">
        <v>305581</v>
      </c>
      <c r="E62" s="72">
        <v>14</v>
      </c>
      <c r="F62" s="72">
        <v>59.7</v>
      </c>
      <c r="G62" s="72">
        <v>26.3</v>
      </c>
      <c r="H62" s="79">
        <v>17206</v>
      </c>
      <c r="I62" s="79">
        <v>34559</v>
      </c>
      <c r="J62" s="79">
        <v>51947</v>
      </c>
      <c r="K62" s="71">
        <v>39630</v>
      </c>
      <c r="L62" s="71">
        <v>133555</v>
      </c>
      <c r="M62" s="71">
        <v>3668</v>
      </c>
      <c r="N62" s="71">
        <v>12533</v>
      </c>
      <c r="O62" s="74">
        <v>12355</v>
      </c>
      <c r="P62" s="74" t="s">
        <v>1207</v>
      </c>
      <c r="Q62" s="74" t="s">
        <v>1207</v>
      </c>
      <c r="R62" s="79">
        <v>303757</v>
      </c>
      <c r="S62" s="71">
        <v>304552</v>
      </c>
      <c r="T62" s="71">
        <v>303181</v>
      </c>
      <c r="U62" s="71">
        <v>389280</v>
      </c>
      <c r="V62" s="71">
        <v>1522107</v>
      </c>
      <c r="W62" s="71">
        <v>653850</v>
      </c>
      <c r="X62" s="71">
        <v>820667</v>
      </c>
      <c r="Y62" s="86">
        <v>0</v>
      </c>
      <c r="Z62" s="104">
        <v>95</v>
      </c>
      <c r="AA62" s="86">
        <v>0</v>
      </c>
      <c r="AB62" s="74" t="s">
        <v>1207</v>
      </c>
      <c r="AC62" s="74" t="s">
        <v>1207</v>
      </c>
      <c r="AD62" s="87">
        <v>116012</v>
      </c>
      <c r="AE62" s="79">
        <v>416.3</v>
      </c>
      <c r="AF62" s="86">
        <v>1980</v>
      </c>
      <c r="AG62" s="71">
        <v>4224</v>
      </c>
      <c r="AH62" s="71">
        <v>635727</v>
      </c>
      <c r="AI62" s="107">
        <v>0</v>
      </c>
      <c r="AJ62" s="74" t="s">
        <v>1207</v>
      </c>
      <c r="AK62" s="123">
        <v>12</v>
      </c>
      <c r="AL62" s="71">
        <v>1902</v>
      </c>
      <c r="AM62" s="74">
        <v>46</v>
      </c>
      <c r="AN62" s="74">
        <v>16783</v>
      </c>
      <c r="AO62" s="71">
        <v>1070</v>
      </c>
      <c r="AP62" s="71">
        <v>38</v>
      </c>
      <c r="AQ62" s="102">
        <v>17</v>
      </c>
      <c r="AR62" s="74">
        <v>7275</v>
      </c>
      <c r="AS62" s="71">
        <v>505</v>
      </c>
      <c r="AT62" s="71">
        <v>0</v>
      </c>
      <c r="AU62" s="71">
        <v>218</v>
      </c>
      <c r="AV62" s="71">
        <v>17</v>
      </c>
      <c r="AW62" s="71">
        <v>34</v>
      </c>
      <c r="AX62" s="74" t="s">
        <v>1207</v>
      </c>
      <c r="AY62" s="74" t="s">
        <v>1207</v>
      </c>
      <c r="AZ62" s="74" t="s">
        <v>1207</v>
      </c>
      <c r="BA62" s="74" t="s">
        <v>1207</v>
      </c>
      <c r="BB62" s="72">
        <v>100</v>
      </c>
      <c r="BC62" s="72">
        <v>104.3</v>
      </c>
      <c r="BD62" s="72">
        <v>86.6</v>
      </c>
      <c r="BE62" s="72"/>
      <c r="BF62" s="86">
        <v>48</v>
      </c>
      <c r="BG62" s="102">
        <v>48</v>
      </c>
      <c r="BH62" s="102">
        <v>17</v>
      </c>
      <c r="BI62" s="74" t="s">
        <v>1207</v>
      </c>
      <c r="BJ62" s="74" t="s">
        <v>1207</v>
      </c>
      <c r="BK62" s="86">
        <v>2</v>
      </c>
      <c r="BL62" s="86">
        <v>2</v>
      </c>
      <c r="BM62" s="102">
        <v>3</v>
      </c>
      <c r="BN62" s="102">
        <v>3</v>
      </c>
      <c r="BO62" s="74">
        <v>13</v>
      </c>
      <c r="BP62" s="71">
        <v>21966</v>
      </c>
      <c r="BQ62" s="74">
        <v>0</v>
      </c>
      <c r="BR62" s="71">
        <v>0</v>
      </c>
      <c r="BS62" s="74">
        <v>3</v>
      </c>
      <c r="BT62" s="71">
        <v>65321</v>
      </c>
      <c r="BU62" s="74">
        <v>1</v>
      </c>
      <c r="BV62" s="71">
        <v>395</v>
      </c>
      <c r="BW62" s="72">
        <v>52.3</v>
      </c>
      <c r="BX62" s="86">
        <v>1</v>
      </c>
      <c r="BY62" s="86">
        <v>3</v>
      </c>
      <c r="BZ62" s="86">
        <v>176</v>
      </c>
      <c r="CA62" s="86">
        <v>8968</v>
      </c>
      <c r="CB62" s="72">
        <v>51.800000000000004</v>
      </c>
      <c r="CC62" s="101">
        <v>1.2</v>
      </c>
      <c r="CD62" s="72">
        <v>36</v>
      </c>
      <c r="CE62" s="72">
        <v>4.7245313499141783</v>
      </c>
      <c r="CF62" s="72">
        <v>60.531548196300001</v>
      </c>
      <c r="CG62" s="74">
        <v>34</v>
      </c>
      <c r="CH62" s="71">
        <v>7509</v>
      </c>
      <c r="CI62" s="74">
        <v>315</v>
      </c>
      <c r="CJ62" s="74">
        <v>1815</v>
      </c>
      <c r="CK62" s="74">
        <v>3124</v>
      </c>
      <c r="CL62" s="74">
        <v>918</v>
      </c>
      <c r="CM62" s="74">
        <v>237</v>
      </c>
      <c r="CN62" s="74">
        <v>358</v>
      </c>
      <c r="CO62" s="94">
        <v>1.71</v>
      </c>
      <c r="CP62" s="87" t="s">
        <v>406</v>
      </c>
      <c r="CQ62" s="74">
        <v>1</v>
      </c>
      <c r="CR62" s="74">
        <v>39</v>
      </c>
      <c r="CS62" s="74">
        <v>2</v>
      </c>
      <c r="CT62" s="74">
        <v>1</v>
      </c>
      <c r="CU62" s="74">
        <v>125</v>
      </c>
      <c r="CV62" s="74">
        <v>9</v>
      </c>
      <c r="CW62" s="71">
        <v>560</v>
      </c>
      <c r="CX62" s="74">
        <v>8</v>
      </c>
      <c r="CY62" s="74">
        <v>700</v>
      </c>
      <c r="CZ62" s="86">
        <v>50</v>
      </c>
      <c r="DA62" s="86">
        <v>864</v>
      </c>
      <c r="DB62" s="86">
        <v>14</v>
      </c>
      <c r="DC62" s="86">
        <v>96</v>
      </c>
      <c r="DD62" s="86">
        <v>41</v>
      </c>
      <c r="DE62" s="86">
        <v>1044</v>
      </c>
      <c r="DF62" s="71">
        <v>8736</v>
      </c>
      <c r="DG62" s="71">
        <v>3186</v>
      </c>
      <c r="DH62" s="87">
        <v>1642</v>
      </c>
      <c r="DI62" s="87">
        <v>825900.44700000004</v>
      </c>
      <c r="DJ62" s="87">
        <v>605229.603</v>
      </c>
      <c r="DK62" s="87">
        <v>439393.93900000001</v>
      </c>
      <c r="DL62" s="71">
        <v>80145</v>
      </c>
      <c r="DM62" s="74">
        <v>11</v>
      </c>
      <c r="DN62" s="87">
        <v>15340</v>
      </c>
      <c r="DO62" s="87">
        <v>1599</v>
      </c>
      <c r="DP62" s="87">
        <v>1233</v>
      </c>
      <c r="DQ62" s="86">
        <v>115</v>
      </c>
      <c r="DR62" s="86">
        <v>1247</v>
      </c>
      <c r="DS62" s="71">
        <v>21869</v>
      </c>
      <c r="DT62" s="122">
        <v>12399</v>
      </c>
      <c r="DU62" s="71">
        <v>2427</v>
      </c>
      <c r="DV62" s="71">
        <v>2875</v>
      </c>
      <c r="DW62" s="86">
        <v>289</v>
      </c>
      <c r="DX62" s="86">
        <v>373</v>
      </c>
      <c r="DY62" s="86">
        <v>5</v>
      </c>
      <c r="DZ62" s="86">
        <v>1914</v>
      </c>
      <c r="EA62" s="86">
        <v>49</v>
      </c>
      <c r="EB62" s="86">
        <v>10755</v>
      </c>
      <c r="EC62" s="86"/>
      <c r="ED62" s="116">
        <v>86</v>
      </c>
      <c r="EE62" s="74">
        <v>10680</v>
      </c>
      <c r="EF62" s="118">
        <v>10230</v>
      </c>
      <c r="EG62" s="74">
        <v>44</v>
      </c>
      <c r="EH62" s="115">
        <v>1290</v>
      </c>
      <c r="EI62" s="86">
        <v>81</v>
      </c>
      <c r="EJ62" s="86">
        <v>71</v>
      </c>
      <c r="EK62" s="72">
        <v>65</v>
      </c>
      <c r="EL62" s="86">
        <v>61</v>
      </c>
      <c r="EM62" s="86">
        <v>217</v>
      </c>
      <c r="EN62" s="86">
        <v>1227</v>
      </c>
      <c r="EO62" s="87">
        <v>366</v>
      </c>
      <c r="EP62" s="87">
        <v>91</v>
      </c>
      <c r="EQ62" s="87">
        <v>2615</v>
      </c>
      <c r="ER62" s="74">
        <v>2791</v>
      </c>
      <c r="ES62" s="72">
        <v>97.3</v>
      </c>
      <c r="ET62" s="72">
        <v>92.9</v>
      </c>
      <c r="EU62" s="87">
        <v>250</v>
      </c>
      <c r="EV62" s="72">
        <v>22</v>
      </c>
      <c r="EW62" s="87">
        <v>71638</v>
      </c>
      <c r="EX62" s="72">
        <v>35.5</v>
      </c>
      <c r="EY62" s="87">
        <v>383082</v>
      </c>
      <c r="EZ62" s="72">
        <v>1.42</v>
      </c>
      <c r="FA62" s="86">
        <v>356</v>
      </c>
      <c r="FB62" s="86">
        <v>12</v>
      </c>
      <c r="FC62" s="125">
        <v>8596</v>
      </c>
      <c r="FD62" s="86">
        <v>201</v>
      </c>
      <c r="FE62" s="86">
        <v>1166</v>
      </c>
      <c r="FF62" s="72">
        <v>100</v>
      </c>
      <c r="FG62" s="72" t="s">
        <v>860</v>
      </c>
      <c r="FH62" s="71">
        <v>101047</v>
      </c>
      <c r="FI62" s="74">
        <v>14508</v>
      </c>
      <c r="FJ62" s="71">
        <v>1025</v>
      </c>
      <c r="FK62" s="115">
        <v>83947</v>
      </c>
      <c r="FL62" s="71">
        <v>75076</v>
      </c>
      <c r="FM62" s="71">
        <v>7395</v>
      </c>
      <c r="FN62" s="71">
        <v>1476</v>
      </c>
      <c r="FO62" s="71">
        <v>2592</v>
      </c>
      <c r="FP62" s="119">
        <v>22.2</v>
      </c>
      <c r="FQ62" s="116">
        <v>433</v>
      </c>
      <c r="FR62" s="111">
        <v>7.5</v>
      </c>
      <c r="FS62" s="118">
        <v>8042</v>
      </c>
      <c r="FT62" s="86">
        <v>51</v>
      </c>
      <c r="FU62" s="86">
        <v>215</v>
      </c>
      <c r="FV62" s="86">
        <v>416</v>
      </c>
      <c r="FW62" s="86">
        <v>16</v>
      </c>
      <c r="FX62" s="86">
        <v>688</v>
      </c>
      <c r="FY62" s="94">
        <v>55.819471522794203</v>
      </c>
      <c r="FZ62" s="74" t="s">
        <v>1207</v>
      </c>
      <c r="GA62" s="93">
        <v>95.6</v>
      </c>
      <c r="GB62" s="93">
        <v>88.5</v>
      </c>
      <c r="GC62" s="72">
        <v>80.7</v>
      </c>
      <c r="GD62" s="80">
        <v>35.200000000000003</v>
      </c>
      <c r="GE62" s="117">
        <v>104</v>
      </c>
      <c r="GF62" s="116">
        <v>11</v>
      </c>
      <c r="GG62" s="116">
        <v>70</v>
      </c>
      <c r="GH62" s="86">
        <v>2479</v>
      </c>
      <c r="GI62" s="86">
        <v>6</v>
      </c>
      <c r="GJ62" s="86">
        <v>1881</v>
      </c>
      <c r="GK62" s="86">
        <v>3297</v>
      </c>
      <c r="GL62" s="86">
        <v>5</v>
      </c>
      <c r="GM62" s="115">
        <v>5912000</v>
      </c>
      <c r="GN62" s="114">
        <v>2532</v>
      </c>
      <c r="GO62" s="86">
        <v>8478975</v>
      </c>
      <c r="GP62" s="107" t="s">
        <v>406</v>
      </c>
      <c r="GQ62" s="71">
        <v>13644</v>
      </c>
      <c r="GR62" s="74">
        <v>13644</v>
      </c>
      <c r="GS62" s="74">
        <v>88</v>
      </c>
      <c r="GT62" s="74">
        <v>2018</v>
      </c>
      <c r="GU62" s="71">
        <v>129899</v>
      </c>
      <c r="GV62" s="71">
        <v>1210</v>
      </c>
      <c r="GW62" s="71">
        <v>21926</v>
      </c>
      <c r="GX62" s="71">
        <v>106763</v>
      </c>
      <c r="GY62" s="71">
        <v>829</v>
      </c>
      <c r="GZ62" s="71">
        <v>6915</v>
      </c>
      <c r="HA62" s="71">
        <v>485929</v>
      </c>
      <c r="HB62" s="71">
        <v>2201</v>
      </c>
      <c r="HC62" s="71">
        <v>15820</v>
      </c>
      <c r="HD62" s="71">
        <v>317216</v>
      </c>
      <c r="HE62" s="71">
        <v>382</v>
      </c>
      <c r="HF62" s="71">
        <v>11947</v>
      </c>
      <c r="HG62" s="71">
        <v>313723.25</v>
      </c>
      <c r="HH62" s="74">
        <v>377</v>
      </c>
      <c r="HI62" s="86">
        <v>8973</v>
      </c>
      <c r="HJ62" s="86" t="s">
        <v>406</v>
      </c>
      <c r="HK62" s="88">
        <v>89.36</v>
      </c>
      <c r="HL62" s="86">
        <v>5183</v>
      </c>
      <c r="HM62" s="74">
        <v>4856</v>
      </c>
      <c r="HN62" s="74">
        <v>3188</v>
      </c>
      <c r="HO62" s="87">
        <v>865</v>
      </c>
      <c r="HP62" s="74" t="s">
        <v>1208</v>
      </c>
      <c r="HQ62" s="74" t="s">
        <v>1208</v>
      </c>
      <c r="HR62" s="74" t="s">
        <v>1208</v>
      </c>
      <c r="HS62" s="87">
        <v>147</v>
      </c>
      <c r="HT62" s="71">
        <v>2356467</v>
      </c>
      <c r="HU62" s="71">
        <v>12763303</v>
      </c>
      <c r="HV62" s="86">
        <v>1482528</v>
      </c>
      <c r="HW62" s="86">
        <v>2173400</v>
      </c>
      <c r="HX62" s="86">
        <v>242658</v>
      </c>
      <c r="HY62" s="86">
        <v>7673</v>
      </c>
      <c r="HZ62" s="86">
        <v>8973</v>
      </c>
      <c r="IA62" s="86">
        <v>108271</v>
      </c>
      <c r="IB62" s="86">
        <v>58961</v>
      </c>
      <c r="IC62" s="85">
        <v>15584</v>
      </c>
      <c r="ID62" s="85">
        <v>4945000</v>
      </c>
      <c r="IE62" s="85">
        <v>8533</v>
      </c>
      <c r="IF62" s="79">
        <v>135</v>
      </c>
      <c r="IG62" s="79">
        <v>4</v>
      </c>
      <c r="IH62" s="85">
        <v>4</v>
      </c>
      <c r="II62" s="79">
        <v>0</v>
      </c>
      <c r="IJ62" s="85">
        <v>68134</v>
      </c>
      <c r="IK62" s="71">
        <v>170671</v>
      </c>
      <c r="IL62" s="79">
        <v>1330</v>
      </c>
      <c r="IM62" s="113">
        <v>0</v>
      </c>
      <c r="IN62" s="112">
        <v>32.44</v>
      </c>
      <c r="IO62" s="85">
        <v>188031</v>
      </c>
      <c r="IP62" s="81">
        <v>8.48</v>
      </c>
      <c r="IQ62" s="80">
        <v>5.4</v>
      </c>
      <c r="IR62" s="80">
        <v>4.0999999999999996</v>
      </c>
      <c r="IS62" s="80">
        <v>710.4</v>
      </c>
      <c r="IT62" s="80">
        <v>709.2</v>
      </c>
      <c r="IU62" s="71">
        <v>6032</v>
      </c>
      <c r="IV62" s="72">
        <v>71.8</v>
      </c>
      <c r="IW62" s="72">
        <v>60.5</v>
      </c>
      <c r="IX62" s="72">
        <v>30.5</v>
      </c>
      <c r="IY62" s="72">
        <v>57.9</v>
      </c>
      <c r="IZ62" s="72">
        <v>21.8</v>
      </c>
      <c r="JA62" s="79">
        <v>0</v>
      </c>
      <c r="JB62" s="79">
        <v>7</v>
      </c>
      <c r="JC62" s="111">
        <v>74.400000000000006</v>
      </c>
      <c r="JD62" s="110">
        <v>0.66400000000000003</v>
      </c>
      <c r="JE62" s="109">
        <v>95.3</v>
      </c>
      <c r="JF62" s="109">
        <v>3.6</v>
      </c>
      <c r="JG62" s="109">
        <v>1.5</v>
      </c>
      <c r="JH62" s="108">
        <v>145522929</v>
      </c>
      <c r="JI62" s="74">
        <v>42</v>
      </c>
      <c r="JJ62" s="74">
        <v>51</v>
      </c>
      <c r="JK62" s="107" t="s">
        <v>406</v>
      </c>
      <c r="JL62" s="107" t="s">
        <v>406</v>
      </c>
      <c r="JM62" s="74">
        <v>26.5</v>
      </c>
      <c r="JN62" s="130" t="s">
        <v>406</v>
      </c>
      <c r="JO62" s="105">
        <v>1887</v>
      </c>
      <c r="JP62" s="74" t="s">
        <v>1208</v>
      </c>
      <c r="JQ62" s="74" t="s">
        <v>1208</v>
      </c>
      <c r="JR62" s="74" t="s">
        <v>1208</v>
      </c>
      <c r="JS62" s="72">
        <v>23</v>
      </c>
      <c r="JT62" s="72">
        <v>44.5</v>
      </c>
      <c r="JU62" s="71">
        <v>59490</v>
      </c>
      <c r="JV62" s="71">
        <v>1098</v>
      </c>
      <c r="JW62" s="71">
        <v>979</v>
      </c>
      <c r="JX62" s="71">
        <v>4867</v>
      </c>
      <c r="JY62" s="71">
        <v>5925</v>
      </c>
      <c r="JZ62" s="71">
        <v>6428</v>
      </c>
      <c r="KA62" s="71">
        <v>7363</v>
      </c>
      <c r="KB62" s="71">
        <v>8191</v>
      </c>
      <c r="KC62" s="71">
        <v>7498</v>
      </c>
      <c r="KD62" s="71">
        <v>7035</v>
      </c>
      <c r="KE62" s="71">
        <v>6559</v>
      </c>
      <c r="KF62" s="71">
        <v>5745</v>
      </c>
      <c r="KG62" s="71">
        <v>4105</v>
      </c>
      <c r="KH62" s="74" t="s">
        <v>1208</v>
      </c>
      <c r="KI62" s="71">
        <v>1861</v>
      </c>
      <c r="KJ62" s="71">
        <v>1056</v>
      </c>
      <c r="KK62" s="71">
        <v>497</v>
      </c>
      <c r="KL62" s="71">
        <v>190</v>
      </c>
      <c r="KM62" s="71">
        <v>7047</v>
      </c>
      <c r="KN62" s="71">
        <v>7058</v>
      </c>
      <c r="KO62" s="71">
        <v>7295</v>
      </c>
      <c r="KP62" s="71">
        <v>8562</v>
      </c>
      <c r="KQ62" s="71">
        <v>9654</v>
      </c>
      <c r="KR62" s="71">
        <v>10322</v>
      </c>
      <c r="KS62" s="71">
        <v>9390</v>
      </c>
      <c r="KT62" s="71">
        <v>9047</v>
      </c>
      <c r="KU62" s="71">
        <v>9267</v>
      </c>
      <c r="KV62" s="71">
        <v>10625</v>
      </c>
      <c r="KW62" s="71">
        <v>11578</v>
      </c>
      <c r="KX62" s="74" t="s">
        <v>1208</v>
      </c>
      <c r="KY62" s="71">
        <v>9047</v>
      </c>
      <c r="KZ62" s="71">
        <v>8110</v>
      </c>
      <c r="LA62" s="71">
        <v>6925</v>
      </c>
      <c r="LB62" s="71">
        <v>7776</v>
      </c>
    </row>
    <row r="63" spans="1:314" ht="12" customHeight="1">
      <c r="A63" s="133">
        <v>422011</v>
      </c>
      <c r="B63" s="2" t="s">
        <v>745</v>
      </c>
      <c r="C63" s="94">
        <v>405.86</v>
      </c>
      <c r="D63" s="71">
        <v>424094</v>
      </c>
      <c r="E63" s="72">
        <v>11.9</v>
      </c>
      <c r="F63" s="72">
        <v>57.2</v>
      </c>
      <c r="G63" s="72">
        <v>30.9</v>
      </c>
      <c r="H63" s="79">
        <v>19214</v>
      </c>
      <c r="I63" s="79">
        <v>39698</v>
      </c>
      <c r="J63" s="79">
        <v>61863</v>
      </c>
      <c r="K63" s="71">
        <v>66542</v>
      </c>
      <c r="L63" s="71">
        <v>208293</v>
      </c>
      <c r="M63" s="71">
        <v>3905</v>
      </c>
      <c r="N63" s="71">
        <v>13613</v>
      </c>
      <c r="O63" s="74">
        <v>16981</v>
      </c>
      <c r="P63" s="74" t="s">
        <v>1207</v>
      </c>
      <c r="Q63" s="74" t="s">
        <v>1207</v>
      </c>
      <c r="R63" s="79">
        <v>418134</v>
      </c>
      <c r="S63" s="71">
        <v>429508</v>
      </c>
      <c r="T63" s="71">
        <v>443743</v>
      </c>
      <c r="U63" s="71">
        <v>1312037</v>
      </c>
      <c r="V63" s="71">
        <v>1851949</v>
      </c>
      <c r="W63" s="71">
        <v>508480</v>
      </c>
      <c r="X63" s="71">
        <v>1243517</v>
      </c>
      <c r="Y63" s="86">
        <v>108</v>
      </c>
      <c r="Z63" s="104">
        <v>94</v>
      </c>
      <c r="AA63" s="86">
        <v>29</v>
      </c>
      <c r="AB63" s="74" t="s">
        <v>1207</v>
      </c>
      <c r="AC63" s="74" t="s">
        <v>1207</v>
      </c>
      <c r="AD63" s="87" t="s">
        <v>406</v>
      </c>
      <c r="AE63" s="71">
        <v>13526</v>
      </c>
      <c r="AF63" s="86">
        <v>1040</v>
      </c>
      <c r="AG63" s="71">
        <v>2979</v>
      </c>
      <c r="AH63" s="71">
        <v>629759</v>
      </c>
      <c r="AI63" s="87">
        <v>0</v>
      </c>
      <c r="AJ63" s="74" t="s">
        <v>1207</v>
      </c>
      <c r="AK63" s="123">
        <v>26</v>
      </c>
      <c r="AL63" s="71">
        <v>2399</v>
      </c>
      <c r="AM63" s="74">
        <v>69</v>
      </c>
      <c r="AN63" s="74">
        <v>19340</v>
      </c>
      <c r="AO63" s="71">
        <v>1324</v>
      </c>
      <c r="AP63" s="71">
        <v>118</v>
      </c>
      <c r="AQ63" s="102">
        <v>40</v>
      </c>
      <c r="AR63" s="74">
        <v>8772</v>
      </c>
      <c r="AS63" s="71">
        <v>786</v>
      </c>
      <c r="AT63" s="71">
        <v>0</v>
      </c>
      <c r="AU63" s="71">
        <v>340</v>
      </c>
      <c r="AV63" s="71">
        <v>37</v>
      </c>
      <c r="AW63" s="71">
        <v>12</v>
      </c>
      <c r="AX63" s="74" t="s">
        <v>1207</v>
      </c>
      <c r="AY63" s="74" t="s">
        <v>1207</v>
      </c>
      <c r="AZ63" s="74" t="s">
        <v>1207</v>
      </c>
      <c r="BA63" s="74" t="s">
        <v>1207</v>
      </c>
      <c r="BB63" s="72">
        <v>97.435897435897431</v>
      </c>
      <c r="BC63" s="72">
        <v>109</v>
      </c>
      <c r="BD63" s="72">
        <v>110</v>
      </c>
      <c r="BE63" s="72"/>
      <c r="BF63" s="86">
        <v>32</v>
      </c>
      <c r="BG63" s="102">
        <v>34</v>
      </c>
      <c r="BH63" s="102">
        <v>26</v>
      </c>
      <c r="BI63" s="74" t="s">
        <v>1207</v>
      </c>
      <c r="BJ63" s="74" t="s">
        <v>1207</v>
      </c>
      <c r="BK63" s="86">
        <v>5</v>
      </c>
      <c r="BL63" s="86">
        <v>4</v>
      </c>
      <c r="BM63" s="102">
        <v>4</v>
      </c>
      <c r="BN63" s="102">
        <v>2</v>
      </c>
      <c r="BO63" s="74">
        <v>8</v>
      </c>
      <c r="BP63" s="71">
        <v>21857.135999999999</v>
      </c>
      <c r="BQ63" s="74">
        <v>3</v>
      </c>
      <c r="BR63" s="71">
        <v>102477.24</v>
      </c>
      <c r="BS63" s="74">
        <v>1</v>
      </c>
      <c r="BT63" s="71">
        <v>22000</v>
      </c>
      <c r="BU63" s="74">
        <v>6</v>
      </c>
      <c r="BV63" s="71">
        <v>5772.3</v>
      </c>
      <c r="BW63" s="72">
        <v>36.200000000000003</v>
      </c>
      <c r="BX63" s="86">
        <v>1</v>
      </c>
      <c r="BY63" s="86">
        <v>5</v>
      </c>
      <c r="BZ63" s="86">
        <v>357</v>
      </c>
      <c r="CA63" s="86">
        <v>13340</v>
      </c>
      <c r="CB63" s="72">
        <v>30.9</v>
      </c>
      <c r="CC63" s="101">
        <v>1.03</v>
      </c>
      <c r="CD63" s="72">
        <v>31.1</v>
      </c>
      <c r="CE63" s="72">
        <v>4.5225640700639111</v>
      </c>
      <c r="CF63" s="72">
        <v>56.061098827800002</v>
      </c>
      <c r="CG63" s="74">
        <v>46</v>
      </c>
      <c r="CH63" s="71">
        <v>10891</v>
      </c>
      <c r="CI63" s="74">
        <v>550</v>
      </c>
      <c r="CJ63" s="74">
        <v>2008</v>
      </c>
      <c r="CK63" s="74">
        <v>5239</v>
      </c>
      <c r="CL63" s="74">
        <v>1444</v>
      </c>
      <c r="CM63" s="74">
        <v>340</v>
      </c>
      <c r="CN63" s="74">
        <v>874</v>
      </c>
      <c r="CO63" s="94">
        <v>1.5</v>
      </c>
      <c r="CP63" s="86">
        <v>58265935</v>
      </c>
      <c r="CQ63" s="74">
        <v>2</v>
      </c>
      <c r="CR63" s="74">
        <v>34</v>
      </c>
      <c r="CS63" s="74">
        <v>5</v>
      </c>
      <c r="CT63" s="74">
        <v>8</v>
      </c>
      <c r="CU63" s="74">
        <v>390</v>
      </c>
      <c r="CV63" s="74">
        <v>28</v>
      </c>
      <c r="CW63" s="71">
        <v>1650</v>
      </c>
      <c r="CX63" s="74">
        <v>17</v>
      </c>
      <c r="CY63" s="74">
        <v>1333</v>
      </c>
      <c r="CZ63" s="86">
        <v>70</v>
      </c>
      <c r="DA63" s="86">
        <v>1025</v>
      </c>
      <c r="DB63" s="86">
        <v>26</v>
      </c>
      <c r="DC63" s="86">
        <v>264</v>
      </c>
      <c r="DD63" s="86">
        <v>31</v>
      </c>
      <c r="DE63" s="86">
        <v>825</v>
      </c>
      <c r="DF63" s="71">
        <v>16791</v>
      </c>
      <c r="DG63" s="71">
        <v>4638</v>
      </c>
      <c r="DH63" s="87">
        <v>3071</v>
      </c>
      <c r="DI63" s="87">
        <v>1604872.899</v>
      </c>
      <c r="DJ63" s="87">
        <v>742009.27800000005</v>
      </c>
      <c r="DK63" s="87">
        <v>811602.01199999999</v>
      </c>
      <c r="DL63" s="71">
        <v>131148</v>
      </c>
      <c r="DM63" s="74">
        <v>20</v>
      </c>
      <c r="DN63" s="87">
        <v>29858</v>
      </c>
      <c r="DO63" s="87">
        <v>2840</v>
      </c>
      <c r="DP63" s="87">
        <v>2265</v>
      </c>
      <c r="DQ63" s="86">
        <v>128</v>
      </c>
      <c r="DR63" s="86">
        <v>936</v>
      </c>
      <c r="DS63" s="71">
        <v>17384</v>
      </c>
      <c r="DT63" s="100">
        <v>22701</v>
      </c>
      <c r="DU63" s="71">
        <v>4170</v>
      </c>
      <c r="DV63" s="71">
        <v>4251</v>
      </c>
      <c r="DW63" s="86">
        <v>520</v>
      </c>
      <c r="DX63" s="86">
        <v>618</v>
      </c>
      <c r="DY63" s="86">
        <v>2</v>
      </c>
      <c r="DZ63" s="86">
        <v>2684</v>
      </c>
      <c r="EA63" s="86">
        <v>48</v>
      </c>
      <c r="EB63" s="86">
        <v>14116</v>
      </c>
      <c r="EC63" s="86"/>
      <c r="ED63" s="116">
        <v>125</v>
      </c>
      <c r="EE63" s="74">
        <v>11794</v>
      </c>
      <c r="EF63" s="118">
        <v>11667</v>
      </c>
      <c r="EG63" s="74">
        <v>64</v>
      </c>
      <c r="EH63" s="115">
        <v>1527</v>
      </c>
      <c r="EI63" s="86">
        <v>123</v>
      </c>
      <c r="EJ63" s="86">
        <v>121</v>
      </c>
      <c r="EK63" s="72">
        <v>67</v>
      </c>
      <c r="EL63" s="86">
        <v>22</v>
      </c>
      <c r="EM63" s="86">
        <v>29</v>
      </c>
      <c r="EN63" s="86">
        <v>948</v>
      </c>
      <c r="EO63" s="87">
        <v>518</v>
      </c>
      <c r="EP63" s="87">
        <v>70</v>
      </c>
      <c r="EQ63" s="87">
        <v>2576</v>
      </c>
      <c r="ER63" s="74">
        <v>3140</v>
      </c>
      <c r="ES63" s="72">
        <v>97.36</v>
      </c>
      <c r="ET63" s="72">
        <v>97.49</v>
      </c>
      <c r="EU63" s="87">
        <v>102</v>
      </c>
      <c r="EV63" s="72">
        <v>30.4</v>
      </c>
      <c r="EW63" s="87">
        <v>102773</v>
      </c>
      <c r="EX63" s="72">
        <v>33</v>
      </c>
      <c r="EY63" s="87">
        <v>468888</v>
      </c>
      <c r="EZ63" s="72">
        <v>3.02</v>
      </c>
      <c r="FA63" s="86">
        <v>670</v>
      </c>
      <c r="FB63" s="86">
        <v>8</v>
      </c>
      <c r="FC63" s="120">
        <v>1954</v>
      </c>
      <c r="FD63" s="86">
        <v>145</v>
      </c>
      <c r="FE63" s="86">
        <v>1350</v>
      </c>
      <c r="FF63" s="72">
        <v>91</v>
      </c>
      <c r="FG63" s="72" t="s">
        <v>860</v>
      </c>
      <c r="FH63" s="71">
        <v>150723</v>
      </c>
      <c r="FI63" s="74">
        <v>5651</v>
      </c>
      <c r="FJ63" s="71">
        <v>0</v>
      </c>
      <c r="FK63" s="115">
        <v>138749</v>
      </c>
      <c r="FL63" s="71">
        <v>114006</v>
      </c>
      <c r="FM63" s="71">
        <v>16915</v>
      </c>
      <c r="FN63" s="71">
        <v>7828</v>
      </c>
      <c r="FO63" s="71">
        <v>6323</v>
      </c>
      <c r="FP63" s="119">
        <v>14.4</v>
      </c>
      <c r="FQ63" s="116">
        <v>507</v>
      </c>
      <c r="FR63" s="111">
        <v>9.9</v>
      </c>
      <c r="FS63" s="118">
        <v>16547</v>
      </c>
      <c r="FT63" s="86">
        <v>42</v>
      </c>
      <c r="FU63" s="86">
        <v>235</v>
      </c>
      <c r="FV63" s="86">
        <v>1018</v>
      </c>
      <c r="FW63" s="96">
        <v>22</v>
      </c>
      <c r="FX63" s="95">
        <v>831</v>
      </c>
      <c r="FY63" s="94">
        <v>58.736079605437688</v>
      </c>
      <c r="FZ63" s="74" t="s">
        <v>1207</v>
      </c>
      <c r="GA63" s="93">
        <v>97.78</v>
      </c>
      <c r="GB63" s="93">
        <v>87.9</v>
      </c>
      <c r="GC63" s="72">
        <v>94</v>
      </c>
      <c r="GD63" s="80">
        <v>71.900000000000006</v>
      </c>
      <c r="GE63" s="117">
        <v>89</v>
      </c>
      <c r="GF63" s="116">
        <v>21</v>
      </c>
      <c r="GG63" s="116">
        <v>62</v>
      </c>
      <c r="GH63" s="86">
        <v>1757</v>
      </c>
      <c r="GI63" s="86">
        <v>12</v>
      </c>
      <c r="GJ63" s="86">
        <v>1431</v>
      </c>
      <c r="GK63" s="86">
        <v>3690</v>
      </c>
      <c r="GL63" s="86">
        <v>5</v>
      </c>
      <c r="GM63" s="115">
        <v>7077700</v>
      </c>
      <c r="GN63" s="114">
        <v>6810</v>
      </c>
      <c r="GO63" s="86">
        <v>16090228</v>
      </c>
      <c r="GP63" s="87" t="s">
        <v>406</v>
      </c>
      <c r="GQ63" s="71">
        <v>18840</v>
      </c>
      <c r="GR63" s="74">
        <v>18840</v>
      </c>
      <c r="GS63" s="74">
        <v>52</v>
      </c>
      <c r="GT63" s="74">
        <v>2192</v>
      </c>
      <c r="GU63" s="71">
        <v>187492</v>
      </c>
      <c r="GV63" s="71">
        <v>741</v>
      </c>
      <c r="GW63" s="71">
        <v>28445</v>
      </c>
      <c r="GX63" s="71">
        <v>158306</v>
      </c>
      <c r="GY63" s="71">
        <v>946</v>
      </c>
      <c r="GZ63" s="71">
        <v>8818</v>
      </c>
      <c r="HA63" s="71">
        <v>729092</v>
      </c>
      <c r="HB63" s="71">
        <v>3357</v>
      </c>
      <c r="HC63" s="71">
        <v>22031</v>
      </c>
      <c r="HD63" s="71">
        <v>379598</v>
      </c>
      <c r="HE63" s="71">
        <v>312</v>
      </c>
      <c r="HF63" s="71">
        <v>14554</v>
      </c>
      <c r="HG63" s="71">
        <v>523576.33</v>
      </c>
      <c r="HH63" s="74">
        <v>305</v>
      </c>
      <c r="HI63" s="86">
        <v>6839</v>
      </c>
      <c r="HJ63" s="87" t="s">
        <v>406</v>
      </c>
      <c r="HK63" s="88">
        <v>56.16</v>
      </c>
      <c r="HL63" s="86">
        <v>199</v>
      </c>
      <c r="HM63" s="74">
        <v>2947</v>
      </c>
      <c r="HN63" s="74">
        <v>1215</v>
      </c>
      <c r="HO63" s="87">
        <v>206</v>
      </c>
      <c r="HP63" s="74" t="s">
        <v>1208</v>
      </c>
      <c r="HQ63" s="74" t="s">
        <v>1208</v>
      </c>
      <c r="HR63" s="74" t="s">
        <v>1208</v>
      </c>
      <c r="HS63" s="87">
        <v>30</v>
      </c>
      <c r="HT63" s="71">
        <v>1882675</v>
      </c>
      <c r="HU63" s="71">
        <v>10382472</v>
      </c>
      <c r="HV63" s="86">
        <v>1179682</v>
      </c>
      <c r="HW63" s="86">
        <v>1848362</v>
      </c>
      <c r="HX63" s="86">
        <v>234171</v>
      </c>
      <c r="HY63" s="86">
        <v>13780</v>
      </c>
      <c r="HZ63" s="86">
        <v>17550</v>
      </c>
      <c r="IA63" s="86">
        <v>153449</v>
      </c>
      <c r="IB63" s="86">
        <v>125889</v>
      </c>
      <c r="IC63" s="87" t="s">
        <v>406</v>
      </c>
      <c r="ID63" s="85">
        <v>48929000</v>
      </c>
      <c r="IE63" s="87">
        <v>0</v>
      </c>
      <c r="IF63" s="79">
        <v>919</v>
      </c>
      <c r="IG63" s="71">
        <v>0</v>
      </c>
      <c r="IH63" s="85">
        <v>224</v>
      </c>
      <c r="II63" s="71">
        <v>0</v>
      </c>
      <c r="IJ63" s="85">
        <v>105624</v>
      </c>
      <c r="IK63" s="71">
        <v>173340</v>
      </c>
      <c r="IL63" s="79">
        <v>20700</v>
      </c>
      <c r="IM63" s="113">
        <v>0</v>
      </c>
      <c r="IN63" s="112">
        <v>44.69</v>
      </c>
      <c r="IO63" s="85">
        <v>314082</v>
      </c>
      <c r="IP63" s="81" t="s">
        <v>758</v>
      </c>
      <c r="IQ63" s="80">
        <v>4</v>
      </c>
      <c r="IR63" s="80">
        <v>3</v>
      </c>
      <c r="IS63" s="71">
        <v>899</v>
      </c>
      <c r="IT63" s="71">
        <v>882</v>
      </c>
      <c r="IU63" s="71" t="s">
        <v>406</v>
      </c>
      <c r="IV63" s="72">
        <v>76.5</v>
      </c>
      <c r="IW63" s="72">
        <v>54.2</v>
      </c>
      <c r="IX63" s="72">
        <v>36.5</v>
      </c>
      <c r="IY63" s="72">
        <v>59.5</v>
      </c>
      <c r="IZ63" s="72">
        <v>17.100000000000001</v>
      </c>
      <c r="JA63" s="79">
        <v>0</v>
      </c>
      <c r="JB63" s="79">
        <v>6</v>
      </c>
      <c r="JC63" s="111">
        <v>69</v>
      </c>
      <c r="JD63" s="110">
        <v>0.58499999999999996</v>
      </c>
      <c r="JE63" s="109">
        <v>96.4</v>
      </c>
      <c r="JF63" s="109">
        <v>7.1</v>
      </c>
      <c r="JG63" s="109">
        <v>3.17</v>
      </c>
      <c r="JH63" s="108">
        <v>250437413</v>
      </c>
      <c r="JI63" s="74">
        <v>34.4</v>
      </c>
      <c r="JJ63" s="74">
        <v>65.599999999999994</v>
      </c>
      <c r="JK63" s="74" t="s">
        <v>406</v>
      </c>
      <c r="JL63" s="74" t="s">
        <v>406</v>
      </c>
      <c r="JM63" s="106">
        <v>77</v>
      </c>
      <c r="JN63" s="72">
        <v>39.9</v>
      </c>
      <c r="JO63" s="105">
        <v>3095</v>
      </c>
      <c r="JP63" s="74" t="s">
        <v>1208</v>
      </c>
      <c r="JQ63" s="74" t="s">
        <v>1208</v>
      </c>
      <c r="JR63" s="74" t="s">
        <v>1208</v>
      </c>
      <c r="JS63" s="72">
        <v>46</v>
      </c>
      <c r="JT63" s="72">
        <v>23.9</v>
      </c>
      <c r="JU63" s="71">
        <v>78408</v>
      </c>
      <c r="JV63" s="71">
        <v>1452</v>
      </c>
      <c r="JW63" s="71">
        <v>1333</v>
      </c>
      <c r="JX63" s="71">
        <v>6861</v>
      </c>
      <c r="JY63" s="71">
        <v>7893</v>
      </c>
      <c r="JZ63" s="71">
        <v>8178</v>
      </c>
      <c r="KA63" s="71">
        <v>9038</v>
      </c>
      <c r="KB63" s="71">
        <v>11193</v>
      </c>
      <c r="KC63" s="71">
        <v>10738</v>
      </c>
      <c r="KD63" s="71">
        <v>10834</v>
      </c>
      <c r="KE63" s="71">
        <v>10144</v>
      </c>
      <c r="KF63" s="71">
        <v>8708</v>
      </c>
      <c r="KG63" s="71">
        <v>5687</v>
      </c>
      <c r="KH63" s="74" t="s">
        <v>1208</v>
      </c>
      <c r="KI63" s="71">
        <v>2231</v>
      </c>
      <c r="KJ63" s="71">
        <v>1036</v>
      </c>
      <c r="KK63" s="71">
        <v>475</v>
      </c>
      <c r="KL63" s="71">
        <v>204</v>
      </c>
      <c r="KM63" s="71">
        <v>9629</v>
      </c>
      <c r="KN63" s="71">
        <v>10019</v>
      </c>
      <c r="KO63" s="71">
        <v>9545</v>
      </c>
      <c r="KP63" s="71">
        <v>10660</v>
      </c>
      <c r="KQ63" s="71">
        <v>12025</v>
      </c>
      <c r="KR63" s="71">
        <v>14570</v>
      </c>
      <c r="KS63" s="71">
        <v>13657</v>
      </c>
      <c r="KT63" s="71">
        <v>14279</v>
      </c>
      <c r="KU63" s="71">
        <v>15066</v>
      </c>
      <c r="KV63" s="71">
        <v>17787</v>
      </c>
      <c r="KW63" s="71">
        <v>18320</v>
      </c>
      <c r="KX63" s="74" t="s">
        <v>1208</v>
      </c>
      <c r="KY63" s="71">
        <v>14131</v>
      </c>
      <c r="KZ63" s="71">
        <v>13358</v>
      </c>
      <c r="LA63" s="71">
        <v>12222</v>
      </c>
      <c r="LB63" s="71">
        <v>14860</v>
      </c>
    </row>
    <row r="64" spans="1:314" ht="12" customHeight="1">
      <c r="A64" s="3">
        <v>422029</v>
      </c>
      <c r="B64" s="2" t="s">
        <v>746</v>
      </c>
      <c r="C64" s="94">
        <v>426.06</v>
      </c>
      <c r="D64" s="71">
        <v>252463</v>
      </c>
      <c r="E64" s="72">
        <v>13.4</v>
      </c>
      <c r="F64" s="72">
        <v>56.1</v>
      </c>
      <c r="G64" s="72">
        <v>30.4</v>
      </c>
      <c r="H64" s="121">
        <v>13170</v>
      </c>
      <c r="I64" s="121">
        <v>27094</v>
      </c>
      <c r="J64" s="121">
        <v>41303</v>
      </c>
      <c r="K64" s="129">
        <v>39414</v>
      </c>
      <c r="L64" s="71">
        <v>121440</v>
      </c>
      <c r="M64" s="71">
        <v>1728</v>
      </c>
      <c r="N64" s="71">
        <v>9524</v>
      </c>
      <c r="O64" s="74">
        <v>10342</v>
      </c>
      <c r="P64" s="74" t="s">
        <v>1207</v>
      </c>
      <c r="Q64" s="74" t="s">
        <v>1207</v>
      </c>
      <c r="R64" s="79">
        <v>249417</v>
      </c>
      <c r="S64" s="71">
        <v>255439</v>
      </c>
      <c r="T64" s="71">
        <v>258931</v>
      </c>
      <c r="U64" s="71">
        <v>1064447</v>
      </c>
      <c r="V64" s="71">
        <v>1074622</v>
      </c>
      <c r="W64" s="71">
        <v>390817</v>
      </c>
      <c r="X64" s="71">
        <v>558909</v>
      </c>
      <c r="Y64" s="86">
        <v>70</v>
      </c>
      <c r="Z64" s="104">
        <v>68</v>
      </c>
      <c r="AA64" s="86">
        <v>39</v>
      </c>
      <c r="AB64" s="74" t="s">
        <v>1207</v>
      </c>
      <c r="AC64" s="74" t="s">
        <v>1207</v>
      </c>
      <c r="AD64" s="87">
        <v>106961</v>
      </c>
      <c r="AE64" s="71">
        <v>2386</v>
      </c>
      <c r="AF64" s="86">
        <v>411</v>
      </c>
      <c r="AG64" s="71">
        <v>0</v>
      </c>
      <c r="AH64" s="71">
        <v>5726</v>
      </c>
      <c r="AI64" s="71">
        <v>2000</v>
      </c>
      <c r="AJ64" s="74" t="s">
        <v>1207</v>
      </c>
      <c r="AK64" s="123">
        <v>28</v>
      </c>
      <c r="AL64" s="71">
        <v>3030</v>
      </c>
      <c r="AM64" s="74">
        <v>44</v>
      </c>
      <c r="AN64" s="74">
        <v>13764</v>
      </c>
      <c r="AO64" s="71">
        <v>913</v>
      </c>
      <c r="AP64" s="71">
        <v>115</v>
      </c>
      <c r="AQ64" s="102">
        <v>24</v>
      </c>
      <c r="AR64" s="74">
        <v>6267</v>
      </c>
      <c r="AS64" s="71">
        <v>494</v>
      </c>
      <c r="AT64" s="71">
        <v>5</v>
      </c>
      <c r="AU64" s="71">
        <v>270</v>
      </c>
      <c r="AV64" s="71">
        <v>13</v>
      </c>
      <c r="AW64" s="71">
        <v>17</v>
      </c>
      <c r="AX64" s="74" t="s">
        <v>1207</v>
      </c>
      <c r="AY64" s="74" t="s">
        <v>1207</v>
      </c>
      <c r="AZ64" s="74" t="s">
        <v>1207</v>
      </c>
      <c r="BA64" s="74" t="s">
        <v>1207</v>
      </c>
      <c r="BB64" s="72">
        <v>100</v>
      </c>
      <c r="BC64" s="72">
        <v>83.2</v>
      </c>
      <c r="BD64" s="72">
        <v>89</v>
      </c>
      <c r="BE64" s="72"/>
      <c r="BF64" s="86">
        <v>8</v>
      </c>
      <c r="BG64" s="102">
        <v>5</v>
      </c>
      <c r="BH64" s="102">
        <v>19</v>
      </c>
      <c r="BI64" s="74" t="s">
        <v>1207</v>
      </c>
      <c r="BJ64" s="74" t="s">
        <v>1207</v>
      </c>
      <c r="BK64" s="86">
        <v>5</v>
      </c>
      <c r="BL64" s="86">
        <v>5</v>
      </c>
      <c r="BM64" s="102">
        <v>3</v>
      </c>
      <c r="BN64" s="102">
        <v>4</v>
      </c>
      <c r="BO64" s="74">
        <v>7</v>
      </c>
      <c r="BP64" s="71">
        <v>34568</v>
      </c>
      <c r="BQ64" s="74">
        <v>2</v>
      </c>
      <c r="BR64" s="71">
        <v>51441</v>
      </c>
      <c r="BS64" s="74">
        <v>5</v>
      </c>
      <c r="BT64" s="71">
        <v>63683</v>
      </c>
      <c r="BU64" s="74">
        <v>3</v>
      </c>
      <c r="BV64" s="71">
        <v>3935</v>
      </c>
      <c r="BW64" s="72">
        <v>45.9</v>
      </c>
      <c r="BX64" s="86">
        <v>1</v>
      </c>
      <c r="BY64" s="86">
        <v>2</v>
      </c>
      <c r="BZ64" s="86">
        <v>502</v>
      </c>
      <c r="CA64" s="86">
        <v>4259</v>
      </c>
      <c r="CB64" s="72">
        <v>24.4</v>
      </c>
      <c r="CC64" s="101">
        <v>1.48</v>
      </c>
      <c r="CD64" s="72">
        <v>44.3</v>
      </c>
      <c r="CE64" s="72">
        <v>5.147518871527355</v>
      </c>
      <c r="CF64" s="72">
        <v>56.883952466099998</v>
      </c>
      <c r="CG64" s="74">
        <v>24</v>
      </c>
      <c r="CH64" s="71">
        <v>5407</v>
      </c>
      <c r="CI64" s="74">
        <v>228</v>
      </c>
      <c r="CJ64" s="74">
        <v>662</v>
      </c>
      <c r="CK64" s="74">
        <v>3215</v>
      </c>
      <c r="CL64" s="74">
        <v>875</v>
      </c>
      <c r="CM64" s="74">
        <v>265</v>
      </c>
      <c r="CN64" s="74">
        <v>486</v>
      </c>
      <c r="CO64" s="94">
        <v>1.68</v>
      </c>
      <c r="CP64" s="87">
        <v>86775803</v>
      </c>
      <c r="CQ64" s="74">
        <v>5</v>
      </c>
      <c r="CR64" s="74">
        <v>58</v>
      </c>
      <c r="CS64" s="74">
        <v>3</v>
      </c>
      <c r="CT64" s="74">
        <v>4</v>
      </c>
      <c r="CU64" s="74">
        <v>285</v>
      </c>
      <c r="CV64" s="74">
        <v>20</v>
      </c>
      <c r="CW64" s="71">
        <v>1210</v>
      </c>
      <c r="CX64" s="74">
        <v>11</v>
      </c>
      <c r="CY64" s="74">
        <v>807</v>
      </c>
      <c r="CZ64" s="86">
        <v>63</v>
      </c>
      <c r="DA64" s="86">
        <v>942</v>
      </c>
      <c r="DB64" s="86">
        <v>31</v>
      </c>
      <c r="DC64" s="86">
        <v>274</v>
      </c>
      <c r="DD64" s="86">
        <v>58</v>
      </c>
      <c r="DE64" s="86">
        <v>1392</v>
      </c>
      <c r="DF64" s="71">
        <v>7926</v>
      </c>
      <c r="DG64" s="71">
        <v>3125</v>
      </c>
      <c r="DH64" s="87">
        <v>2100</v>
      </c>
      <c r="DI64" s="87">
        <v>632275.74300000002</v>
      </c>
      <c r="DJ64" s="87">
        <v>537171.71699999995</v>
      </c>
      <c r="DK64" s="87">
        <v>551689.29599999997</v>
      </c>
      <c r="DL64" s="71">
        <v>76720</v>
      </c>
      <c r="DM64" s="74">
        <v>9</v>
      </c>
      <c r="DN64" s="87">
        <v>15843</v>
      </c>
      <c r="DO64" s="87">
        <v>1876</v>
      </c>
      <c r="DP64" s="87">
        <v>1070</v>
      </c>
      <c r="DQ64" s="86">
        <v>50</v>
      </c>
      <c r="DR64" s="86">
        <v>1016</v>
      </c>
      <c r="DS64" s="71">
        <v>13304</v>
      </c>
      <c r="DT64" s="100">
        <v>13906</v>
      </c>
      <c r="DU64" s="71">
        <v>2707</v>
      </c>
      <c r="DV64" s="71">
        <v>2484</v>
      </c>
      <c r="DW64" s="86">
        <v>478</v>
      </c>
      <c r="DX64" s="86">
        <v>425</v>
      </c>
      <c r="DY64" s="86">
        <v>6</v>
      </c>
      <c r="DZ64" s="86">
        <v>2076</v>
      </c>
      <c r="EA64" s="86">
        <v>52</v>
      </c>
      <c r="EB64" s="86">
        <v>16510</v>
      </c>
      <c r="EC64" s="86"/>
      <c r="ED64" s="116">
        <v>98</v>
      </c>
      <c r="EE64" s="74">
        <v>9440</v>
      </c>
      <c r="EF64" s="118">
        <v>8512</v>
      </c>
      <c r="EG64" s="74">
        <v>0</v>
      </c>
      <c r="EH64" s="115">
        <v>996</v>
      </c>
      <c r="EI64" s="86">
        <v>84</v>
      </c>
      <c r="EJ64" s="86">
        <v>76</v>
      </c>
      <c r="EK64" s="72">
        <v>78</v>
      </c>
      <c r="EL64" s="86">
        <v>22</v>
      </c>
      <c r="EM64" s="86">
        <v>34</v>
      </c>
      <c r="EN64" s="86">
        <v>2228</v>
      </c>
      <c r="EO64" s="87">
        <v>223</v>
      </c>
      <c r="EP64" s="87">
        <v>78</v>
      </c>
      <c r="EQ64" s="87">
        <v>1876</v>
      </c>
      <c r="ER64" s="74">
        <v>2074</v>
      </c>
      <c r="ES64" s="72">
        <v>95.7</v>
      </c>
      <c r="ET64" s="72">
        <v>91.7</v>
      </c>
      <c r="EU64" s="87">
        <v>112</v>
      </c>
      <c r="EV64" s="72">
        <v>21.5</v>
      </c>
      <c r="EW64" s="87">
        <v>57972</v>
      </c>
      <c r="EX64" s="72">
        <v>35.9</v>
      </c>
      <c r="EY64" s="87">
        <v>402947</v>
      </c>
      <c r="EZ64" s="72">
        <v>0.38</v>
      </c>
      <c r="FA64" s="86">
        <v>289</v>
      </c>
      <c r="FB64" s="86">
        <v>6</v>
      </c>
      <c r="FC64" s="125">
        <v>1799</v>
      </c>
      <c r="FD64" s="71">
        <v>124</v>
      </c>
      <c r="FE64" s="71">
        <v>1278</v>
      </c>
      <c r="FF64" s="72">
        <v>100</v>
      </c>
      <c r="FG64" s="72" t="s">
        <v>860</v>
      </c>
      <c r="FH64" s="71">
        <v>90888</v>
      </c>
      <c r="FI64" s="74">
        <v>5507</v>
      </c>
      <c r="FJ64" s="71">
        <v>0</v>
      </c>
      <c r="FK64" s="115">
        <v>80845</v>
      </c>
      <c r="FL64" s="71">
        <v>72551</v>
      </c>
      <c r="FM64" s="71">
        <v>3872</v>
      </c>
      <c r="FN64" s="71">
        <v>4422</v>
      </c>
      <c r="FO64" s="71">
        <v>4536</v>
      </c>
      <c r="FP64" s="119">
        <v>11.3</v>
      </c>
      <c r="FQ64" s="116">
        <v>415</v>
      </c>
      <c r="FR64" s="111">
        <v>16.5</v>
      </c>
      <c r="FS64" s="118">
        <v>9358</v>
      </c>
      <c r="FT64" s="86">
        <v>15</v>
      </c>
      <c r="FU64" s="86">
        <v>228</v>
      </c>
      <c r="FV64" s="86">
        <v>634</v>
      </c>
      <c r="FW64" s="96">
        <v>29</v>
      </c>
      <c r="FX64" s="95">
        <v>675</v>
      </c>
      <c r="FY64" s="94">
        <v>59.969567450740946</v>
      </c>
      <c r="FZ64" s="74" t="s">
        <v>1207</v>
      </c>
      <c r="GA64" s="93">
        <v>98.2</v>
      </c>
      <c r="GB64" s="93">
        <v>84.7</v>
      </c>
      <c r="GC64" s="72">
        <v>57.6</v>
      </c>
      <c r="GD64" s="128">
        <v>43.6</v>
      </c>
      <c r="GE64" s="117">
        <v>124</v>
      </c>
      <c r="GF64" s="116">
        <v>16</v>
      </c>
      <c r="GG64" s="116">
        <v>63</v>
      </c>
      <c r="GH64" s="86">
        <v>968</v>
      </c>
      <c r="GI64" s="86">
        <v>5</v>
      </c>
      <c r="GJ64" s="86">
        <v>977</v>
      </c>
      <c r="GK64" s="86">
        <v>2042</v>
      </c>
      <c r="GL64" s="86">
        <v>3</v>
      </c>
      <c r="GM64" s="115">
        <v>7774721</v>
      </c>
      <c r="GN64" s="114">
        <v>5125</v>
      </c>
      <c r="GO64" s="86" t="s">
        <v>406</v>
      </c>
      <c r="GP64" s="86" t="s">
        <v>406</v>
      </c>
      <c r="GQ64" s="71">
        <v>10769</v>
      </c>
      <c r="GR64" s="74">
        <v>10769</v>
      </c>
      <c r="GS64" s="74">
        <v>65</v>
      </c>
      <c r="GT64" s="74">
        <v>1542</v>
      </c>
      <c r="GU64" s="71">
        <v>96038</v>
      </c>
      <c r="GV64" s="71">
        <v>1168</v>
      </c>
      <c r="GW64" s="71">
        <v>16696</v>
      </c>
      <c r="GX64" s="71">
        <v>78174</v>
      </c>
      <c r="GY64" s="71">
        <v>548</v>
      </c>
      <c r="GZ64" s="71">
        <v>4765</v>
      </c>
      <c r="HA64" s="71">
        <v>272112</v>
      </c>
      <c r="HB64" s="71">
        <v>1953</v>
      </c>
      <c r="HC64" s="71">
        <v>13628</v>
      </c>
      <c r="HD64" s="71">
        <v>419535</v>
      </c>
      <c r="HE64" s="71">
        <v>260</v>
      </c>
      <c r="HF64" s="71">
        <v>7483</v>
      </c>
      <c r="HG64" s="71">
        <v>184843.43</v>
      </c>
      <c r="HH64" s="74">
        <v>258</v>
      </c>
      <c r="HI64" s="86">
        <v>6210</v>
      </c>
      <c r="HJ64" s="86" t="s">
        <v>406</v>
      </c>
      <c r="HK64" s="88">
        <v>74</v>
      </c>
      <c r="HL64" s="86">
        <v>1216</v>
      </c>
      <c r="HM64" s="74">
        <v>3266</v>
      </c>
      <c r="HN64" s="74">
        <v>2228</v>
      </c>
      <c r="HO64" s="87">
        <v>426</v>
      </c>
      <c r="HP64" s="74" t="s">
        <v>1208</v>
      </c>
      <c r="HQ64" s="74" t="s">
        <v>1208</v>
      </c>
      <c r="HR64" s="74" t="s">
        <v>1208</v>
      </c>
      <c r="HS64" s="87">
        <v>121</v>
      </c>
      <c r="HT64" s="71">
        <v>1771264</v>
      </c>
      <c r="HU64" s="71">
        <v>12348760</v>
      </c>
      <c r="HV64" s="86">
        <v>1208486</v>
      </c>
      <c r="HW64" s="86">
        <v>1738349</v>
      </c>
      <c r="HX64" s="86">
        <v>158268</v>
      </c>
      <c r="HY64" s="86">
        <f>320+534*2</f>
        <v>1388</v>
      </c>
      <c r="HZ64" s="86">
        <f>320+534*2</f>
        <v>1388</v>
      </c>
      <c r="IA64" s="86">
        <v>103418</v>
      </c>
      <c r="IB64" s="86">
        <v>91633</v>
      </c>
      <c r="IC64" s="85">
        <f>3031+1680</f>
        <v>4711</v>
      </c>
      <c r="ID64" s="85">
        <v>10911997</v>
      </c>
      <c r="IE64" s="85">
        <v>6513428</v>
      </c>
      <c r="IF64" s="79">
        <v>210</v>
      </c>
      <c r="IG64" s="79">
        <v>92</v>
      </c>
      <c r="IH64" s="85">
        <v>41</v>
      </c>
      <c r="II64" s="79">
        <v>50</v>
      </c>
      <c r="IJ64" s="85">
        <v>38324</v>
      </c>
      <c r="IK64" s="71">
        <v>131980</v>
      </c>
      <c r="IL64" s="79">
        <v>4449</v>
      </c>
      <c r="IM64" s="113">
        <v>0</v>
      </c>
      <c r="IN64" s="112">
        <v>31.35</v>
      </c>
      <c r="IO64" s="85">
        <v>152157</v>
      </c>
      <c r="IP64" s="81">
        <v>11.1</v>
      </c>
      <c r="IQ64" s="127">
        <v>2.46</v>
      </c>
      <c r="IR64" s="127">
        <v>2.2799999999999998</v>
      </c>
      <c r="IS64" s="80">
        <v>341.8</v>
      </c>
      <c r="IT64" s="80">
        <v>341.8</v>
      </c>
      <c r="IU64" s="71">
        <v>40000</v>
      </c>
      <c r="IV64" s="72">
        <v>78.900000000000006</v>
      </c>
      <c r="IW64" s="72">
        <v>49.8</v>
      </c>
      <c r="IX64" s="72">
        <v>34.5</v>
      </c>
      <c r="IY64" s="72">
        <v>50.3</v>
      </c>
      <c r="IZ64" s="72">
        <v>14.3</v>
      </c>
      <c r="JA64" s="79">
        <v>0</v>
      </c>
      <c r="JB64" s="79">
        <v>6</v>
      </c>
      <c r="JC64" s="111">
        <v>82</v>
      </c>
      <c r="JD64" s="110">
        <v>0.51800000000000002</v>
      </c>
      <c r="JE64" s="109">
        <v>91.5</v>
      </c>
      <c r="JF64" s="109">
        <v>5.2</v>
      </c>
      <c r="JG64" s="109">
        <v>5.9</v>
      </c>
      <c r="JH64" s="108">
        <v>104146213</v>
      </c>
      <c r="JI64" s="74">
        <v>41.4</v>
      </c>
      <c r="JJ64" s="74">
        <v>52.2</v>
      </c>
      <c r="JK64" s="74" t="s">
        <v>406</v>
      </c>
      <c r="JL64" s="74" t="s">
        <v>406</v>
      </c>
      <c r="JM64" s="74" t="s">
        <v>406</v>
      </c>
      <c r="JN64" s="72">
        <v>39</v>
      </c>
      <c r="JO64" s="105">
        <v>2491</v>
      </c>
      <c r="JP64" s="74" t="s">
        <v>1208</v>
      </c>
      <c r="JQ64" s="74" t="s">
        <v>1208</v>
      </c>
      <c r="JR64" s="74" t="s">
        <v>1208</v>
      </c>
      <c r="JS64" s="72">
        <v>32</v>
      </c>
      <c r="JT64" s="72">
        <v>27.4</v>
      </c>
      <c r="JU64" s="71">
        <v>47580</v>
      </c>
      <c r="JV64" s="71">
        <v>915</v>
      </c>
      <c r="JW64" s="71">
        <v>753</v>
      </c>
      <c r="JX64" s="71">
        <v>3770</v>
      </c>
      <c r="JY64" s="71">
        <v>4380</v>
      </c>
      <c r="JZ64" s="71">
        <v>5036</v>
      </c>
      <c r="KA64" s="71">
        <v>5699</v>
      </c>
      <c r="KB64" s="71">
        <v>6461</v>
      </c>
      <c r="KC64" s="71">
        <v>6170</v>
      </c>
      <c r="KD64" s="71">
        <v>5754</v>
      </c>
      <c r="KE64" s="71">
        <v>5582</v>
      </c>
      <c r="KF64" s="71">
        <v>5240</v>
      </c>
      <c r="KG64" s="71">
        <v>3350</v>
      </c>
      <c r="KH64" s="74" t="s">
        <v>1208</v>
      </c>
      <c r="KI64" s="71">
        <v>1460</v>
      </c>
      <c r="KJ64" s="71">
        <v>672</v>
      </c>
      <c r="KK64" s="71">
        <v>301</v>
      </c>
      <c r="KL64" s="71">
        <v>146</v>
      </c>
      <c r="KM64" s="71">
        <v>5899</v>
      </c>
      <c r="KN64" s="71">
        <v>5290</v>
      </c>
      <c r="KO64" s="71">
        <v>5502</v>
      </c>
      <c r="KP64" s="71">
        <v>6691</v>
      </c>
      <c r="KQ64" s="71">
        <v>7506</v>
      </c>
      <c r="KR64" s="71">
        <v>8209</v>
      </c>
      <c r="KS64" s="71">
        <v>7750</v>
      </c>
      <c r="KT64" s="71">
        <v>7461</v>
      </c>
      <c r="KU64" s="71">
        <v>8058</v>
      </c>
      <c r="KV64" s="71">
        <v>9980</v>
      </c>
      <c r="KW64" s="71">
        <v>10761</v>
      </c>
      <c r="KX64" s="74" t="s">
        <v>1208</v>
      </c>
      <c r="KY64" s="71">
        <v>8563</v>
      </c>
      <c r="KZ64" s="71">
        <v>7834</v>
      </c>
      <c r="LA64" s="71">
        <v>7270</v>
      </c>
      <c r="LB64" s="71">
        <v>9223</v>
      </c>
    </row>
    <row r="65" spans="1:314" ht="12" customHeight="1">
      <c r="A65" s="3">
        <v>442011</v>
      </c>
      <c r="B65" s="2" t="s">
        <v>747</v>
      </c>
      <c r="C65" s="94">
        <v>502.39</v>
      </c>
      <c r="D65" s="71">
        <v>478222</v>
      </c>
      <c r="E65" s="72">
        <v>13.941014842479015</v>
      </c>
      <c r="F65" s="72">
        <v>60.026933098017246</v>
      </c>
      <c r="G65" s="72">
        <v>26.032052059503748</v>
      </c>
      <c r="H65" s="79">
        <v>25911</v>
      </c>
      <c r="I65" s="79">
        <v>53236</v>
      </c>
      <c r="J65" s="79">
        <v>80878</v>
      </c>
      <c r="K65" s="71">
        <v>58646</v>
      </c>
      <c r="L65" s="71">
        <v>218643</v>
      </c>
      <c r="M65" s="71">
        <v>2870</v>
      </c>
      <c r="N65" s="71">
        <v>14990</v>
      </c>
      <c r="O65" s="74">
        <v>14828</v>
      </c>
      <c r="P65" s="74" t="s">
        <v>1207</v>
      </c>
      <c r="Q65" s="74" t="s">
        <v>1207</v>
      </c>
      <c r="R65" s="79">
        <v>476868</v>
      </c>
      <c r="S65" s="71">
        <v>478146</v>
      </c>
      <c r="T65" s="71">
        <v>486168</v>
      </c>
      <c r="U65" s="71">
        <v>841491</v>
      </c>
      <c r="V65" s="71">
        <v>1405628</v>
      </c>
      <c r="W65" s="71">
        <v>533133</v>
      </c>
      <c r="X65" s="71">
        <v>773013</v>
      </c>
      <c r="Y65" s="86">
        <v>82</v>
      </c>
      <c r="Z65" s="104">
        <v>62</v>
      </c>
      <c r="AA65" s="86">
        <v>59</v>
      </c>
      <c r="AB65" s="74" t="s">
        <v>1207</v>
      </c>
      <c r="AC65" s="74" t="s">
        <v>1207</v>
      </c>
      <c r="AD65" s="87">
        <v>182603</v>
      </c>
      <c r="AE65" s="71">
        <v>1135</v>
      </c>
      <c r="AF65" s="86">
        <v>2770</v>
      </c>
      <c r="AG65" s="71">
        <v>1201</v>
      </c>
      <c r="AH65" s="71">
        <v>1419103</v>
      </c>
      <c r="AI65" s="71">
        <v>1966</v>
      </c>
      <c r="AJ65" s="74" t="s">
        <v>1207</v>
      </c>
      <c r="AK65" s="123">
        <v>52</v>
      </c>
      <c r="AL65" s="71">
        <v>4682</v>
      </c>
      <c r="AM65" s="74">
        <v>55</v>
      </c>
      <c r="AN65" s="74">
        <v>25747</v>
      </c>
      <c r="AO65" s="71">
        <v>1427</v>
      </c>
      <c r="AP65" s="71">
        <v>204</v>
      </c>
      <c r="AQ65" s="102">
        <v>28</v>
      </c>
      <c r="AR65" s="74">
        <v>11693</v>
      </c>
      <c r="AS65" s="71">
        <v>842</v>
      </c>
      <c r="AT65" s="71" t="s">
        <v>406</v>
      </c>
      <c r="AU65" s="71">
        <v>530</v>
      </c>
      <c r="AV65" s="71">
        <v>21</v>
      </c>
      <c r="AW65" s="71">
        <v>15</v>
      </c>
      <c r="AX65" s="74" t="s">
        <v>1207</v>
      </c>
      <c r="AY65" s="74" t="s">
        <v>1207</v>
      </c>
      <c r="AZ65" s="74" t="s">
        <v>1207</v>
      </c>
      <c r="BA65" s="74" t="s">
        <v>1207</v>
      </c>
      <c r="BB65" s="72">
        <v>100</v>
      </c>
      <c r="BC65" s="72">
        <v>128.1</v>
      </c>
      <c r="BD65" s="72">
        <v>127.9</v>
      </c>
      <c r="BE65" s="72"/>
      <c r="BF65" s="86">
        <v>30</v>
      </c>
      <c r="BG65" s="102">
        <v>34</v>
      </c>
      <c r="BH65" s="102">
        <v>9</v>
      </c>
      <c r="BI65" s="74" t="s">
        <v>1207</v>
      </c>
      <c r="BJ65" s="74" t="s">
        <v>1207</v>
      </c>
      <c r="BK65" s="86">
        <v>2</v>
      </c>
      <c r="BL65" s="86">
        <v>2</v>
      </c>
      <c r="BM65" s="102">
        <v>4</v>
      </c>
      <c r="BN65" s="102">
        <v>2</v>
      </c>
      <c r="BO65" s="74">
        <v>4</v>
      </c>
      <c r="BP65" s="71">
        <v>8337</v>
      </c>
      <c r="BQ65" s="74">
        <v>1</v>
      </c>
      <c r="BR65" s="71">
        <v>29905</v>
      </c>
      <c r="BS65" s="74">
        <v>6</v>
      </c>
      <c r="BT65" s="71">
        <v>74217</v>
      </c>
      <c r="BU65" s="74">
        <v>3</v>
      </c>
      <c r="BV65" s="71">
        <v>2365</v>
      </c>
      <c r="BW65" s="72">
        <v>35.799999999999997</v>
      </c>
      <c r="BX65" s="86">
        <v>2</v>
      </c>
      <c r="BY65" s="86">
        <v>3</v>
      </c>
      <c r="BZ65" s="86">
        <v>996</v>
      </c>
      <c r="CA65" s="86">
        <v>8314</v>
      </c>
      <c r="CB65" s="72">
        <v>43.1</v>
      </c>
      <c r="CC65" s="101">
        <v>1.61</v>
      </c>
      <c r="CD65" s="72">
        <v>39.4</v>
      </c>
      <c r="CE65" s="72">
        <v>4.5434543454345437</v>
      </c>
      <c r="CF65" s="72">
        <v>59.4304394292</v>
      </c>
      <c r="CG65" s="74">
        <v>53</v>
      </c>
      <c r="CH65" s="71">
        <v>7452</v>
      </c>
      <c r="CI65" s="74">
        <v>390</v>
      </c>
      <c r="CJ65" s="74">
        <v>1233</v>
      </c>
      <c r="CK65" s="74">
        <v>4470</v>
      </c>
      <c r="CL65" s="74">
        <v>1169</v>
      </c>
      <c r="CM65" s="74">
        <v>359</v>
      </c>
      <c r="CN65" s="74">
        <v>637</v>
      </c>
      <c r="CO65" s="94">
        <v>1.58</v>
      </c>
      <c r="CP65" s="101" t="s">
        <v>406</v>
      </c>
      <c r="CQ65" s="74">
        <v>4</v>
      </c>
      <c r="CR65" s="74">
        <v>91</v>
      </c>
      <c r="CS65" s="74">
        <v>0</v>
      </c>
      <c r="CT65" s="74">
        <v>1</v>
      </c>
      <c r="CU65" s="74">
        <v>65</v>
      </c>
      <c r="CV65" s="74">
        <v>20</v>
      </c>
      <c r="CW65" s="71">
        <v>1133</v>
      </c>
      <c r="CX65" s="74">
        <v>20</v>
      </c>
      <c r="CY65" s="74">
        <v>1164</v>
      </c>
      <c r="CZ65" s="86">
        <v>40</v>
      </c>
      <c r="DA65" s="86">
        <v>610</v>
      </c>
      <c r="DB65" s="86">
        <v>16</v>
      </c>
      <c r="DC65" s="86">
        <v>188</v>
      </c>
      <c r="DD65" s="86">
        <v>8</v>
      </c>
      <c r="DE65" s="86">
        <v>218</v>
      </c>
      <c r="DF65" s="71">
        <v>15180</v>
      </c>
      <c r="DG65" s="71">
        <v>2120</v>
      </c>
      <c r="DH65" s="87">
        <v>2281</v>
      </c>
      <c r="DI65" s="87">
        <v>1773632.473</v>
      </c>
      <c r="DJ65" s="87">
        <v>381899.41399999999</v>
      </c>
      <c r="DK65" s="87">
        <v>593830.49</v>
      </c>
      <c r="DL65" s="71">
        <v>124322</v>
      </c>
      <c r="DM65" s="74">
        <v>23</v>
      </c>
      <c r="DN65" s="87">
        <v>23527</v>
      </c>
      <c r="DO65" s="87">
        <v>2641</v>
      </c>
      <c r="DP65" s="87">
        <v>2305</v>
      </c>
      <c r="DQ65" s="86">
        <v>280</v>
      </c>
      <c r="DR65" s="86">
        <v>1509</v>
      </c>
      <c r="DS65" s="71">
        <v>17623</v>
      </c>
      <c r="DT65" s="122">
        <v>21021</v>
      </c>
      <c r="DU65" s="71">
        <v>3823</v>
      </c>
      <c r="DV65" s="71">
        <v>3879</v>
      </c>
      <c r="DW65" s="86">
        <v>461</v>
      </c>
      <c r="DX65" s="86">
        <v>458</v>
      </c>
      <c r="DY65" s="86">
        <v>14</v>
      </c>
      <c r="DZ65" s="86">
        <v>2966</v>
      </c>
      <c r="EA65" s="86">
        <v>87</v>
      </c>
      <c r="EB65" s="86">
        <v>16224</v>
      </c>
      <c r="EC65" s="86"/>
      <c r="ED65" s="116">
        <v>120</v>
      </c>
      <c r="EE65" s="74">
        <v>11915</v>
      </c>
      <c r="EF65" s="118">
        <v>11623</v>
      </c>
      <c r="EG65" s="74">
        <v>13</v>
      </c>
      <c r="EH65" s="115">
        <v>1278</v>
      </c>
      <c r="EI65" s="86">
        <v>107</v>
      </c>
      <c r="EJ65" s="86">
        <v>100</v>
      </c>
      <c r="EK65" s="72">
        <v>69.2</v>
      </c>
      <c r="EL65" s="86">
        <v>45</v>
      </c>
      <c r="EM65" s="86">
        <v>91</v>
      </c>
      <c r="EN65" s="86">
        <v>1701</v>
      </c>
      <c r="EO65" s="87">
        <v>157</v>
      </c>
      <c r="EP65" s="87">
        <v>28</v>
      </c>
      <c r="EQ65" s="87">
        <v>4023</v>
      </c>
      <c r="ER65" s="74">
        <v>4153</v>
      </c>
      <c r="ES65" s="72">
        <v>96.4</v>
      </c>
      <c r="ET65" s="72">
        <v>95.3</v>
      </c>
      <c r="EU65" s="87">
        <v>642</v>
      </c>
      <c r="EV65" s="72">
        <v>17.8</v>
      </c>
      <c r="EW65" s="87">
        <v>93003</v>
      </c>
      <c r="EX65" s="72">
        <v>37.299999999999997</v>
      </c>
      <c r="EY65" s="87">
        <v>432353</v>
      </c>
      <c r="EZ65" s="72">
        <v>2.96</v>
      </c>
      <c r="FA65" s="86">
        <v>393</v>
      </c>
      <c r="FB65" s="86">
        <v>14</v>
      </c>
      <c r="FC65" s="125">
        <v>3277</v>
      </c>
      <c r="FD65" s="86">
        <v>310</v>
      </c>
      <c r="FE65" s="86">
        <v>3835</v>
      </c>
      <c r="FF65" s="72">
        <v>100</v>
      </c>
      <c r="FG65" s="72" t="s">
        <v>860</v>
      </c>
      <c r="FH65" s="71">
        <v>157506</v>
      </c>
      <c r="FI65" s="74">
        <v>55248</v>
      </c>
      <c r="FJ65" s="71">
        <v>499</v>
      </c>
      <c r="FK65" s="115">
        <v>102259</v>
      </c>
      <c r="FL65" s="71">
        <v>77872</v>
      </c>
      <c r="FM65" s="71">
        <v>20488</v>
      </c>
      <c r="FN65" s="71">
        <v>3899</v>
      </c>
      <c r="FO65" s="71">
        <v>4154</v>
      </c>
      <c r="FP65" s="119">
        <v>24.4</v>
      </c>
      <c r="FQ65" s="116">
        <v>756</v>
      </c>
      <c r="FR65" s="111">
        <v>14.7</v>
      </c>
      <c r="FS65" s="118">
        <v>14027</v>
      </c>
      <c r="FT65" s="86">
        <v>89</v>
      </c>
      <c r="FU65" s="86">
        <v>209</v>
      </c>
      <c r="FV65" s="86">
        <v>1089</v>
      </c>
      <c r="FW65" s="96">
        <v>27</v>
      </c>
      <c r="FX65" s="95">
        <v>924</v>
      </c>
      <c r="FY65" s="94">
        <v>56.080756529570699</v>
      </c>
      <c r="FZ65" s="74" t="s">
        <v>1207</v>
      </c>
      <c r="GA65" s="93">
        <v>99.8</v>
      </c>
      <c r="GB65" s="93">
        <v>87.6</v>
      </c>
      <c r="GC65" s="72">
        <v>63.1</v>
      </c>
      <c r="GD65" s="80">
        <v>71.3</v>
      </c>
      <c r="GE65" s="117">
        <v>147</v>
      </c>
      <c r="GF65" s="116">
        <v>14</v>
      </c>
      <c r="GG65" s="116">
        <v>77</v>
      </c>
      <c r="GH65" s="86">
        <v>1963</v>
      </c>
      <c r="GI65" s="86">
        <v>15</v>
      </c>
      <c r="GJ65" s="86">
        <v>2002</v>
      </c>
      <c r="GK65" s="86">
        <v>2032</v>
      </c>
      <c r="GL65" s="86">
        <v>4</v>
      </c>
      <c r="GM65" s="115">
        <v>3909649</v>
      </c>
      <c r="GN65" s="114">
        <v>6051</v>
      </c>
      <c r="GO65" s="86" t="s">
        <v>406</v>
      </c>
      <c r="GP65" s="86" t="s">
        <v>406</v>
      </c>
      <c r="GQ65" s="71">
        <v>19724</v>
      </c>
      <c r="GR65" s="74">
        <v>19724</v>
      </c>
      <c r="GS65" s="74">
        <v>78</v>
      </c>
      <c r="GT65" s="74">
        <v>2716</v>
      </c>
      <c r="GU65" s="71">
        <v>214982</v>
      </c>
      <c r="GV65" s="71">
        <v>1228</v>
      </c>
      <c r="GW65" s="71">
        <v>46455</v>
      </c>
      <c r="GX65" s="71">
        <v>167299</v>
      </c>
      <c r="GY65" s="71">
        <v>1222</v>
      </c>
      <c r="GZ65" s="71">
        <v>11052</v>
      </c>
      <c r="HA65" s="71">
        <v>912730</v>
      </c>
      <c r="HB65" s="71">
        <v>2975</v>
      </c>
      <c r="HC65" s="71">
        <v>26431</v>
      </c>
      <c r="HD65" s="71">
        <v>555136</v>
      </c>
      <c r="HE65" s="71">
        <v>381</v>
      </c>
      <c r="HF65" s="71">
        <v>22264</v>
      </c>
      <c r="HG65" s="71">
        <v>2243313.08</v>
      </c>
      <c r="HH65" s="74">
        <v>369</v>
      </c>
      <c r="HI65" s="86">
        <v>11310</v>
      </c>
      <c r="HJ65" s="86">
        <v>456435</v>
      </c>
      <c r="HK65" s="88">
        <v>63</v>
      </c>
      <c r="HL65" s="86">
        <v>1197</v>
      </c>
      <c r="HM65" s="74">
        <v>4281</v>
      </c>
      <c r="HN65" s="74">
        <v>2039</v>
      </c>
      <c r="HO65" s="87">
        <v>182</v>
      </c>
      <c r="HP65" s="74" t="s">
        <v>1208</v>
      </c>
      <c r="HQ65" s="74" t="s">
        <v>1208</v>
      </c>
      <c r="HR65" s="74" t="s">
        <v>1208</v>
      </c>
      <c r="HS65" s="87">
        <v>20</v>
      </c>
      <c r="HT65" s="71">
        <v>2350453</v>
      </c>
      <c r="HU65" s="71">
        <v>16967939</v>
      </c>
      <c r="HV65" s="86">
        <v>1806153.6</v>
      </c>
      <c r="HW65" s="86">
        <v>2319986.1</v>
      </c>
      <c r="HX65" s="86">
        <v>626448</v>
      </c>
      <c r="HY65" s="86">
        <v>17338</v>
      </c>
      <c r="HZ65" s="86">
        <v>19228</v>
      </c>
      <c r="IA65" s="86">
        <v>392352</v>
      </c>
      <c r="IB65" s="86">
        <v>326248</v>
      </c>
      <c r="IC65" s="85">
        <v>12471</v>
      </c>
      <c r="ID65" s="85">
        <v>9870000</v>
      </c>
      <c r="IE65" s="85">
        <v>0</v>
      </c>
      <c r="IF65" s="79">
        <v>361</v>
      </c>
      <c r="IG65" s="79">
        <v>0</v>
      </c>
      <c r="IH65" s="85">
        <v>54</v>
      </c>
      <c r="II65" s="79">
        <v>0</v>
      </c>
      <c r="IJ65" s="85" t="s">
        <v>406</v>
      </c>
      <c r="IK65" s="71">
        <v>284020</v>
      </c>
      <c r="IL65" s="79">
        <v>24871</v>
      </c>
      <c r="IM65" s="113">
        <v>3500</v>
      </c>
      <c r="IN65" s="112">
        <v>70.459999999999994</v>
      </c>
      <c r="IO65" s="85">
        <v>342769</v>
      </c>
      <c r="IP65" s="81">
        <v>1.71</v>
      </c>
      <c r="IQ65" s="80">
        <v>0</v>
      </c>
      <c r="IR65" s="80">
        <v>0</v>
      </c>
      <c r="IS65" s="80">
        <v>2307.6999999999998</v>
      </c>
      <c r="IT65" s="80">
        <v>2299.9</v>
      </c>
      <c r="IU65" s="71">
        <v>80334</v>
      </c>
      <c r="IV65" s="72">
        <v>73.400000000000006</v>
      </c>
      <c r="IW65" s="72">
        <v>54.6</v>
      </c>
      <c r="IX65" s="72">
        <v>35.299999999999997</v>
      </c>
      <c r="IY65" s="72">
        <v>58.3</v>
      </c>
      <c r="IZ65" s="72">
        <v>21.5</v>
      </c>
      <c r="JA65" s="79">
        <v>2</v>
      </c>
      <c r="JB65" s="79">
        <v>11</v>
      </c>
      <c r="JC65" s="111">
        <v>83.55</v>
      </c>
      <c r="JD65" s="110">
        <v>0.89600000000000002</v>
      </c>
      <c r="JE65" s="109">
        <v>92.9</v>
      </c>
      <c r="JF65" s="109">
        <v>5.7</v>
      </c>
      <c r="JG65" s="109">
        <v>4.2</v>
      </c>
      <c r="JH65" s="108">
        <v>172366948</v>
      </c>
      <c r="JI65" s="74">
        <v>55.2</v>
      </c>
      <c r="JJ65" s="74">
        <v>56.8</v>
      </c>
      <c r="JK65" s="74" t="s">
        <v>406</v>
      </c>
      <c r="JL65" s="74" t="s">
        <v>406</v>
      </c>
      <c r="JM65" s="74">
        <v>41.5</v>
      </c>
      <c r="JN65" s="72">
        <v>32.4</v>
      </c>
      <c r="JO65" s="105">
        <v>3212</v>
      </c>
      <c r="JP65" s="74" t="s">
        <v>1208</v>
      </c>
      <c r="JQ65" s="74" t="s">
        <v>1208</v>
      </c>
      <c r="JR65" s="74" t="s">
        <v>1208</v>
      </c>
      <c r="JS65" s="72">
        <v>16</v>
      </c>
      <c r="JT65" s="72">
        <v>29.6</v>
      </c>
      <c r="JU65" s="71">
        <v>94204</v>
      </c>
      <c r="JV65" s="71">
        <v>1639</v>
      </c>
      <c r="JW65" s="71">
        <v>1461</v>
      </c>
      <c r="JX65" s="71">
        <v>7261</v>
      </c>
      <c r="JY65" s="71">
        <v>9344</v>
      </c>
      <c r="JZ65" s="71">
        <v>10016</v>
      </c>
      <c r="KA65" s="71">
        <v>11493</v>
      </c>
      <c r="KB65" s="71">
        <v>13577</v>
      </c>
      <c r="KC65" s="71">
        <v>11862</v>
      </c>
      <c r="KD65" s="71">
        <v>11195</v>
      </c>
      <c r="KE65" s="71">
        <v>10375</v>
      </c>
      <c r="KF65" s="71">
        <v>8435</v>
      </c>
      <c r="KG65" s="71">
        <v>5585</v>
      </c>
      <c r="KH65" s="74" t="s">
        <v>1208</v>
      </c>
      <c r="KI65" s="71">
        <v>2110</v>
      </c>
      <c r="KJ65" s="71">
        <v>803</v>
      </c>
      <c r="KK65" s="71">
        <v>324</v>
      </c>
      <c r="KL65" s="71">
        <v>181</v>
      </c>
      <c r="KM65" s="71">
        <v>10916</v>
      </c>
      <c r="KN65" s="71">
        <v>10053</v>
      </c>
      <c r="KO65" s="71">
        <v>11712</v>
      </c>
      <c r="KP65" s="71">
        <v>14012</v>
      </c>
      <c r="KQ65" s="71">
        <v>16135</v>
      </c>
      <c r="KR65" s="71">
        <v>18024</v>
      </c>
      <c r="KS65" s="71">
        <v>15232</v>
      </c>
      <c r="KT65" s="71">
        <v>14624</v>
      </c>
      <c r="KU65" s="71">
        <v>15492</v>
      </c>
      <c r="KV65" s="71">
        <v>17453</v>
      </c>
      <c r="KW65" s="71">
        <v>18712</v>
      </c>
      <c r="KX65" s="74" t="s">
        <v>1208</v>
      </c>
      <c r="KY65" s="71">
        <v>13956</v>
      </c>
      <c r="KZ65" s="71">
        <v>11227</v>
      </c>
      <c r="LA65" s="71">
        <v>9838</v>
      </c>
      <c r="LB65" s="71">
        <v>11914</v>
      </c>
    </row>
    <row r="66" spans="1:314" ht="12" customHeight="1">
      <c r="A66" s="3">
        <v>452017</v>
      </c>
      <c r="B66" s="2" t="s">
        <v>748</v>
      </c>
      <c r="C66" s="94">
        <v>643.66999999999996</v>
      </c>
      <c r="D66" s="71">
        <v>402668</v>
      </c>
      <c r="E66" s="72">
        <v>14.124042635620413</v>
      </c>
      <c r="F66" s="72">
        <v>59.102784427866126</v>
      </c>
      <c r="G66" s="72">
        <v>26.773172936513458</v>
      </c>
      <c r="H66" s="124">
        <v>21831</v>
      </c>
      <c r="I66" s="124">
        <v>45318</v>
      </c>
      <c r="J66" s="124">
        <v>68982</v>
      </c>
      <c r="K66" s="124">
        <v>52440</v>
      </c>
      <c r="L66" s="71">
        <v>193896</v>
      </c>
      <c r="M66" s="71">
        <v>1915</v>
      </c>
      <c r="N66" s="71">
        <v>14096</v>
      </c>
      <c r="O66" s="74">
        <v>14094</v>
      </c>
      <c r="P66" s="74" t="s">
        <v>1207</v>
      </c>
      <c r="Q66" s="74" t="s">
        <v>1207</v>
      </c>
      <c r="R66" s="124">
        <v>398360</v>
      </c>
      <c r="S66" s="71">
        <v>401138</v>
      </c>
      <c r="T66" s="71">
        <v>407542</v>
      </c>
      <c r="U66" s="71">
        <v>877074</v>
      </c>
      <c r="V66" s="71">
        <v>293622</v>
      </c>
      <c r="W66" s="71">
        <v>360159</v>
      </c>
      <c r="X66" s="71">
        <v>760138</v>
      </c>
      <c r="Y66" s="86">
        <v>5</v>
      </c>
      <c r="Z66" s="104">
        <v>50</v>
      </c>
      <c r="AA66" s="86">
        <v>26</v>
      </c>
      <c r="AB66" s="74" t="s">
        <v>1207</v>
      </c>
      <c r="AC66" s="74" t="s">
        <v>1207</v>
      </c>
      <c r="AD66" s="126" t="s">
        <v>406</v>
      </c>
      <c r="AE66" s="71">
        <v>1983</v>
      </c>
      <c r="AF66" s="86">
        <v>1913</v>
      </c>
      <c r="AG66" s="71">
        <v>1867</v>
      </c>
      <c r="AH66" s="124">
        <v>648038</v>
      </c>
      <c r="AI66" s="124">
        <v>1818</v>
      </c>
      <c r="AJ66" s="74" t="s">
        <v>1207</v>
      </c>
      <c r="AK66" s="123">
        <v>32</v>
      </c>
      <c r="AL66" s="71">
        <v>2479</v>
      </c>
      <c r="AM66" s="74">
        <v>48</v>
      </c>
      <c r="AN66" s="74">
        <v>22777</v>
      </c>
      <c r="AO66" s="124">
        <v>1303</v>
      </c>
      <c r="AP66" s="124">
        <v>91</v>
      </c>
      <c r="AQ66" s="102">
        <v>25</v>
      </c>
      <c r="AR66" s="74">
        <v>9574</v>
      </c>
      <c r="AS66" s="124">
        <v>762</v>
      </c>
      <c r="AT66" s="124" t="s">
        <v>406</v>
      </c>
      <c r="AU66" s="124">
        <v>359</v>
      </c>
      <c r="AV66" s="124">
        <v>10</v>
      </c>
      <c r="AW66" s="124">
        <v>35</v>
      </c>
      <c r="AX66" s="74" t="s">
        <v>1207</v>
      </c>
      <c r="AY66" s="74" t="s">
        <v>1207</v>
      </c>
      <c r="AZ66" s="74" t="s">
        <v>1207</v>
      </c>
      <c r="BA66" s="74" t="s">
        <v>1207</v>
      </c>
      <c r="BB66" s="72">
        <v>100</v>
      </c>
      <c r="BC66" s="72">
        <v>109.2</v>
      </c>
      <c r="BD66" s="72">
        <v>108.3</v>
      </c>
      <c r="BE66" s="72"/>
      <c r="BF66" s="86">
        <v>30</v>
      </c>
      <c r="BG66" s="102">
        <v>32</v>
      </c>
      <c r="BH66" s="102">
        <v>27</v>
      </c>
      <c r="BI66" s="74" t="s">
        <v>1207</v>
      </c>
      <c r="BJ66" s="74" t="s">
        <v>1207</v>
      </c>
      <c r="BK66" s="86">
        <v>5</v>
      </c>
      <c r="BL66" s="86">
        <v>5</v>
      </c>
      <c r="BM66" s="102">
        <v>4</v>
      </c>
      <c r="BN66" s="102">
        <v>6</v>
      </c>
      <c r="BO66" s="74">
        <v>19</v>
      </c>
      <c r="BP66" s="71">
        <v>38733</v>
      </c>
      <c r="BQ66" s="74">
        <v>2</v>
      </c>
      <c r="BR66" s="71">
        <v>64590</v>
      </c>
      <c r="BS66" s="74">
        <v>6</v>
      </c>
      <c r="BT66" s="71">
        <v>169830</v>
      </c>
      <c r="BU66" s="74">
        <v>2</v>
      </c>
      <c r="BV66" s="71">
        <v>800</v>
      </c>
      <c r="BW66" s="72">
        <v>41.9</v>
      </c>
      <c r="BX66" s="86">
        <v>2</v>
      </c>
      <c r="BY66" s="86">
        <v>6</v>
      </c>
      <c r="BZ66" s="86">
        <v>753</v>
      </c>
      <c r="CA66" s="86">
        <v>9382</v>
      </c>
      <c r="CB66" s="72">
        <v>31.1</v>
      </c>
      <c r="CC66" s="101">
        <v>1.44</v>
      </c>
      <c r="CD66" s="72">
        <v>44.9</v>
      </c>
      <c r="CE66" s="72">
        <v>4.6171010535324921</v>
      </c>
      <c r="CF66" s="72">
        <v>60.2109770649</v>
      </c>
      <c r="CG66" s="74">
        <v>39</v>
      </c>
      <c r="CH66" s="71">
        <v>7315</v>
      </c>
      <c r="CI66" s="74">
        <v>389</v>
      </c>
      <c r="CJ66" s="74">
        <v>1507</v>
      </c>
      <c r="CK66" s="74">
        <v>3869</v>
      </c>
      <c r="CL66" s="74">
        <v>1082</v>
      </c>
      <c r="CM66" s="74">
        <v>368</v>
      </c>
      <c r="CN66" s="74">
        <v>618</v>
      </c>
      <c r="CO66" s="94">
        <v>1.63</v>
      </c>
      <c r="CP66" s="101" t="s">
        <v>406</v>
      </c>
      <c r="CQ66" s="74">
        <v>8</v>
      </c>
      <c r="CR66" s="74">
        <v>251</v>
      </c>
      <c r="CS66" s="74">
        <v>3</v>
      </c>
      <c r="CT66" s="74">
        <v>6</v>
      </c>
      <c r="CU66" s="74">
        <v>344</v>
      </c>
      <c r="CV66" s="74">
        <v>24</v>
      </c>
      <c r="CW66" s="71">
        <v>1512</v>
      </c>
      <c r="CX66" s="74">
        <v>13</v>
      </c>
      <c r="CY66" s="74">
        <v>1042</v>
      </c>
      <c r="CZ66" s="86">
        <v>59</v>
      </c>
      <c r="DA66" s="86">
        <v>683</v>
      </c>
      <c r="DB66" s="86">
        <v>12</v>
      </c>
      <c r="DC66" s="86">
        <v>88</v>
      </c>
      <c r="DD66" s="86">
        <v>25</v>
      </c>
      <c r="DE66" s="86">
        <v>692</v>
      </c>
      <c r="DF66" s="71">
        <v>11206</v>
      </c>
      <c r="DG66" s="71">
        <v>2589</v>
      </c>
      <c r="DH66" s="87">
        <v>2539</v>
      </c>
      <c r="DI66" s="87">
        <v>1362907.5870000001</v>
      </c>
      <c r="DJ66" s="87">
        <v>394197.77399999998</v>
      </c>
      <c r="DK66" s="87">
        <v>651479.38800000004</v>
      </c>
      <c r="DL66" s="71">
        <v>107740</v>
      </c>
      <c r="DM66" s="74">
        <v>19</v>
      </c>
      <c r="DN66" s="87">
        <v>17952</v>
      </c>
      <c r="DO66" s="87">
        <v>1665</v>
      </c>
      <c r="DP66" s="87">
        <v>1850</v>
      </c>
      <c r="DQ66" s="86">
        <v>940</v>
      </c>
      <c r="DR66" s="86">
        <v>1445</v>
      </c>
      <c r="DS66" s="71">
        <v>9015</v>
      </c>
      <c r="DT66" s="122">
        <v>19226</v>
      </c>
      <c r="DU66" s="71">
        <v>3388</v>
      </c>
      <c r="DV66" s="71">
        <v>3839</v>
      </c>
      <c r="DW66" s="86">
        <v>246</v>
      </c>
      <c r="DX66" s="86">
        <v>425</v>
      </c>
      <c r="DY66" s="86">
        <v>6</v>
      </c>
      <c r="DZ66" s="86">
        <v>2426</v>
      </c>
      <c r="EA66" s="86">
        <v>97</v>
      </c>
      <c r="EB66" s="86">
        <v>19191</v>
      </c>
      <c r="EC66" s="86"/>
      <c r="ED66" s="116">
        <v>153</v>
      </c>
      <c r="EE66" s="74">
        <v>14510</v>
      </c>
      <c r="EF66" s="118">
        <v>14116</v>
      </c>
      <c r="EG66" s="74">
        <v>56</v>
      </c>
      <c r="EH66" s="115">
        <v>1734</v>
      </c>
      <c r="EI66" s="86">
        <v>146</v>
      </c>
      <c r="EJ66" s="86">
        <v>120</v>
      </c>
      <c r="EK66" s="72">
        <v>68.3</v>
      </c>
      <c r="EL66" s="86">
        <v>78</v>
      </c>
      <c r="EM66" s="86">
        <v>189</v>
      </c>
      <c r="EN66" s="86">
        <v>1173</v>
      </c>
      <c r="EO66" s="87">
        <v>590</v>
      </c>
      <c r="EP66" s="87">
        <v>66</v>
      </c>
      <c r="EQ66" s="87">
        <v>3497</v>
      </c>
      <c r="ER66" s="74">
        <v>3501</v>
      </c>
      <c r="ES66" s="72">
        <v>97.7</v>
      </c>
      <c r="ET66" s="72">
        <v>97.4</v>
      </c>
      <c r="EU66" s="87">
        <v>759</v>
      </c>
      <c r="EV66" s="72">
        <v>22.09</v>
      </c>
      <c r="EW66" s="87">
        <v>96416</v>
      </c>
      <c r="EX66" s="72">
        <v>24.3</v>
      </c>
      <c r="EY66" s="87">
        <v>364897</v>
      </c>
      <c r="EZ66" s="72">
        <v>3.15</v>
      </c>
      <c r="FA66" s="86">
        <v>380</v>
      </c>
      <c r="FB66" s="86">
        <v>8</v>
      </c>
      <c r="FC66" s="125">
        <v>4418</v>
      </c>
      <c r="FD66" s="86">
        <v>117</v>
      </c>
      <c r="FE66" s="86">
        <v>2304</v>
      </c>
      <c r="FF66" s="72">
        <v>100</v>
      </c>
      <c r="FG66" s="72" t="s">
        <v>860</v>
      </c>
      <c r="FH66" s="71">
        <v>139944</v>
      </c>
      <c r="FI66" s="74">
        <v>17987</v>
      </c>
      <c r="FJ66" s="71">
        <v>206</v>
      </c>
      <c r="FK66" s="115">
        <v>120790</v>
      </c>
      <c r="FL66" s="71">
        <v>97039</v>
      </c>
      <c r="FM66" s="71">
        <v>20759</v>
      </c>
      <c r="FN66" s="71">
        <v>2992</v>
      </c>
      <c r="FO66" s="71">
        <v>1167</v>
      </c>
      <c r="FP66" s="119">
        <v>14.6</v>
      </c>
      <c r="FQ66" s="116">
        <v>520</v>
      </c>
      <c r="FR66" s="111">
        <v>23.5</v>
      </c>
      <c r="FS66" s="118">
        <v>10214</v>
      </c>
      <c r="FT66" s="86">
        <v>67</v>
      </c>
      <c r="FU66" s="86">
        <v>350</v>
      </c>
      <c r="FV66" s="86">
        <v>426</v>
      </c>
      <c r="FW66" s="96">
        <v>7</v>
      </c>
      <c r="FX66" s="95">
        <v>255</v>
      </c>
      <c r="FY66" s="94">
        <v>57.237613751263908</v>
      </c>
      <c r="FZ66" s="74" t="s">
        <v>1207</v>
      </c>
      <c r="GA66" s="93">
        <v>99.4</v>
      </c>
      <c r="GB66" s="93">
        <v>89.6</v>
      </c>
      <c r="GC66" s="72">
        <v>89.9</v>
      </c>
      <c r="GD66" s="80">
        <v>56.25</v>
      </c>
      <c r="GE66" s="117">
        <v>154</v>
      </c>
      <c r="GF66" s="116">
        <v>9</v>
      </c>
      <c r="GG66" s="116">
        <v>69</v>
      </c>
      <c r="GH66" s="86">
        <v>3974</v>
      </c>
      <c r="GI66" s="86">
        <v>17</v>
      </c>
      <c r="GJ66" s="86">
        <v>2401</v>
      </c>
      <c r="GK66" s="86">
        <v>2576</v>
      </c>
      <c r="GL66" s="86">
        <v>9</v>
      </c>
      <c r="GM66" s="115">
        <v>6001000</v>
      </c>
      <c r="GN66" s="114">
        <v>7877</v>
      </c>
      <c r="GO66" s="86">
        <v>30980317</v>
      </c>
      <c r="GP66" s="86">
        <v>7098527</v>
      </c>
      <c r="GQ66" s="71">
        <v>18092</v>
      </c>
      <c r="GR66" s="74">
        <v>18092</v>
      </c>
      <c r="GS66" s="74">
        <v>146</v>
      </c>
      <c r="GT66" s="74">
        <v>2231</v>
      </c>
      <c r="GU66" s="71">
        <v>175273</v>
      </c>
      <c r="GV66" s="71">
        <v>1814</v>
      </c>
      <c r="GW66" s="71">
        <v>24290</v>
      </c>
      <c r="GX66" s="71">
        <v>149169</v>
      </c>
      <c r="GY66" s="71">
        <v>1044</v>
      </c>
      <c r="GZ66" s="71">
        <v>10106</v>
      </c>
      <c r="HA66" s="71">
        <v>1032983</v>
      </c>
      <c r="HB66" s="71">
        <v>2878</v>
      </c>
      <c r="HC66" s="71">
        <v>22461</v>
      </c>
      <c r="HD66" s="71">
        <v>447498</v>
      </c>
      <c r="HE66" s="71">
        <v>291</v>
      </c>
      <c r="HF66" s="71">
        <v>11495</v>
      </c>
      <c r="HG66" s="71">
        <v>221800.81</v>
      </c>
      <c r="HH66" s="74">
        <v>284</v>
      </c>
      <c r="HI66" s="86">
        <v>11495</v>
      </c>
      <c r="HJ66" s="86">
        <v>221800</v>
      </c>
      <c r="HK66" s="88">
        <v>98.63</v>
      </c>
      <c r="HL66" s="86">
        <v>3606</v>
      </c>
      <c r="HM66" s="74">
        <v>5202</v>
      </c>
      <c r="HN66" s="74">
        <v>3628</v>
      </c>
      <c r="HO66" s="87">
        <v>1376</v>
      </c>
      <c r="HP66" s="74" t="s">
        <v>1208</v>
      </c>
      <c r="HQ66" s="74" t="s">
        <v>1208</v>
      </c>
      <c r="HR66" s="74" t="s">
        <v>1208</v>
      </c>
      <c r="HS66" s="87">
        <v>168</v>
      </c>
      <c r="HT66" s="71">
        <v>2627767</v>
      </c>
      <c r="HU66" s="71">
        <v>17978840</v>
      </c>
      <c r="HV66" s="86">
        <v>2053420</v>
      </c>
      <c r="HW66" s="86">
        <v>2470334</v>
      </c>
      <c r="HX66" s="86">
        <v>308991</v>
      </c>
      <c r="HY66" s="86">
        <v>8090</v>
      </c>
      <c r="HZ66" s="86">
        <v>11558</v>
      </c>
      <c r="IA66" s="86">
        <v>243370</v>
      </c>
      <c r="IB66" s="86">
        <v>188313</v>
      </c>
      <c r="IC66" s="86" t="s">
        <v>406</v>
      </c>
      <c r="ID66" s="86">
        <v>7515000</v>
      </c>
      <c r="IE66" s="86">
        <v>0</v>
      </c>
      <c r="IF66" s="71">
        <v>277</v>
      </c>
      <c r="IG66" s="71">
        <v>0</v>
      </c>
      <c r="IH66" s="86">
        <v>73</v>
      </c>
      <c r="II66" s="71">
        <v>0</v>
      </c>
      <c r="IJ66" s="86">
        <v>33336</v>
      </c>
      <c r="IK66" s="71">
        <v>242842</v>
      </c>
      <c r="IL66" s="124">
        <v>2800</v>
      </c>
      <c r="IM66" s="113" t="s">
        <v>406</v>
      </c>
      <c r="IN66" s="112">
        <v>50.59</v>
      </c>
      <c r="IO66" s="85">
        <v>278193</v>
      </c>
      <c r="IP66" s="81">
        <v>-6.14</v>
      </c>
      <c r="IQ66" s="80">
        <v>0.6</v>
      </c>
      <c r="IR66" s="80">
        <v>0.6</v>
      </c>
      <c r="IS66" s="80">
        <v>1874.1</v>
      </c>
      <c r="IT66" s="80">
        <v>1852.6</v>
      </c>
      <c r="IU66" s="124">
        <v>53321</v>
      </c>
      <c r="IV66" s="72">
        <v>69.599999999999994</v>
      </c>
      <c r="IW66" s="72">
        <v>55.3</v>
      </c>
      <c r="IX66" s="72">
        <v>34.9</v>
      </c>
      <c r="IY66" s="72">
        <v>59.4</v>
      </c>
      <c r="IZ66" s="72">
        <v>20.399999999999999</v>
      </c>
      <c r="JA66" s="124">
        <v>2</v>
      </c>
      <c r="JB66" s="124">
        <v>6</v>
      </c>
      <c r="JC66" s="111">
        <v>55.2</v>
      </c>
      <c r="JD66" s="110">
        <v>0.67</v>
      </c>
      <c r="JE66" s="109">
        <v>89.9</v>
      </c>
      <c r="JF66" s="109">
        <v>7.9</v>
      </c>
      <c r="JG66" s="109">
        <v>3</v>
      </c>
      <c r="JH66" s="108">
        <v>185363366</v>
      </c>
      <c r="JI66" s="74">
        <v>40.799999999999997</v>
      </c>
      <c r="JJ66" s="74">
        <v>59.2</v>
      </c>
      <c r="JK66" s="74" t="s">
        <v>406</v>
      </c>
      <c r="JL66" s="74" t="s">
        <v>406</v>
      </c>
      <c r="JM66" s="74">
        <v>51.7</v>
      </c>
      <c r="JN66" s="72">
        <v>40.1</v>
      </c>
      <c r="JO66" s="105">
        <v>2491</v>
      </c>
      <c r="JP66" s="74" t="s">
        <v>1208</v>
      </c>
      <c r="JQ66" s="74" t="s">
        <v>1208</v>
      </c>
      <c r="JR66" s="74" t="s">
        <v>1208</v>
      </c>
      <c r="JS66" s="72">
        <v>24</v>
      </c>
      <c r="JT66" s="72">
        <v>27.8</v>
      </c>
      <c r="JU66" s="71">
        <v>73478</v>
      </c>
      <c r="JV66" s="71">
        <v>1340</v>
      </c>
      <c r="JW66" s="71">
        <v>1169</v>
      </c>
      <c r="JX66" s="71">
        <v>5776</v>
      </c>
      <c r="JY66" s="71">
        <v>7574</v>
      </c>
      <c r="JZ66" s="71">
        <v>8703</v>
      </c>
      <c r="KA66" s="71">
        <v>9986</v>
      </c>
      <c r="KB66" s="71">
        <v>11645</v>
      </c>
      <c r="KC66" s="71">
        <v>10329</v>
      </c>
      <c r="KD66" s="71">
        <v>9923</v>
      </c>
      <c r="KE66" s="71">
        <v>9431</v>
      </c>
      <c r="KF66" s="71">
        <v>8024</v>
      </c>
      <c r="KG66" s="71">
        <v>5575</v>
      </c>
      <c r="KH66" s="74" t="s">
        <v>1208</v>
      </c>
      <c r="KI66" s="71">
        <v>2431</v>
      </c>
      <c r="KJ66" s="71">
        <v>1059</v>
      </c>
      <c r="KK66" s="71">
        <v>489</v>
      </c>
      <c r="KL66" s="71">
        <v>216</v>
      </c>
      <c r="KM66" s="71">
        <v>9733</v>
      </c>
      <c r="KN66" s="71">
        <v>8264</v>
      </c>
      <c r="KO66" s="71">
        <v>9145</v>
      </c>
      <c r="KP66" s="71">
        <v>11097</v>
      </c>
      <c r="KQ66" s="71">
        <v>12792</v>
      </c>
      <c r="KR66" s="71">
        <v>14360</v>
      </c>
      <c r="KS66" s="71">
        <v>12795</v>
      </c>
      <c r="KT66" s="71">
        <v>12631</v>
      </c>
      <c r="KU66" s="71">
        <v>13134</v>
      </c>
      <c r="KV66" s="71">
        <v>14740</v>
      </c>
      <c r="KW66" s="71">
        <v>15854</v>
      </c>
      <c r="KX66" s="74" t="s">
        <v>1208</v>
      </c>
      <c r="KY66" s="71">
        <v>11612</v>
      </c>
      <c r="KZ66" s="71">
        <v>9987</v>
      </c>
      <c r="LA66" s="71">
        <v>9106</v>
      </c>
      <c r="LB66" s="71">
        <v>10960</v>
      </c>
    </row>
    <row r="67" spans="1:314" ht="12" customHeight="1">
      <c r="A67" s="3">
        <v>462012</v>
      </c>
      <c r="B67" s="2" t="s">
        <v>749</v>
      </c>
      <c r="C67" s="94">
        <v>547.6</v>
      </c>
      <c r="D67" s="71">
        <v>603735</v>
      </c>
      <c r="E67" s="72">
        <v>14</v>
      </c>
      <c r="F67" s="72">
        <v>60</v>
      </c>
      <c r="G67" s="72">
        <v>26</v>
      </c>
      <c r="H67" s="79">
        <v>32471</v>
      </c>
      <c r="I67" s="79">
        <v>67344</v>
      </c>
      <c r="J67" s="79">
        <v>102654</v>
      </c>
      <c r="K67" s="71">
        <v>77394</v>
      </c>
      <c r="L67" s="71">
        <v>293992</v>
      </c>
      <c r="M67" s="71">
        <v>2587</v>
      </c>
      <c r="N67" s="71">
        <v>21013</v>
      </c>
      <c r="O67" s="74">
        <v>21443</v>
      </c>
      <c r="P67" s="74" t="s">
        <v>1207</v>
      </c>
      <c r="Q67" s="74" t="s">
        <v>1207</v>
      </c>
      <c r="R67" s="79">
        <v>596319</v>
      </c>
      <c r="S67" s="71">
        <v>599814</v>
      </c>
      <c r="T67" s="71">
        <v>608502</v>
      </c>
      <c r="U67" s="71">
        <v>1063549</v>
      </c>
      <c r="V67" s="71">
        <v>1858453</v>
      </c>
      <c r="W67" s="71">
        <v>875421</v>
      </c>
      <c r="X67" s="71">
        <v>945072</v>
      </c>
      <c r="Y67" s="86">
        <v>117</v>
      </c>
      <c r="Z67" s="104">
        <v>189</v>
      </c>
      <c r="AA67" s="86">
        <v>40</v>
      </c>
      <c r="AB67" s="74" t="s">
        <v>1207</v>
      </c>
      <c r="AC67" s="74" t="s">
        <v>1207</v>
      </c>
      <c r="AD67" s="87">
        <v>154578</v>
      </c>
      <c r="AE67" s="71">
        <v>298963</v>
      </c>
      <c r="AF67" s="86">
        <v>1936</v>
      </c>
      <c r="AG67" s="71">
        <v>1990</v>
      </c>
      <c r="AH67" s="71">
        <v>552893</v>
      </c>
      <c r="AI67" s="71">
        <v>1502</v>
      </c>
      <c r="AJ67" s="74" t="s">
        <v>1207</v>
      </c>
      <c r="AK67" s="123">
        <v>40</v>
      </c>
      <c r="AL67" s="71">
        <v>4815</v>
      </c>
      <c r="AM67" s="74">
        <v>79</v>
      </c>
      <c r="AN67" s="74">
        <v>33397</v>
      </c>
      <c r="AO67" s="80">
        <v>1937.5</v>
      </c>
      <c r="AP67" s="71">
        <v>87</v>
      </c>
      <c r="AQ67" s="102">
        <v>39</v>
      </c>
      <c r="AR67" s="74">
        <v>15489</v>
      </c>
      <c r="AS67" s="80">
        <v>1082.5</v>
      </c>
      <c r="AT67" s="71">
        <v>3</v>
      </c>
      <c r="AU67" s="71">
        <v>470</v>
      </c>
      <c r="AV67" s="71">
        <v>21</v>
      </c>
      <c r="AW67" s="71">
        <v>22</v>
      </c>
      <c r="AX67" s="74" t="s">
        <v>1207</v>
      </c>
      <c r="AY67" s="74" t="s">
        <v>1207</v>
      </c>
      <c r="AZ67" s="74" t="s">
        <v>1207</v>
      </c>
      <c r="BA67" s="74" t="s">
        <v>1207</v>
      </c>
      <c r="BB67" s="72">
        <v>100</v>
      </c>
      <c r="BC67" s="72">
        <v>103.7</v>
      </c>
      <c r="BD67" s="72">
        <v>104.2</v>
      </c>
      <c r="BE67" s="72"/>
      <c r="BF67" s="86">
        <v>0</v>
      </c>
      <c r="BG67" s="102">
        <v>40</v>
      </c>
      <c r="BH67" s="102">
        <v>40</v>
      </c>
      <c r="BI67" s="74" t="s">
        <v>1207</v>
      </c>
      <c r="BJ67" s="74" t="s">
        <v>1207</v>
      </c>
      <c r="BK67" s="86">
        <v>6</v>
      </c>
      <c r="BL67" s="86">
        <v>1</v>
      </c>
      <c r="BM67" s="102">
        <v>3</v>
      </c>
      <c r="BN67" s="102">
        <v>0</v>
      </c>
      <c r="BO67" s="74">
        <v>11</v>
      </c>
      <c r="BP67" s="71">
        <v>40119</v>
      </c>
      <c r="BQ67" s="74">
        <v>1</v>
      </c>
      <c r="BR67" s="71">
        <v>27950</v>
      </c>
      <c r="BS67" s="74">
        <v>1</v>
      </c>
      <c r="BT67" s="71">
        <v>15975</v>
      </c>
      <c r="BU67" s="74">
        <v>7</v>
      </c>
      <c r="BV67" s="71">
        <v>5216</v>
      </c>
      <c r="BW67" s="72">
        <v>44.4</v>
      </c>
      <c r="BX67" s="86">
        <v>3</v>
      </c>
      <c r="BY67" s="86">
        <v>3</v>
      </c>
      <c r="BZ67" s="86">
        <v>1947</v>
      </c>
      <c r="CA67" s="86">
        <v>14421</v>
      </c>
      <c r="CB67" s="72">
        <v>32.700000000000003</v>
      </c>
      <c r="CC67" s="101">
        <v>1.27</v>
      </c>
      <c r="CD67" s="72">
        <v>28.4</v>
      </c>
      <c r="CE67" s="72">
        <v>4.9149818120294393</v>
      </c>
      <c r="CF67" s="72">
        <v>59.048166140100001</v>
      </c>
      <c r="CG67" s="74">
        <v>92</v>
      </c>
      <c r="CH67" s="71">
        <v>14583</v>
      </c>
      <c r="CI67" s="74">
        <v>548</v>
      </c>
      <c r="CJ67" s="74">
        <v>2417</v>
      </c>
      <c r="CK67" s="74">
        <v>6155</v>
      </c>
      <c r="CL67" s="74">
        <v>1588</v>
      </c>
      <c r="CM67" s="74">
        <v>565</v>
      </c>
      <c r="CN67" s="74">
        <v>946</v>
      </c>
      <c r="CO67" s="94">
        <v>1.45</v>
      </c>
      <c r="CP67" s="101" t="s">
        <v>406</v>
      </c>
      <c r="CQ67" s="74">
        <v>1</v>
      </c>
      <c r="CR67" s="74">
        <v>47</v>
      </c>
      <c r="CS67" s="74">
        <v>7</v>
      </c>
      <c r="CT67" s="74">
        <v>3</v>
      </c>
      <c r="CU67" s="74">
        <v>230</v>
      </c>
      <c r="CV67" s="74">
        <v>44</v>
      </c>
      <c r="CW67" s="71">
        <v>2501</v>
      </c>
      <c r="CX67" s="74">
        <v>20</v>
      </c>
      <c r="CY67" s="74">
        <v>1438</v>
      </c>
      <c r="CZ67" s="86">
        <v>120</v>
      </c>
      <c r="DA67" s="86">
        <v>1981</v>
      </c>
      <c r="DB67" s="86">
        <v>30</v>
      </c>
      <c r="DC67" s="86">
        <v>287</v>
      </c>
      <c r="DD67" s="86">
        <v>31</v>
      </c>
      <c r="DE67" s="86">
        <v>760</v>
      </c>
      <c r="DF67" s="71">
        <v>17364</v>
      </c>
      <c r="DG67" s="71">
        <v>6038</v>
      </c>
      <c r="DH67" s="87">
        <v>3624</v>
      </c>
      <c r="DI67" s="87">
        <v>1554539.925</v>
      </c>
      <c r="DJ67" s="87">
        <v>1022098.528</v>
      </c>
      <c r="DK67" s="87">
        <v>946868.42299999995</v>
      </c>
      <c r="DL67" s="71">
        <v>156696</v>
      </c>
      <c r="DM67" s="74">
        <v>17</v>
      </c>
      <c r="DN67" s="87">
        <v>32693</v>
      </c>
      <c r="DO67" s="87">
        <v>3574</v>
      </c>
      <c r="DP67" s="87">
        <v>3430</v>
      </c>
      <c r="DQ67" s="86">
        <v>403</v>
      </c>
      <c r="DR67" s="86">
        <v>3241</v>
      </c>
      <c r="DS67" s="71">
        <v>17660</v>
      </c>
      <c r="DT67" s="122">
        <v>27907</v>
      </c>
      <c r="DU67" s="71">
        <v>5641</v>
      </c>
      <c r="DV67" s="71">
        <v>5893</v>
      </c>
      <c r="DW67" s="86">
        <v>555</v>
      </c>
      <c r="DX67" s="86">
        <v>771</v>
      </c>
      <c r="DY67" s="86">
        <v>18</v>
      </c>
      <c r="DZ67" s="86">
        <v>4358</v>
      </c>
      <c r="EA67" s="86">
        <v>30</v>
      </c>
      <c r="EB67" s="86">
        <v>13202</v>
      </c>
      <c r="EC67" s="86"/>
      <c r="ED67" s="116">
        <v>167</v>
      </c>
      <c r="EE67" s="74">
        <v>18570</v>
      </c>
      <c r="EF67" s="118">
        <v>17714</v>
      </c>
      <c r="EG67" s="74">
        <v>158</v>
      </c>
      <c r="EH67" s="115">
        <v>2077</v>
      </c>
      <c r="EI67" s="86">
        <v>155</v>
      </c>
      <c r="EJ67" s="86">
        <v>168</v>
      </c>
      <c r="EK67" s="72">
        <v>73.900000000000006</v>
      </c>
      <c r="EL67" s="86">
        <v>59</v>
      </c>
      <c r="EM67" s="86">
        <v>94</v>
      </c>
      <c r="EN67" s="86">
        <v>2501</v>
      </c>
      <c r="EO67" s="87">
        <v>808</v>
      </c>
      <c r="EP67" s="87">
        <v>75</v>
      </c>
      <c r="EQ67" s="87">
        <v>5294</v>
      </c>
      <c r="ER67" s="74">
        <v>5265</v>
      </c>
      <c r="ES67" s="72">
        <v>96.4</v>
      </c>
      <c r="ET67" s="72">
        <v>95.8</v>
      </c>
      <c r="EU67" s="87">
        <v>241</v>
      </c>
      <c r="EV67" s="72">
        <v>25.36</v>
      </c>
      <c r="EW67" s="87">
        <v>127978</v>
      </c>
      <c r="EX67" s="72">
        <v>26.6</v>
      </c>
      <c r="EY67" s="87">
        <v>431358</v>
      </c>
      <c r="EZ67" s="72">
        <v>2.39</v>
      </c>
      <c r="FA67" s="121">
        <v>585</v>
      </c>
      <c r="FB67" s="121">
        <v>35</v>
      </c>
      <c r="FC67" s="120">
        <v>10599</v>
      </c>
      <c r="FD67" s="86">
        <v>156</v>
      </c>
      <c r="FE67" s="86">
        <v>2410</v>
      </c>
      <c r="FF67" s="72">
        <v>100</v>
      </c>
      <c r="FG67" s="72" t="s">
        <v>860</v>
      </c>
      <c r="FH67" s="71">
        <v>217011</v>
      </c>
      <c r="FI67" s="74">
        <v>10867</v>
      </c>
      <c r="FJ67" s="71">
        <v>24</v>
      </c>
      <c r="FK67" s="115">
        <v>203134</v>
      </c>
      <c r="FL67" s="71">
        <v>170430</v>
      </c>
      <c r="FM67" s="71">
        <v>25914</v>
      </c>
      <c r="FN67" s="71">
        <v>6790</v>
      </c>
      <c r="FO67" s="71">
        <v>3010</v>
      </c>
      <c r="FP67" s="119">
        <v>12</v>
      </c>
      <c r="FQ67" s="116">
        <v>663</v>
      </c>
      <c r="FR67" s="111">
        <v>7.79</v>
      </c>
      <c r="FS67" s="118">
        <v>16752</v>
      </c>
      <c r="FT67" s="86">
        <v>635</v>
      </c>
      <c r="FU67" s="86">
        <v>541</v>
      </c>
      <c r="FV67" s="86">
        <v>4085</v>
      </c>
      <c r="FW67" s="96">
        <v>41</v>
      </c>
      <c r="FX67" s="95">
        <v>1008</v>
      </c>
      <c r="FY67" s="94">
        <v>54.126083618865742</v>
      </c>
      <c r="FZ67" s="74" t="s">
        <v>1207</v>
      </c>
      <c r="GA67" s="93">
        <v>96.7</v>
      </c>
      <c r="GB67" s="93">
        <v>91.9</v>
      </c>
      <c r="GC67" s="72">
        <v>79.3</v>
      </c>
      <c r="GD67" s="80">
        <v>72.599999999999994</v>
      </c>
      <c r="GE67" s="117">
        <v>169</v>
      </c>
      <c r="GF67" s="116">
        <v>21</v>
      </c>
      <c r="GG67" s="116">
        <v>105</v>
      </c>
      <c r="GH67" s="86">
        <v>2951</v>
      </c>
      <c r="GI67" s="86">
        <v>18</v>
      </c>
      <c r="GJ67" s="86">
        <v>3217</v>
      </c>
      <c r="GK67" s="86">
        <v>4976</v>
      </c>
      <c r="GL67" s="86">
        <v>6</v>
      </c>
      <c r="GM67" s="115">
        <v>9865000</v>
      </c>
      <c r="GN67" s="114">
        <v>9348</v>
      </c>
      <c r="GO67" s="86">
        <v>35599729</v>
      </c>
      <c r="GP67" s="86">
        <v>17085869</v>
      </c>
      <c r="GQ67" s="71">
        <v>27279</v>
      </c>
      <c r="GR67" s="74">
        <v>27279</v>
      </c>
      <c r="GS67" s="74">
        <v>82</v>
      </c>
      <c r="GT67" s="74">
        <v>3470</v>
      </c>
      <c r="GU67" s="71">
        <v>274569</v>
      </c>
      <c r="GV67" s="71">
        <v>637</v>
      </c>
      <c r="GW67" s="71">
        <v>35750</v>
      </c>
      <c r="GX67" s="71">
        <v>238182</v>
      </c>
      <c r="GY67" s="71">
        <v>1885</v>
      </c>
      <c r="GZ67" s="71">
        <v>18851</v>
      </c>
      <c r="HA67" s="71">
        <v>1942237</v>
      </c>
      <c r="HB67" s="71">
        <v>4218</v>
      </c>
      <c r="HC67" s="71">
        <v>34785</v>
      </c>
      <c r="HD67" s="71">
        <v>662715</v>
      </c>
      <c r="HE67" s="71">
        <v>471</v>
      </c>
      <c r="HF67" s="71">
        <v>12392</v>
      </c>
      <c r="HG67" s="71">
        <v>362549.56</v>
      </c>
      <c r="HH67" s="74">
        <v>468</v>
      </c>
      <c r="HI67" s="86">
        <v>12392</v>
      </c>
      <c r="HJ67" s="86">
        <v>362549</v>
      </c>
      <c r="HK67" s="88">
        <v>66.650650999999996</v>
      </c>
      <c r="HL67" s="86">
        <v>850</v>
      </c>
      <c r="HM67" s="74">
        <v>4562</v>
      </c>
      <c r="HN67" s="74">
        <v>1176</v>
      </c>
      <c r="HO67" s="87">
        <v>167</v>
      </c>
      <c r="HP67" s="74" t="s">
        <v>1208</v>
      </c>
      <c r="HQ67" s="74" t="s">
        <v>1208</v>
      </c>
      <c r="HR67" s="74" t="s">
        <v>1208</v>
      </c>
      <c r="HS67" s="87">
        <v>112</v>
      </c>
      <c r="HT67" s="71">
        <v>2647156</v>
      </c>
      <c r="HU67" s="71">
        <v>21274845</v>
      </c>
      <c r="HV67" s="86">
        <v>2149675.6</v>
      </c>
      <c r="HW67" s="86">
        <v>2621831.23</v>
      </c>
      <c r="HX67" s="86">
        <v>408357.77</v>
      </c>
      <c r="HY67" s="86">
        <v>17346</v>
      </c>
      <c r="HZ67" s="86">
        <v>18346</v>
      </c>
      <c r="IA67" s="86">
        <v>243723</v>
      </c>
      <c r="IB67" s="86">
        <v>205890</v>
      </c>
      <c r="IC67" s="85">
        <v>13642</v>
      </c>
      <c r="ID67" s="85">
        <v>0</v>
      </c>
      <c r="IE67" s="85">
        <v>11450328</v>
      </c>
      <c r="IF67" s="79">
        <v>0</v>
      </c>
      <c r="IG67" s="79">
        <v>206</v>
      </c>
      <c r="IH67" s="85">
        <v>59</v>
      </c>
      <c r="II67" s="79">
        <v>147</v>
      </c>
      <c r="IJ67" s="85">
        <f>18062+18029+1944</f>
        <v>38035</v>
      </c>
      <c r="IK67" s="71">
        <v>326711</v>
      </c>
      <c r="IL67" s="79">
        <v>24921</v>
      </c>
      <c r="IM67" s="113">
        <v>0</v>
      </c>
      <c r="IN67" s="112">
        <v>74.59</v>
      </c>
      <c r="IO67" s="85">
        <v>482548</v>
      </c>
      <c r="IP67" s="81">
        <v>4</v>
      </c>
      <c r="IQ67" s="80">
        <v>4.2</v>
      </c>
      <c r="IR67" s="80">
        <v>2.5</v>
      </c>
      <c r="IS67" s="71">
        <v>2740</v>
      </c>
      <c r="IT67" s="71">
        <v>2520</v>
      </c>
      <c r="IU67" s="71">
        <v>8457</v>
      </c>
      <c r="IV67" s="72">
        <v>67.599999999999994</v>
      </c>
      <c r="IW67" s="72">
        <v>56.2</v>
      </c>
      <c r="IX67" s="72">
        <v>29.8</v>
      </c>
      <c r="IY67" s="72">
        <v>63.9</v>
      </c>
      <c r="IZ67" s="72">
        <v>19.7</v>
      </c>
      <c r="JA67" s="79">
        <v>2</v>
      </c>
      <c r="JB67" s="79">
        <v>12</v>
      </c>
      <c r="JC67" s="111">
        <v>54.1</v>
      </c>
      <c r="JD67" s="110">
        <v>0.72</v>
      </c>
      <c r="JE67" s="109">
        <v>90.9</v>
      </c>
      <c r="JF67" s="109">
        <v>2.7</v>
      </c>
      <c r="JG67" s="109">
        <v>4.5</v>
      </c>
      <c r="JH67" s="108">
        <v>273388803</v>
      </c>
      <c r="JI67" s="74">
        <v>47.8</v>
      </c>
      <c r="JJ67" s="74">
        <v>58.9</v>
      </c>
      <c r="JK67" s="107" t="s">
        <v>406</v>
      </c>
      <c r="JL67" s="107" t="s">
        <v>406</v>
      </c>
      <c r="JM67" s="106">
        <v>21</v>
      </c>
      <c r="JN67" s="72">
        <v>34.1</v>
      </c>
      <c r="JO67" s="105">
        <v>5555</v>
      </c>
      <c r="JP67" s="74" t="s">
        <v>1208</v>
      </c>
      <c r="JQ67" s="74" t="s">
        <v>1208</v>
      </c>
      <c r="JR67" s="74" t="s">
        <v>1208</v>
      </c>
      <c r="JS67" s="72">
        <v>24</v>
      </c>
      <c r="JT67" s="72">
        <v>34.4</v>
      </c>
      <c r="JU67" s="71">
        <v>114237</v>
      </c>
      <c r="JV67" s="71">
        <v>2094</v>
      </c>
      <c r="JW67" s="71">
        <v>1931</v>
      </c>
      <c r="JX67" s="71">
        <v>10125</v>
      </c>
      <c r="JY67" s="71">
        <v>12334</v>
      </c>
      <c r="JZ67" s="71">
        <v>12977</v>
      </c>
      <c r="KA67" s="71">
        <v>14183</v>
      </c>
      <c r="KB67" s="71">
        <v>15562</v>
      </c>
      <c r="KC67" s="71">
        <v>14828</v>
      </c>
      <c r="KD67" s="71">
        <v>14390</v>
      </c>
      <c r="KE67" s="71">
        <v>13597</v>
      </c>
      <c r="KF67" s="71">
        <v>11565</v>
      </c>
      <c r="KG67" s="71">
        <v>6996</v>
      </c>
      <c r="KH67" s="74" t="s">
        <v>1208</v>
      </c>
      <c r="KI67" s="71">
        <v>2820</v>
      </c>
      <c r="KJ67" s="71">
        <v>1331</v>
      </c>
      <c r="KK67" s="71">
        <v>560</v>
      </c>
      <c r="KL67" s="71">
        <v>275</v>
      </c>
      <c r="KM67" s="71">
        <v>14368</v>
      </c>
      <c r="KN67" s="71">
        <v>14017</v>
      </c>
      <c r="KO67" s="71">
        <v>15030</v>
      </c>
      <c r="KP67" s="71">
        <v>17493</v>
      </c>
      <c r="KQ67" s="71">
        <v>19320</v>
      </c>
      <c r="KR67" s="71">
        <v>20311</v>
      </c>
      <c r="KS67" s="71">
        <v>18928</v>
      </c>
      <c r="KT67" s="71">
        <v>19033</v>
      </c>
      <c r="KU67" s="71">
        <v>20185</v>
      </c>
      <c r="KV67" s="71">
        <v>22237</v>
      </c>
      <c r="KW67" s="71">
        <v>21527</v>
      </c>
      <c r="KX67" s="74" t="s">
        <v>1208</v>
      </c>
      <c r="KY67" s="71">
        <v>16446</v>
      </c>
      <c r="KZ67" s="71">
        <v>14503</v>
      </c>
      <c r="LA67" s="71">
        <v>13408</v>
      </c>
      <c r="LB67" s="71">
        <v>16746</v>
      </c>
    </row>
    <row r="68" spans="1:314" ht="12" customHeight="1">
      <c r="A68" s="3">
        <v>472018</v>
      </c>
      <c r="B68" s="2" t="s">
        <v>750</v>
      </c>
      <c r="C68" s="94">
        <v>39.979999999999997</v>
      </c>
      <c r="D68" s="71">
        <v>322073</v>
      </c>
      <c r="E68" s="72">
        <v>15.392162646356599</v>
      </c>
      <c r="F68" s="72">
        <v>62.5414114191503</v>
      </c>
      <c r="G68" s="72">
        <v>22.0664259344931</v>
      </c>
      <c r="H68" s="79">
        <v>19327</v>
      </c>
      <c r="I68" s="79">
        <v>39534</v>
      </c>
      <c r="J68" s="79">
        <v>59963</v>
      </c>
      <c r="K68" s="71">
        <v>36115</v>
      </c>
      <c r="L68" s="71">
        <v>150576</v>
      </c>
      <c r="M68" s="71">
        <v>4081</v>
      </c>
      <c r="N68" s="71">
        <v>16348</v>
      </c>
      <c r="O68" s="74">
        <v>17582</v>
      </c>
      <c r="P68" s="74" t="s">
        <v>1207</v>
      </c>
      <c r="Q68" s="74" t="s">
        <v>1207</v>
      </c>
      <c r="R68" s="79">
        <v>317950</v>
      </c>
      <c r="S68" s="71">
        <v>319435</v>
      </c>
      <c r="T68" s="71">
        <v>349980</v>
      </c>
      <c r="U68" s="71">
        <v>432995</v>
      </c>
      <c r="V68" s="71">
        <v>1049897</v>
      </c>
      <c r="W68" s="71">
        <v>424688</v>
      </c>
      <c r="X68" s="71">
        <v>656235</v>
      </c>
      <c r="Y68" s="86">
        <v>0</v>
      </c>
      <c r="Z68" s="104">
        <v>86</v>
      </c>
      <c r="AA68" s="86">
        <v>43</v>
      </c>
      <c r="AB68" s="74" t="s">
        <v>1207</v>
      </c>
      <c r="AC68" s="74" t="s">
        <v>1207</v>
      </c>
      <c r="AD68" s="87" t="s">
        <v>406</v>
      </c>
      <c r="AE68" s="87">
        <v>1016</v>
      </c>
      <c r="AF68" s="86">
        <v>1105</v>
      </c>
      <c r="AG68" s="71">
        <v>1668</v>
      </c>
      <c r="AH68" s="71" t="s">
        <v>406</v>
      </c>
      <c r="AI68" s="71">
        <v>0</v>
      </c>
      <c r="AJ68" s="74" t="s">
        <v>1207</v>
      </c>
      <c r="AK68" s="103">
        <v>20</v>
      </c>
      <c r="AL68" s="71">
        <v>1689</v>
      </c>
      <c r="AM68" s="74">
        <v>36</v>
      </c>
      <c r="AN68" s="74">
        <v>19779</v>
      </c>
      <c r="AO68" s="71">
        <v>1137</v>
      </c>
      <c r="AP68" s="71">
        <v>173</v>
      </c>
      <c r="AQ68" s="102">
        <v>17</v>
      </c>
      <c r="AR68" s="74">
        <v>8872</v>
      </c>
      <c r="AS68" s="71">
        <v>624</v>
      </c>
      <c r="AT68" s="71">
        <v>1</v>
      </c>
      <c r="AU68" s="71">
        <v>381</v>
      </c>
      <c r="AV68" s="71">
        <v>10</v>
      </c>
      <c r="AW68" s="71">
        <v>63</v>
      </c>
      <c r="AX68" s="74" t="s">
        <v>1207</v>
      </c>
      <c r="AY68" s="74" t="s">
        <v>1207</v>
      </c>
      <c r="AZ68" s="74" t="s">
        <v>1207</v>
      </c>
      <c r="BA68" s="74" t="s">
        <v>1207</v>
      </c>
      <c r="BB68" s="72">
        <v>80.349344978165931</v>
      </c>
      <c r="BC68" s="72">
        <v>132</v>
      </c>
      <c r="BD68" s="72">
        <v>127.1</v>
      </c>
      <c r="BE68" s="72"/>
      <c r="BF68" s="86">
        <v>15</v>
      </c>
      <c r="BG68" s="102">
        <v>15</v>
      </c>
      <c r="BH68" s="102">
        <v>3</v>
      </c>
      <c r="BI68" s="74" t="s">
        <v>1207</v>
      </c>
      <c r="BJ68" s="74" t="s">
        <v>1207</v>
      </c>
      <c r="BK68" s="86">
        <v>11</v>
      </c>
      <c r="BL68" s="86">
        <v>11</v>
      </c>
      <c r="BM68" s="102">
        <v>14</v>
      </c>
      <c r="BN68" s="102">
        <v>2</v>
      </c>
      <c r="BO68" s="74">
        <v>1</v>
      </c>
      <c r="BP68" s="71">
        <v>10114</v>
      </c>
      <c r="BQ68" s="74">
        <v>0</v>
      </c>
      <c r="BR68" s="71">
        <v>0</v>
      </c>
      <c r="BS68" s="74">
        <v>1</v>
      </c>
      <c r="BT68" s="71">
        <v>50395.35</v>
      </c>
      <c r="BU68" s="74">
        <v>1</v>
      </c>
      <c r="BV68" s="71">
        <v>288</v>
      </c>
      <c r="BW68" s="72">
        <v>40.9</v>
      </c>
      <c r="BX68" s="86">
        <v>0</v>
      </c>
      <c r="BY68" s="86">
        <v>3</v>
      </c>
      <c r="BZ68" s="86">
        <v>0</v>
      </c>
      <c r="CA68" s="86" t="s">
        <v>406</v>
      </c>
      <c r="CB68" s="72">
        <v>28.599999999999998</v>
      </c>
      <c r="CC68" s="101">
        <v>1.28</v>
      </c>
      <c r="CD68" s="72">
        <v>32.700000000000003</v>
      </c>
      <c r="CE68" s="72">
        <v>6.5259904344068378</v>
      </c>
      <c r="CF68" s="72">
        <v>61.117776086699998</v>
      </c>
      <c r="CG68" s="74">
        <v>18</v>
      </c>
      <c r="CH68" s="71">
        <v>3592</v>
      </c>
      <c r="CI68" s="74">
        <v>238</v>
      </c>
      <c r="CJ68" s="74">
        <v>809</v>
      </c>
      <c r="CK68" s="74">
        <v>2717</v>
      </c>
      <c r="CL68" s="74">
        <v>703</v>
      </c>
      <c r="CM68" s="74">
        <v>201</v>
      </c>
      <c r="CN68" s="74">
        <v>338</v>
      </c>
      <c r="CO68" s="94">
        <v>1.59</v>
      </c>
      <c r="CP68" s="101" t="s">
        <v>406</v>
      </c>
      <c r="CQ68" s="74">
        <v>9</v>
      </c>
      <c r="CR68" s="74">
        <v>204</v>
      </c>
      <c r="CS68" s="74">
        <v>4</v>
      </c>
      <c r="CT68" s="74">
        <v>1</v>
      </c>
      <c r="CU68" s="74">
        <v>70</v>
      </c>
      <c r="CV68" s="74">
        <v>7</v>
      </c>
      <c r="CW68" s="71">
        <v>620</v>
      </c>
      <c r="CX68" s="74">
        <v>6</v>
      </c>
      <c r="CY68" s="74">
        <v>482</v>
      </c>
      <c r="CZ68" s="86">
        <v>25</v>
      </c>
      <c r="DA68" s="86">
        <v>252</v>
      </c>
      <c r="DB68" s="86">
        <v>6</v>
      </c>
      <c r="DC68" s="86">
        <v>36</v>
      </c>
      <c r="DD68" s="86">
        <v>18</v>
      </c>
      <c r="DE68" s="86">
        <v>449</v>
      </c>
      <c r="DF68" s="71">
        <v>8714</v>
      </c>
      <c r="DG68" s="71">
        <v>1118</v>
      </c>
      <c r="DH68" s="87">
        <v>1537</v>
      </c>
      <c r="DI68" s="87">
        <v>1160513.814</v>
      </c>
      <c r="DJ68" s="87">
        <v>190825.959</v>
      </c>
      <c r="DK68" s="87">
        <v>409823.65</v>
      </c>
      <c r="DL68" s="71">
        <v>71432</v>
      </c>
      <c r="DM68" s="74">
        <v>18</v>
      </c>
      <c r="DN68" s="87">
        <v>13565</v>
      </c>
      <c r="DO68" s="87">
        <v>2224</v>
      </c>
      <c r="DP68" s="87">
        <v>1323</v>
      </c>
      <c r="DQ68" s="86">
        <v>38</v>
      </c>
      <c r="DR68" s="86">
        <v>875</v>
      </c>
      <c r="DS68" s="71">
        <v>1738</v>
      </c>
      <c r="DT68" s="100">
        <v>14439</v>
      </c>
      <c r="DU68" s="71">
        <v>2971</v>
      </c>
      <c r="DV68" s="71">
        <v>5436</v>
      </c>
      <c r="DW68" s="86">
        <v>290</v>
      </c>
      <c r="DX68" s="86">
        <v>510</v>
      </c>
      <c r="DY68" s="86">
        <v>0</v>
      </c>
      <c r="DZ68" s="86">
        <v>3243</v>
      </c>
      <c r="EA68" s="86">
        <v>71</v>
      </c>
      <c r="EB68" s="86">
        <v>11690</v>
      </c>
      <c r="EC68" s="196"/>
      <c r="ED68" s="91">
        <v>141</v>
      </c>
      <c r="EE68" s="74">
        <v>12090</v>
      </c>
      <c r="EF68" s="97">
        <v>11114</v>
      </c>
      <c r="EG68" s="74">
        <v>138</v>
      </c>
      <c r="EH68" s="90">
        <v>1614</v>
      </c>
      <c r="EI68" s="86">
        <v>119</v>
      </c>
      <c r="EJ68" s="86">
        <v>121</v>
      </c>
      <c r="EK68" s="72">
        <v>69.599999999999994</v>
      </c>
      <c r="EL68" s="86">
        <v>66</v>
      </c>
      <c r="EM68" s="86">
        <v>177</v>
      </c>
      <c r="EN68" s="86">
        <v>2501</v>
      </c>
      <c r="EO68" s="87">
        <v>375</v>
      </c>
      <c r="EP68" s="87">
        <v>67</v>
      </c>
      <c r="EQ68" s="87">
        <v>2779</v>
      </c>
      <c r="ER68" s="74">
        <v>3081</v>
      </c>
      <c r="ES68" s="72">
        <v>87.8</v>
      </c>
      <c r="ET68" s="72">
        <v>86.9</v>
      </c>
      <c r="EU68" s="87">
        <v>38</v>
      </c>
      <c r="EV68" s="72">
        <v>39.17</v>
      </c>
      <c r="EW68" s="87">
        <v>83154</v>
      </c>
      <c r="EX68" s="72">
        <v>37.700000000000003</v>
      </c>
      <c r="EY68" s="87">
        <v>350448</v>
      </c>
      <c r="EZ68" s="72">
        <v>9.0678219300866445</v>
      </c>
      <c r="FA68" s="86">
        <v>176</v>
      </c>
      <c r="FB68" s="86">
        <v>38</v>
      </c>
      <c r="FC68" s="99">
        <v>595</v>
      </c>
      <c r="FD68" s="86">
        <v>156</v>
      </c>
      <c r="FE68" s="86">
        <v>215</v>
      </c>
      <c r="FF68" s="72">
        <v>92.6</v>
      </c>
      <c r="FG68" s="72" t="s">
        <v>860</v>
      </c>
      <c r="FH68" s="71">
        <v>102743</v>
      </c>
      <c r="FI68" s="74">
        <v>2905</v>
      </c>
      <c r="FJ68" s="71">
        <v>689</v>
      </c>
      <c r="FK68" s="90">
        <v>99687</v>
      </c>
      <c r="FL68" s="71">
        <v>86701</v>
      </c>
      <c r="FM68" s="71">
        <v>10404</v>
      </c>
      <c r="FN68" s="71">
        <v>2582</v>
      </c>
      <c r="FO68" s="71">
        <v>151</v>
      </c>
      <c r="FP68" s="98">
        <v>16.899999999999999</v>
      </c>
      <c r="FQ68" s="91">
        <v>165</v>
      </c>
      <c r="FR68" s="78">
        <v>5.76</v>
      </c>
      <c r="FS68" s="97">
        <v>8218</v>
      </c>
      <c r="FT68" s="86">
        <v>0</v>
      </c>
      <c r="FU68" s="86">
        <v>132</v>
      </c>
      <c r="FV68" s="86">
        <v>1694</v>
      </c>
      <c r="FW68" s="96">
        <v>16</v>
      </c>
      <c r="FX68" s="95">
        <v>692</v>
      </c>
      <c r="FY68" s="94">
        <v>39.040993973662673</v>
      </c>
      <c r="FZ68" s="74" t="s">
        <v>1207</v>
      </c>
      <c r="GA68" s="93">
        <v>100</v>
      </c>
      <c r="GB68" s="93">
        <v>96.66</v>
      </c>
      <c r="GC68" s="72">
        <v>98.1</v>
      </c>
      <c r="GD68" s="80">
        <v>48.7</v>
      </c>
      <c r="GE68" s="92">
        <v>72</v>
      </c>
      <c r="GF68" s="91">
        <v>7</v>
      </c>
      <c r="GG68" s="91">
        <v>79</v>
      </c>
      <c r="GH68" s="86">
        <v>1460</v>
      </c>
      <c r="GI68" s="86">
        <v>7</v>
      </c>
      <c r="GJ68" s="86">
        <v>2578</v>
      </c>
      <c r="GK68" s="86">
        <v>910</v>
      </c>
      <c r="GL68" s="86">
        <v>6</v>
      </c>
      <c r="GM68" s="90">
        <v>8278917</v>
      </c>
      <c r="GN68" s="89">
        <v>16904</v>
      </c>
      <c r="GO68" s="86" t="s">
        <v>406</v>
      </c>
      <c r="GP68" s="86" t="s">
        <v>406</v>
      </c>
      <c r="GQ68" s="71">
        <v>17339</v>
      </c>
      <c r="GR68" s="74">
        <v>17339</v>
      </c>
      <c r="GS68" s="74">
        <v>12</v>
      </c>
      <c r="GT68" s="74">
        <v>1158</v>
      </c>
      <c r="GU68" s="71">
        <v>156031</v>
      </c>
      <c r="GV68" s="71">
        <v>91</v>
      </c>
      <c r="GW68" s="71">
        <v>10938</v>
      </c>
      <c r="GX68" s="71">
        <v>145002</v>
      </c>
      <c r="GY68" s="71">
        <v>741</v>
      </c>
      <c r="GZ68" s="71">
        <v>6129</v>
      </c>
      <c r="HA68" s="71">
        <v>521364</v>
      </c>
      <c r="HB68" s="71">
        <v>2407</v>
      </c>
      <c r="HC68" s="71">
        <v>16918</v>
      </c>
      <c r="HD68" s="71">
        <v>328001</v>
      </c>
      <c r="HE68" s="71">
        <v>92</v>
      </c>
      <c r="HF68" s="71">
        <v>1516</v>
      </c>
      <c r="HG68" s="71">
        <v>21951.25</v>
      </c>
      <c r="HH68" s="74">
        <v>92</v>
      </c>
      <c r="HI68" s="86">
        <v>1516</v>
      </c>
      <c r="HJ68" s="86">
        <v>2195</v>
      </c>
      <c r="HK68" s="88">
        <v>0.23</v>
      </c>
      <c r="HL68" s="86">
        <v>0</v>
      </c>
      <c r="HM68" s="74">
        <v>142</v>
      </c>
      <c r="HN68" s="74">
        <v>92</v>
      </c>
      <c r="HO68" s="87">
        <v>0</v>
      </c>
      <c r="HP68" s="74" t="s">
        <v>1208</v>
      </c>
      <c r="HQ68" s="74" t="s">
        <v>1208</v>
      </c>
      <c r="HR68" s="74" t="s">
        <v>1208</v>
      </c>
      <c r="HS68" s="87">
        <v>0</v>
      </c>
      <c r="HT68" s="71">
        <v>414060</v>
      </c>
      <c r="HU68" s="71">
        <v>3114205</v>
      </c>
      <c r="HV68" s="86">
        <v>402079</v>
      </c>
      <c r="HW68" s="86">
        <v>400073</v>
      </c>
      <c r="HX68" s="86">
        <v>205318</v>
      </c>
      <c r="HY68" s="86">
        <v>940</v>
      </c>
      <c r="HZ68" s="86">
        <v>2120</v>
      </c>
      <c r="IA68" s="86">
        <v>170044</v>
      </c>
      <c r="IB68" s="86">
        <v>147331</v>
      </c>
      <c r="IC68" s="85">
        <v>18146</v>
      </c>
      <c r="ID68" s="85">
        <v>4903743</v>
      </c>
      <c r="IE68" s="85">
        <v>0</v>
      </c>
      <c r="IF68" s="79">
        <v>702</v>
      </c>
      <c r="IG68" s="79">
        <v>0</v>
      </c>
      <c r="IH68" s="85">
        <v>262</v>
      </c>
      <c r="II68" s="79">
        <v>0</v>
      </c>
      <c r="IJ68" s="85" t="s">
        <v>406</v>
      </c>
      <c r="IK68" s="71">
        <v>144017</v>
      </c>
      <c r="IL68" s="79">
        <v>0</v>
      </c>
      <c r="IM68" s="84">
        <v>0</v>
      </c>
      <c r="IN68" s="83">
        <v>38.4</v>
      </c>
      <c r="IO68" s="82">
        <v>318151</v>
      </c>
      <c r="IP68" s="81" t="s">
        <v>757</v>
      </c>
      <c r="IQ68" s="80">
        <v>11.720000000000002</v>
      </c>
      <c r="IR68" s="80">
        <v>8.620000000000001</v>
      </c>
      <c r="IS68" s="80">
        <v>881.7</v>
      </c>
      <c r="IT68" s="80">
        <v>881.3</v>
      </c>
      <c r="IU68" s="71" t="s">
        <v>406</v>
      </c>
      <c r="IV68" s="72">
        <v>77.7</v>
      </c>
      <c r="IW68" s="72">
        <v>57.2</v>
      </c>
      <c r="IX68" s="72">
        <v>35.299999999999997</v>
      </c>
      <c r="IY68" s="72">
        <v>52.1</v>
      </c>
      <c r="IZ68" s="72">
        <v>15.9</v>
      </c>
      <c r="JA68" s="79">
        <v>0</v>
      </c>
      <c r="JB68" s="79">
        <v>6</v>
      </c>
      <c r="JC68" s="78">
        <v>16.7</v>
      </c>
      <c r="JD68" s="77">
        <v>0.8</v>
      </c>
      <c r="JE68" s="76">
        <v>88.9</v>
      </c>
      <c r="JF68" s="76">
        <v>12.2</v>
      </c>
      <c r="JG68" s="76">
        <v>6.3</v>
      </c>
      <c r="JH68" s="75">
        <v>135311042</v>
      </c>
      <c r="JI68" s="74">
        <v>43.57</v>
      </c>
      <c r="JJ68" s="74">
        <v>59.36</v>
      </c>
      <c r="JK68" s="74" t="s">
        <v>406</v>
      </c>
      <c r="JL68" s="74" t="s">
        <v>406</v>
      </c>
      <c r="JM68" s="74">
        <v>77.5</v>
      </c>
      <c r="JN68" s="72">
        <v>36.6</v>
      </c>
      <c r="JO68" s="73">
        <v>2336</v>
      </c>
      <c r="JP68" s="74" t="s">
        <v>1208</v>
      </c>
      <c r="JQ68" s="74" t="s">
        <v>1208</v>
      </c>
      <c r="JR68" s="74" t="s">
        <v>1208</v>
      </c>
      <c r="JS68" s="72">
        <v>8</v>
      </c>
      <c r="JT68" s="72">
        <v>32.9</v>
      </c>
      <c r="JU68" s="71">
        <v>56622</v>
      </c>
      <c r="JV68" s="71">
        <v>1342</v>
      </c>
      <c r="JW68" s="71">
        <v>939</v>
      </c>
      <c r="JX68" s="71">
        <v>4226</v>
      </c>
      <c r="JY68" s="71">
        <v>5805</v>
      </c>
      <c r="JZ68" s="71">
        <v>6380</v>
      </c>
      <c r="KA68" s="71">
        <v>6782</v>
      </c>
      <c r="KB68" s="71">
        <v>7976</v>
      </c>
      <c r="KC68" s="71">
        <v>7261</v>
      </c>
      <c r="KD68" s="71">
        <v>6477</v>
      </c>
      <c r="KE68" s="71">
        <v>5906</v>
      </c>
      <c r="KF68" s="71">
        <v>4888</v>
      </c>
      <c r="KG68" s="71">
        <v>2754</v>
      </c>
      <c r="KH68" s="74" t="s">
        <v>1208</v>
      </c>
      <c r="KI68" s="71">
        <v>1106</v>
      </c>
      <c r="KJ68" s="71">
        <v>537</v>
      </c>
      <c r="KK68" s="71">
        <v>262</v>
      </c>
      <c r="KL68" s="71">
        <v>131</v>
      </c>
      <c r="KM68" s="71">
        <v>6859</v>
      </c>
      <c r="KN68" s="71">
        <v>6159</v>
      </c>
      <c r="KO68" s="71">
        <v>7009</v>
      </c>
      <c r="KP68" s="71">
        <v>8183</v>
      </c>
      <c r="KQ68" s="71">
        <v>8909</v>
      </c>
      <c r="KR68" s="71">
        <v>10435</v>
      </c>
      <c r="KS68" s="71">
        <v>9468</v>
      </c>
      <c r="KT68" s="71">
        <v>8810</v>
      </c>
      <c r="KU68" s="71">
        <v>8712</v>
      </c>
      <c r="KV68" s="71">
        <v>9613</v>
      </c>
      <c r="KW68" s="71">
        <v>8224</v>
      </c>
      <c r="KX68" s="74" t="s">
        <v>1208</v>
      </c>
      <c r="KY68" s="71">
        <v>6476</v>
      </c>
      <c r="KZ68" s="71">
        <v>6816</v>
      </c>
      <c r="LA68" s="71">
        <v>5440</v>
      </c>
      <c r="LB68" s="71">
        <v>5877</v>
      </c>
    </row>
  </sheetData>
  <sheetProtection sheet="1" objects="1" scenarios="1" selectLockedCells="1" selectUnlockedCells="1"/>
  <mergeCells count="42">
    <mergeCell ref="EB2:EJ2"/>
    <mergeCell ref="EK2:ET2"/>
    <mergeCell ref="EU2:EY2"/>
    <mergeCell ref="EZ2:FA2"/>
    <mergeCell ref="FB2:FO2"/>
    <mergeCell ref="JY2:KN2"/>
    <mergeCell ref="KO2:KV2"/>
    <mergeCell ref="GZ2:HC2"/>
    <mergeCell ref="HD2:HI2"/>
    <mergeCell ref="HJ2:HN2"/>
    <mergeCell ref="JA2:JH2"/>
    <mergeCell ref="JI2:JJ2"/>
    <mergeCell ref="IF2:IL2"/>
    <mergeCell ref="IM2:IQ2"/>
    <mergeCell ref="IT2:IY2"/>
    <mergeCell ref="FP2:FQ2"/>
    <mergeCell ref="GJ2:GK2"/>
    <mergeCell ref="GL2:GM2"/>
    <mergeCell ref="HS2:IA2"/>
    <mergeCell ref="IB2:IE2"/>
    <mergeCell ref="GN2:GO2"/>
    <mergeCell ref="GP2:GW2"/>
    <mergeCell ref="GX2:GY2"/>
    <mergeCell ref="GG2:GH2"/>
    <mergeCell ref="GD2:GF2"/>
    <mergeCell ref="FS2:FX2"/>
    <mergeCell ref="FY2:GC2"/>
    <mergeCell ref="DP2:DR2"/>
    <mergeCell ref="DS2:DU2"/>
    <mergeCell ref="DV2:EA2"/>
    <mergeCell ref="D2:M2"/>
    <mergeCell ref="N2:O2"/>
    <mergeCell ref="U2:AG2"/>
    <mergeCell ref="AH2:AU2"/>
    <mergeCell ref="AV2:BO2"/>
    <mergeCell ref="DH2:DO2"/>
    <mergeCell ref="BP2:CA2"/>
    <mergeCell ref="CB2:CD2"/>
    <mergeCell ref="CF2:CI2"/>
    <mergeCell ref="CJ2:CM2"/>
    <mergeCell ref="CO2:CQ2"/>
    <mergeCell ref="CS2:DG2"/>
  </mergeCells>
  <phoneticPr fontId="7"/>
  <conditionalFormatting sqref="A5:XFD5">
    <cfRule type="cellIs" dxfId="4" priority="1" operator="equal">
      <formula>FALSE</formula>
    </cfRule>
  </conditionalFormatting>
  <dataValidations count="1">
    <dataValidation imeMode="disabled" allowBlank="1" showInputMessage="1" showErrorMessage="1" sqref="JD42:JH68 JD7:JH16 JD18:JH32 JD34:JH36 JD38:JH40" xr:uid="{00000000-0002-0000-0600-000000000000}"/>
  </dataValidations>
  <printOptions gridLines="1"/>
  <pageMargins left="0.6692913385826772" right="0.39370078740157483" top="0.98425196850393704" bottom="0.23622047244094491" header="0.47244094488188981" footer="0.51181102362204722"/>
  <pageSetup paperSize="9" scale="57" fitToWidth="0" orientation="landscape" horizontalDpi="300" verticalDpi="300" r:id="rId1"/>
  <headerFooter alignWithMargins="0">
    <oddHeader>&amp;L&amp;14
平成31年度　行政水準比較 （実数編）：平成30年3月31日基準</oddHeader>
  </headerFooter>
  <colBreaks count="13" manualBreakCount="13">
    <brk id="18" max="61" man="1"/>
    <brk id="33" max="61" man="1"/>
    <brk id="47" max="61" man="1"/>
    <brk id="67" max="61" man="1"/>
    <brk id="82" max="61" man="1"/>
    <brk id="96" max="61" man="1"/>
    <brk id="111" max="61" man="1"/>
    <brk id="125" max="61" man="1"/>
    <brk id="140" max="61" man="1"/>
    <brk id="157" max="61" man="1"/>
    <brk id="174" max="61" man="1"/>
    <brk id="191" max="61" man="1"/>
    <brk id="207" max="6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B69"/>
  <sheetViews>
    <sheetView topLeftCell="GE1" zoomScaleNormal="100" zoomScaleSheetLayoutView="100" workbookViewId="0">
      <selection activeCell="GE10" sqref="GE10"/>
    </sheetView>
  </sheetViews>
  <sheetFormatPr defaultColWidth="9" defaultRowHeight="10.8"/>
  <cols>
    <col min="1" max="1" width="7" style="3" bestFit="1" customWidth="1"/>
    <col min="2" max="2" width="9" style="3"/>
    <col min="3" max="3" width="11.33203125" style="3" customWidth="1"/>
    <col min="4" max="4" width="10.88671875" style="3" customWidth="1"/>
    <col min="5" max="5" width="11" style="70" customWidth="1"/>
    <col min="6" max="6" width="13.6640625" style="70" customWidth="1"/>
    <col min="7" max="7" width="10.88671875" style="4" customWidth="1"/>
    <col min="8" max="8" width="11" style="3" customWidth="1"/>
    <col min="9" max="9" width="10.6640625" style="62" customWidth="1"/>
    <col min="10" max="10" width="13.109375" style="62" customWidth="1"/>
    <col min="11" max="11" width="12.109375" style="62" customWidth="1"/>
    <col min="12" max="12" width="10.44140625" style="62" customWidth="1"/>
    <col min="13" max="13" width="10" style="62" customWidth="1"/>
    <col min="14" max="14" width="11.88671875" style="67" customWidth="1"/>
    <col min="15" max="17" width="14.44140625" style="67" customWidth="1"/>
    <col min="18" max="18" width="14.109375" style="67" customWidth="1"/>
    <col min="19" max="19" width="12.44140625" style="255" customWidth="1"/>
    <col min="20" max="20" width="11.21875" style="69" customWidth="1"/>
    <col min="21" max="21" width="15.21875" style="67" customWidth="1"/>
    <col min="22" max="22" width="11.6640625" style="255" customWidth="1"/>
    <col min="23" max="23" width="10.77734375" style="62" customWidth="1"/>
    <col min="24" max="24" width="13.44140625" style="62" customWidth="1"/>
    <col min="25" max="25" width="12.33203125" style="62" customWidth="1"/>
    <col min="26" max="26" width="9.109375" style="62" customWidth="1"/>
    <col min="27" max="29" width="12.77734375" style="62" customWidth="1"/>
    <col min="30" max="30" width="10.77734375" style="62" customWidth="1"/>
    <col min="31" max="31" width="15" style="62" customWidth="1"/>
    <col min="32" max="32" width="14.44140625" style="62" customWidth="1"/>
    <col min="33" max="33" width="14" style="62" customWidth="1"/>
    <col min="34" max="34" width="14.88671875" style="62" customWidth="1"/>
    <col min="35" max="36" width="12.88671875" style="62" customWidth="1"/>
    <col min="37" max="37" width="14.88671875" style="62" customWidth="1"/>
    <col min="38" max="38" width="15.109375" style="62" customWidth="1"/>
    <col min="39" max="39" width="11.33203125" style="62" customWidth="1"/>
    <col min="40" max="40" width="13.44140625" style="62" customWidth="1"/>
    <col min="41" max="41" width="13.21875" style="62" customWidth="1"/>
    <col min="42" max="42" width="11.109375" style="62" customWidth="1"/>
    <col min="43" max="43" width="11.77734375" style="62" customWidth="1"/>
    <col min="44" max="44" width="11.109375" style="62" customWidth="1"/>
    <col min="45" max="46" width="12.6640625" style="62" customWidth="1"/>
    <col min="47" max="47" width="12.77734375" style="62" customWidth="1"/>
    <col min="48" max="48" width="11.44140625" style="62" customWidth="1"/>
    <col min="49" max="53" width="14.44140625" style="62" customWidth="1"/>
    <col min="54" max="54" width="19.77734375" style="62" customWidth="1"/>
    <col min="55" max="55" width="12.77734375" style="62" customWidth="1"/>
    <col min="56" max="57" width="9.44140625" style="62" customWidth="1"/>
    <col min="58" max="58" width="11.109375" style="62" customWidth="1"/>
    <col min="59" max="59" width="13.21875" style="62" customWidth="1"/>
    <col min="60" max="62" width="13.33203125" style="62" customWidth="1"/>
    <col min="63" max="63" width="12.109375" style="62" customWidth="1"/>
    <col min="64" max="64" width="11.77734375" style="62" customWidth="1"/>
    <col min="65" max="65" width="16.44140625" style="62" customWidth="1"/>
    <col min="66" max="66" width="13.88671875" style="62" customWidth="1"/>
    <col min="67" max="67" width="11.21875" style="62" customWidth="1"/>
    <col min="68" max="68" width="11.88671875" style="62" customWidth="1"/>
    <col min="69" max="69" width="8.6640625" style="62" customWidth="1"/>
    <col min="70" max="70" width="11.6640625" style="62" customWidth="1"/>
    <col min="71" max="71" width="11.88671875" style="62" customWidth="1"/>
    <col min="72" max="72" width="12" style="62" customWidth="1"/>
    <col min="73" max="73" width="12.109375" style="62" customWidth="1"/>
    <col min="74" max="74" width="11.88671875" style="62" customWidth="1"/>
    <col min="75" max="75" width="10.21875" style="62" customWidth="1"/>
    <col min="76" max="76" width="9.109375" style="3" customWidth="1"/>
    <col min="77" max="77" width="10.44140625" style="3" customWidth="1"/>
    <col min="78" max="78" width="12.21875" style="62" customWidth="1"/>
    <col min="79" max="79" width="12.109375" style="3" customWidth="1"/>
    <col min="80" max="80" width="12.44140625" style="3" customWidth="1"/>
    <col min="81" max="81" width="9.6640625" style="62" customWidth="1"/>
    <col min="82" max="82" width="11.109375" style="3" customWidth="1"/>
    <col min="83" max="83" width="10.21875" style="62" customWidth="1"/>
    <col min="84" max="84" width="11.21875" style="62" customWidth="1"/>
    <col min="85" max="85" width="11.44140625" style="62" customWidth="1"/>
    <col min="86" max="86" width="12" style="62" customWidth="1"/>
    <col min="87" max="87" width="11.21875" style="3" customWidth="1"/>
    <col min="88" max="88" width="11.109375" style="3" customWidth="1"/>
    <col min="89" max="89" width="10.109375" style="3" customWidth="1"/>
    <col min="90" max="90" width="10.33203125" style="3" customWidth="1"/>
    <col min="91" max="91" width="11.21875" style="62" customWidth="1"/>
    <col min="92" max="92" width="11.109375" style="62" customWidth="1"/>
    <col min="93" max="93" width="15.21875" style="3" customWidth="1"/>
    <col min="94" max="94" width="12.33203125" style="3" customWidth="1"/>
    <col min="95" max="95" width="12" style="3" customWidth="1"/>
    <col min="96" max="96" width="12.77734375" style="62" customWidth="1"/>
    <col min="97" max="97" width="11.77734375" style="3" customWidth="1"/>
    <col min="98" max="98" width="11" style="3" customWidth="1"/>
    <col min="99" max="99" width="11" style="62" customWidth="1"/>
    <col min="100" max="100" width="13" style="62" customWidth="1"/>
    <col min="101" max="101" width="10.88671875" style="62" customWidth="1"/>
    <col min="102" max="102" width="12.6640625" style="62" customWidth="1"/>
    <col min="103" max="103" width="13.44140625" style="62" customWidth="1"/>
    <col min="104" max="104" width="9.33203125" style="62" customWidth="1"/>
    <col min="105" max="105" width="9.44140625" style="62" customWidth="1"/>
    <col min="106" max="107" width="9.109375" style="62" customWidth="1"/>
    <col min="108" max="108" width="9.6640625" style="62" customWidth="1"/>
    <col min="109" max="109" width="9.77734375" style="62" customWidth="1"/>
    <col min="110" max="110" width="10.88671875" style="62" customWidth="1"/>
    <col min="111" max="111" width="10.77734375" style="62" customWidth="1"/>
    <col min="112" max="112" width="11.109375" style="62" customWidth="1"/>
    <col min="113" max="113" width="11.6640625" style="62" customWidth="1"/>
    <col min="114" max="114" width="11.109375" style="62" customWidth="1"/>
    <col min="115" max="115" width="13.109375" style="62" customWidth="1"/>
    <col min="116" max="116" width="12.44140625" style="62" customWidth="1"/>
    <col min="117" max="117" width="11.33203125" style="62" customWidth="1"/>
    <col min="118" max="118" width="12.109375" style="62" customWidth="1"/>
    <col min="119" max="119" width="10.21875" style="62" customWidth="1"/>
    <col min="120" max="121" width="12" style="62" customWidth="1"/>
    <col min="122" max="122" width="14.109375" style="62" customWidth="1"/>
    <col min="123" max="123" width="11.77734375" style="62" customWidth="1"/>
    <col min="124" max="124" width="10.77734375" style="62" customWidth="1"/>
    <col min="125" max="125" width="13.21875" style="62" customWidth="1"/>
    <col min="126" max="126" width="10.6640625" style="62" customWidth="1"/>
    <col min="127" max="127" width="9.33203125" style="62" bestFit="1" customWidth="1"/>
    <col min="128" max="128" width="12.44140625" style="62" customWidth="1"/>
    <col min="129" max="129" width="12.88671875" style="62" customWidth="1"/>
    <col min="130" max="130" width="14.77734375" style="62" customWidth="1"/>
    <col min="131" max="131" width="14.6640625" style="62" customWidth="1"/>
    <col min="132" max="133" width="13.21875" style="62" customWidth="1"/>
    <col min="134" max="134" width="10.109375" style="62" customWidth="1"/>
    <col min="135" max="135" width="11.88671875" style="62" customWidth="1"/>
    <col min="136" max="136" width="11.44140625" style="62" customWidth="1"/>
    <col min="137" max="137" width="9.21875" style="62" bestFit="1" customWidth="1"/>
    <col min="138" max="138" width="10.33203125" style="62" customWidth="1"/>
    <col min="139" max="139" width="9.33203125" style="62" bestFit="1" customWidth="1"/>
    <col min="140" max="140" width="11" style="62" customWidth="1"/>
    <col min="141" max="141" width="9.77734375" style="62" customWidth="1"/>
    <col min="142" max="146" width="9.33203125" style="62" bestFit="1" customWidth="1"/>
    <col min="147" max="147" width="10" style="62" customWidth="1"/>
    <col min="148" max="148" width="9.33203125" style="62" bestFit="1" customWidth="1"/>
    <col min="149" max="149" width="9.77734375" style="62" customWidth="1"/>
    <col min="150" max="151" width="9.33203125" style="62" bestFit="1" customWidth="1"/>
    <col min="152" max="152" width="9.21875" style="62" bestFit="1" customWidth="1"/>
    <col min="153" max="153" width="9.77734375" style="62" customWidth="1"/>
    <col min="154" max="154" width="9.33203125" style="62" bestFit="1" customWidth="1"/>
    <col min="155" max="155" width="12.6640625" style="62" bestFit="1" customWidth="1"/>
    <col min="156" max="156" width="10" style="62" customWidth="1"/>
    <col min="157" max="157" width="9.33203125" style="62" bestFit="1" customWidth="1"/>
    <col min="158" max="158" width="11.109375" style="62" customWidth="1"/>
    <col min="159" max="159" width="10.109375" style="62" customWidth="1"/>
    <col min="160" max="161" width="9.88671875" style="62" customWidth="1"/>
    <col min="162" max="162" width="10.88671875" style="62" customWidth="1"/>
    <col min="163" max="163" width="10" style="62" customWidth="1"/>
    <col min="164" max="164" width="9.77734375" style="62" customWidth="1"/>
    <col min="165" max="165" width="10" style="62" customWidth="1"/>
    <col min="166" max="166" width="9.109375" style="62" bestFit="1" customWidth="1"/>
    <col min="167" max="167" width="9.109375" style="62" customWidth="1"/>
    <col min="168" max="168" width="10.44140625" style="255" customWidth="1"/>
    <col min="169" max="169" width="12.33203125" style="62" customWidth="1"/>
    <col min="170" max="170" width="9.109375" style="62" bestFit="1" customWidth="1"/>
    <col min="171" max="172" width="9.21875" style="62" bestFit="1" customWidth="1"/>
    <col min="173" max="173" width="12.6640625" style="62" customWidth="1"/>
    <col min="174" max="174" width="9.44140625" style="62" customWidth="1"/>
    <col min="175" max="175" width="10.6640625" style="62" customWidth="1"/>
    <col min="176" max="177" width="9.109375" style="62" customWidth="1"/>
    <col min="178" max="180" width="10.44140625" style="68" customWidth="1"/>
    <col min="181" max="182" width="13" style="68" customWidth="1"/>
    <col min="183" max="183" width="10.33203125" style="62" customWidth="1"/>
    <col min="184" max="184" width="10.21875" style="62" customWidth="1"/>
    <col min="185" max="185" width="9.6640625" style="62" customWidth="1"/>
    <col min="186" max="186" width="9.33203125" style="62" bestFit="1" customWidth="1"/>
    <col min="187" max="187" width="10.21875" style="62" customWidth="1"/>
    <col min="188" max="188" width="10.109375" style="62" customWidth="1"/>
    <col min="189" max="189" width="9.21875" style="62" bestFit="1" customWidth="1"/>
    <col min="190" max="190" width="10" style="62" bestFit="1" customWidth="1"/>
    <col min="191" max="191" width="10.109375" style="62" customWidth="1"/>
    <col min="192" max="192" width="9.21875" style="62" bestFit="1" customWidth="1"/>
    <col min="193" max="193" width="9.21875" style="62" customWidth="1"/>
    <col min="194" max="194" width="10.6640625" style="62" customWidth="1"/>
    <col min="195" max="195" width="12.88671875" style="62" customWidth="1"/>
    <col min="196" max="196" width="9.88671875" style="62" customWidth="1"/>
    <col min="197" max="197" width="12" style="62" customWidth="1"/>
    <col min="198" max="198" width="12.33203125" style="62" customWidth="1"/>
    <col min="199" max="199" width="11.6640625" style="62" customWidth="1"/>
    <col min="200" max="200" width="9.21875" style="67" customWidth="1"/>
    <col min="201" max="201" width="9.77734375" style="67" customWidth="1"/>
    <col min="202" max="202" width="9.44140625" style="62" customWidth="1"/>
    <col min="203" max="203" width="9.88671875" style="66" customWidth="1"/>
    <col min="204" max="204" width="9.109375" style="66" bestFit="1" customWidth="1"/>
    <col min="205" max="205" width="9.77734375" style="62" customWidth="1"/>
    <col min="206" max="206" width="9.88671875" style="62" customWidth="1"/>
    <col min="207" max="207" width="10" style="62" customWidth="1"/>
    <col min="208" max="208" width="10" style="65" customWidth="1"/>
    <col min="209" max="209" width="11.21875" style="255" customWidth="1"/>
    <col min="210" max="210" width="12" style="255" customWidth="1"/>
    <col min="211" max="211" width="9.109375" style="255" customWidth="1"/>
    <col min="212" max="212" width="8.88671875" style="65" customWidth="1"/>
    <col min="213" max="213" width="11.77734375" style="62" customWidth="1"/>
    <col min="214" max="214" width="11.33203125" style="62" customWidth="1"/>
    <col min="215" max="215" width="13.6640625" style="62" customWidth="1"/>
    <col min="216" max="216" width="11.44140625" style="62" customWidth="1"/>
    <col min="217" max="217" width="12.44140625" style="62" customWidth="1"/>
    <col min="218" max="218" width="10.44140625" style="62" customWidth="1"/>
    <col min="219" max="219" width="9.109375" style="62" customWidth="1"/>
    <col min="220" max="220" width="9.21875" style="62" customWidth="1"/>
    <col min="221" max="221" width="9.88671875" style="62" customWidth="1"/>
    <col min="222" max="222" width="10.109375" style="62" customWidth="1"/>
    <col min="223" max="227" width="9" style="3"/>
    <col min="228" max="229" width="13.21875" style="3" customWidth="1"/>
    <col min="230" max="231" width="12.6640625" style="3" customWidth="1"/>
    <col min="232" max="237" width="9" style="3"/>
    <col min="238" max="238" width="12" style="3" customWidth="1"/>
    <col min="239" max="239" width="12.21875" style="3" customWidth="1"/>
    <col min="240" max="267" width="9" style="3"/>
    <col min="268" max="268" width="11.6640625" style="3" customWidth="1"/>
    <col min="269" max="16384" width="9" style="3"/>
  </cols>
  <sheetData>
    <row r="1" spans="1:314">
      <c r="B1" s="2" t="s">
        <v>352</v>
      </c>
      <c r="C1" s="3">
        <v>1</v>
      </c>
      <c r="D1" s="4">
        <v>2</v>
      </c>
      <c r="E1" s="3">
        <v>3</v>
      </c>
      <c r="F1" s="3">
        <v>4</v>
      </c>
      <c r="G1" s="4">
        <v>5</v>
      </c>
      <c r="H1" s="3">
        <v>6</v>
      </c>
      <c r="I1" s="3">
        <v>7</v>
      </c>
      <c r="J1" s="4">
        <v>8</v>
      </c>
      <c r="K1" s="3">
        <v>9</v>
      </c>
      <c r="L1" s="3">
        <v>10</v>
      </c>
      <c r="M1" s="4">
        <v>11</v>
      </c>
      <c r="N1" s="3">
        <v>12</v>
      </c>
      <c r="O1" s="3">
        <v>13</v>
      </c>
      <c r="P1" s="4">
        <v>14</v>
      </c>
      <c r="Q1" s="3">
        <v>15</v>
      </c>
      <c r="R1" s="3">
        <v>16</v>
      </c>
      <c r="S1" s="4">
        <v>17</v>
      </c>
      <c r="T1" s="3">
        <v>18</v>
      </c>
      <c r="U1" s="3">
        <v>19</v>
      </c>
      <c r="V1" s="4">
        <v>20</v>
      </c>
      <c r="W1" s="3">
        <v>21</v>
      </c>
      <c r="X1" s="3">
        <v>22</v>
      </c>
      <c r="Y1" s="4">
        <v>23</v>
      </c>
      <c r="Z1" s="3">
        <v>24</v>
      </c>
      <c r="AA1" s="3">
        <v>25</v>
      </c>
      <c r="AB1" s="4">
        <v>26</v>
      </c>
      <c r="AC1" s="3">
        <v>27</v>
      </c>
      <c r="AD1" s="3">
        <v>28</v>
      </c>
      <c r="AE1" s="4">
        <v>29</v>
      </c>
      <c r="AF1" s="3">
        <v>30</v>
      </c>
      <c r="AG1" s="3">
        <v>31</v>
      </c>
      <c r="AH1" s="4">
        <v>32</v>
      </c>
      <c r="AI1" s="3">
        <v>33</v>
      </c>
      <c r="AJ1" s="3">
        <v>34</v>
      </c>
      <c r="AK1" s="4">
        <v>35</v>
      </c>
      <c r="AL1" s="3">
        <v>36</v>
      </c>
      <c r="AM1" s="3">
        <v>37</v>
      </c>
      <c r="AN1" s="4">
        <v>38</v>
      </c>
      <c r="AO1" s="3">
        <v>39</v>
      </c>
      <c r="AP1" s="3">
        <v>40</v>
      </c>
      <c r="AQ1" s="4">
        <v>41</v>
      </c>
      <c r="AR1" s="3">
        <v>42</v>
      </c>
      <c r="AS1" s="3">
        <v>43</v>
      </c>
      <c r="AT1" s="4">
        <v>44</v>
      </c>
      <c r="AU1" s="3">
        <v>45</v>
      </c>
      <c r="AV1" s="3">
        <v>46</v>
      </c>
      <c r="AW1" s="4">
        <v>47</v>
      </c>
      <c r="AX1" s="3">
        <v>48</v>
      </c>
      <c r="AY1" s="3">
        <v>49</v>
      </c>
      <c r="AZ1" s="4">
        <v>50</v>
      </c>
      <c r="BA1" s="3">
        <v>51</v>
      </c>
      <c r="BB1" s="3">
        <v>52</v>
      </c>
      <c r="BC1" s="4">
        <v>53</v>
      </c>
      <c r="BD1" s="3">
        <v>54</v>
      </c>
      <c r="BE1" s="3">
        <v>55</v>
      </c>
      <c r="BF1" s="4">
        <v>56</v>
      </c>
      <c r="BG1" s="3">
        <v>57</v>
      </c>
      <c r="BH1" s="3">
        <v>58</v>
      </c>
      <c r="BI1" s="4">
        <v>59</v>
      </c>
      <c r="BJ1" s="3">
        <v>60</v>
      </c>
      <c r="BK1" s="3">
        <v>61</v>
      </c>
      <c r="BL1" s="4">
        <v>62</v>
      </c>
      <c r="BM1" s="3">
        <v>63</v>
      </c>
      <c r="BN1" s="3">
        <v>64</v>
      </c>
      <c r="BO1" s="4">
        <v>65</v>
      </c>
      <c r="BP1" s="3">
        <v>66</v>
      </c>
      <c r="BQ1" s="3">
        <v>67</v>
      </c>
      <c r="BR1" s="4">
        <v>68</v>
      </c>
      <c r="BS1" s="3">
        <v>69</v>
      </c>
      <c r="BT1" s="3">
        <v>70</v>
      </c>
      <c r="BU1" s="4">
        <v>71</v>
      </c>
      <c r="BV1" s="3">
        <v>72</v>
      </c>
      <c r="BW1" s="3">
        <v>73</v>
      </c>
      <c r="BX1" s="4">
        <v>74</v>
      </c>
      <c r="BY1" s="3">
        <v>75</v>
      </c>
      <c r="BZ1" s="3">
        <v>76</v>
      </c>
      <c r="CA1" s="4">
        <v>77</v>
      </c>
      <c r="CB1" s="3">
        <v>78</v>
      </c>
      <c r="CC1" s="3">
        <v>79</v>
      </c>
      <c r="CD1" s="4">
        <v>80</v>
      </c>
      <c r="CE1" s="3">
        <v>81</v>
      </c>
      <c r="CF1" s="3">
        <v>82</v>
      </c>
      <c r="CG1" s="4">
        <v>83</v>
      </c>
      <c r="CH1" s="3">
        <v>84</v>
      </c>
      <c r="CI1" s="3">
        <v>85</v>
      </c>
      <c r="CJ1" s="4">
        <v>86</v>
      </c>
      <c r="CK1" s="3">
        <v>87</v>
      </c>
      <c r="CL1" s="3">
        <v>88</v>
      </c>
      <c r="CM1" s="4">
        <v>89</v>
      </c>
      <c r="CN1" s="3">
        <v>90</v>
      </c>
      <c r="CO1" s="3">
        <v>91</v>
      </c>
      <c r="CP1" s="4">
        <v>92</v>
      </c>
      <c r="CQ1" s="3">
        <v>93</v>
      </c>
      <c r="CR1" s="3">
        <v>94</v>
      </c>
      <c r="CS1" s="4">
        <v>95</v>
      </c>
      <c r="CT1" s="3">
        <v>96</v>
      </c>
      <c r="CU1" s="3">
        <v>97</v>
      </c>
      <c r="CV1" s="4">
        <v>98</v>
      </c>
      <c r="CW1" s="3">
        <v>99</v>
      </c>
      <c r="CX1" s="3">
        <v>100</v>
      </c>
      <c r="CY1" s="4">
        <v>101</v>
      </c>
      <c r="CZ1" s="3">
        <v>102</v>
      </c>
      <c r="DA1" s="3">
        <v>103</v>
      </c>
      <c r="DB1" s="4">
        <v>104</v>
      </c>
      <c r="DC1" s="3">
        <v>105</v>
      </c>
      <c r="DD1" s="3">
        <v>106</v>
      </c>
      <c r="DE1" s="4">
        <v>107</v>
      </c>
      <c r="DF1" s="3">
        <v>108</v>
      </c>
      <c r="DG1" s="3">
        <v>109</v>
      </c>
      <c r="DH1" s="4">
        <v>110</v>
      </c>
      <c r="DI1" s="3">
        <v>111</v>
      </c>
      <c r="DJ1" s="3">
        <v>112</v>
      </c>
      <c r="DK1" s="4">
        <v>113</v>
      </c>
      <c r="DL1" s="3">
        <v>114</v>
      </c>
      <c r="DM1" s="3">
        <v>115</v>
      </c>
      <c r="DN1" s="4">
        <v>116</v>
      </c>
      <c r="DO1" s="3">
        <v>117</v>
      </c>
      <c r="DP1" s="3">
        <v>118</v>
      </c>
      <c r="DQ1" s="4">
        <v>119</v>
      </c>
      <c r="DR1" s="3">
        <v>120</v>
      </c>
      <c r="DS1" s="3">
        <v>121</v>
      </c>
      <c r="DT1" s="4">
        <v>122</v>
      </c>
      <c r="DU1" s="3">
        <v>123</v>
      </c>
      <c r="DV1" s="3">
        <v>124</v>
      </c>
      <c r="DW1" s="4">
        <v>125</v>
      </c>
      <c r="DX1" s="3">
        <v>126</v>
      </c>
      <c r="DY1" s="3">
        <v>127</v>
      </c>
      <c r="DZ1" s="4">
        <v>128</v>
      </c>
      <c r="EA1" s="3">
        <v>129</v>
      </c>
      <c r="EB1" s="3">
        <v>130</v>
      </c>
      <c r="EC1" s="4">
        <v>131</v>
      </c>
      <c r="ED1" s="3">
        <v>132</v>
      </c>
      <c r="EE1" s="3">
        <v>133</v>
      </c>
      <c r="EF1" s="4">
        <v>134</v>
      </c>
      <c r="EG1" s="3">
        <v>135</v>
      </c>
      <c r="EH1" s="3">
        <v>136</v>
      </c>
      <c r="EI1" s="4">
        <v>137</v>
      </c>
      <c r="EJ1" s="3">
        <v>138</v>
      </c>
      <c r="EK1" s="3">
        <v>139</v>
      </c>
      <c r="EL1" s="4">
        <v>140</v>
      </c>
      <c r="EM1" s="3">
        <v>141</v>
      </c>
      <c r="EN1" s="3">
        <v>142</v>
      </c>
      <c r="EO1" s="4">
        <v>143</v>
      </c>
      <c r="EP1" s="3">
        <v>144</v>
      </c>
      <c r="EQ1" s="3">
        <v>145</v>
      </c>
      <c r="ER1" s="4">
        <v>146</v>
      </c>
      <c r="ES1" s="3">
        <v>147</v>
      </c>
      <c r="ET1" s="3">
        <v>148</v>
      </c>
      <c r="EU1" s="4">
        <v>149</v>
      </c>
      <c r="EV1" s="3">
        <v>150</v>
      </c>
      <c r="EW1" s="3">
        <v>151</v>
      </c>
      <c r="EX1" s="4">
        <v>152</v>
      </c>
      <c r="EY1" s="3">
        <v>153</v>
      </c>
      <c r="EZ1" s="3">
        <v>154</v>
      </c>
      <c r="FA1" s="4">
        <v>155</v>
      </c>
      <c r="FB1" s="3">
        <v>156</v>
      </c>
      <c r="FC1" s="3">
        <v>157</v>
      </c>
      <c r="FD1" s="4">
        <v>158</v>
      </c>
      <c r="FE1" s="3">
        <v>159</v>
      </c>
      <c r="FF1" s="3">
        <v>160</v>
      </c>
      <c r="FG1" s="4">
        <v>161</v>
      </c>
      <c r="FH1" s="3">
        <v>162</v>
      </c>
      <c r="FI1" s="3">
        <v>163</v>
      </c>
      <c r="FJ1" s="4">
        <v>164</v>
      </c>
      <c r="FK1" s="3">
        <v>165</v>
      </c>
      <c r="FL1" s="3">
        <v>166</v>
      </c>
      <c r="FM1" s="4">
        <v>167</v>
      </c>
      <c r="FN1" s="3">
        <v>168</v>
      </c>
      <c r="FO1" s="3">
        <v>169</v>
      </c>
      <c r="FP1" s="4">
        <v>170</v>
      </c>
      <c r="FQ1" s="3">
        <v>171</v>
      </c>
      <c r="FR1" s="3">
        <v>172</v>
      </c>
      <c r="FS1" s="4">
        <v>173</v>
      </c>
      <c r="FT1" s="3">
        <v>174</v>
      </c>
      <c r="FU1" s="3">
        <v>175</v>
      </c>
      <c r="FV1" s="4">
        <v>176</v>
      </c>
      <c r="FW1" s="3">
        <v>177</v>
      </c>
      <c r="FX1" s="3">
        <v>178</v>
      </c>
      <c r="FY1" s="4">
        <v>179</v>
      </c>
      <c r="FZ1" s="3">
        <v>180</v>
      </c>
      <c r="GA1" s="3">
        <v>181</v>
      </c>
      <c r="GB1" s="4">
        <v>182</v>
      </c>
      <c r="GC1" s="3">
        <v>183</v>
      </c>
      <c r="GD1" s="3">
        <v>184</v>
      </c>
      <c r="GE1" s="4">
        <v>185</v>
      </c>
      <c r="GF1" s="3">
        <v>186</v>
      </c>
      <c r="GG1" s="3">
        <v>187</v>
      </c>
      <c r="GH1" s="4">
        <v>188</v>
      </c>
      <c r="GI1" s="3">
        <v>189</v>
      </c>
      <c r="GJ1" s="3">
        <v>190</v>
      </c>
      <c r="GK1" s="4">
        <v>191</v>
      </c>
      <c r="GL1" s="3">
        <v>192</v>
      </c>
      <c r="GM1" s="3">
        <v>193</v>
      </c>
      <c r="GN1" s="4">
        <v>194</v>
      </c>
      <c r="GO1" s="3">
        <v>195</v>
      </c>
      <c r="GP1" s="3">
        <v>196</v>
      </c>
      <c r="GQ1" s="4">
        <v>197</v>
      </c>
      <c r="GR1" s="3">
        <v>198</v>
      </c>
      <c r="GS1" s="3">
        <v>199</v>
      </c>
      <c r="GT1" s="4">
        <v>200</v>
      </c>
      <c r="GU1" s="3">
        <v>201</v>
      </c>
      <c r="GV1" s="3">
        <v>202</v>
      </c>
      <c r="GW1" s="4">
        <v>203</v>
      </c>
      <c r="GX1" s="3">
        <v>204</v>
      </c>
      <c r="GY1" s="3">
        <v>205</v>
      </c>
      <c r="GZ1" s="4">
        <v>206</v>
      </c>
      <c r="HA1" s="3">
        <v>207</v>
      </c>
      <c r="HB1" s="3">
        <v>208</v>
      </c>
      <c r="HC1" s="4">
        <v>209</v>
      </c>
      <c r="HD1" s="3">
        <v>210</v>
      </c>
      <c r="HE1" s="3">
        <v>211</v>
      </c>
      <c r="HF1" s="4">
        <v>212</v>
      </c>
      <c r="HG1" s="3">
        <v>213</v>
      </c>
      <c r="HH1" s="3">
        <v>214</v>
      </c>
      <c r="HI1" s="4">
        <v>215</v>
      </c>
      <c r="HJ1" s="3">
        <v>216</v>
      </c>
      <c r="HK1" s="3">
        <v>217</v>
      </c>
      <c r="HL1" s="4">
        <v>218</v>
      </c>
      <c r="HM1" s="3">
        <v>219</v>
      </c>
      <c r="HN1" s="3">
        <v>220</v>
      </c>
      <c r="HO1" s="4">
        <v>221</v>
      </c>
      <c r="HP1" s="3">
        <v>222</v>
      </c>
      <c r="HQ1" s="3">
        <v>223</v>
      </c>
      <c r="HR1" s="4">
        <v>224</v>
      </c>
      <c r="HS1" s="3">
        <v>225</v>
      </c>
      <c r="HT1" s="3">
        <v>226</v>
      </c>
      <c r="HU1" s="4">
        <v>227</v>
      </c>
      <c r="HV1" s="3">
        <v>228</v>
      </c>
      <c r="HW1" s="3">
        <v>229</v>
      </c>
      <c r="HX1" s="4">
        <v>230</v>
      </c>
      <c r="HY1" s="3">
        <v>231</v>
      </c>
      <c r="HZ1" s="3">
        <v>232</v>
      </c>
      <c r="IA1" s="4">
        <v>233</v>
      </c>
      <c r="IB1" s="3">
        <v>234</v>
      </c>
      <c r="IC1" s="3">
        <v>235</v>
      </c>
      <c r="ID1" s="4">
        <v>236</v>
      </c>
      <c r="IE1" s="3">
        <v>237</v>
      </c>
      <c r="IF1" s="3">
        <v>238</v>
      </c>
      <c r="IG1" s="4">
        <v>239</v>
      </c>
      <c r="IH1" s="3">
        <v>240</v>
      </c>
      <c r="II1" s="3">
        <v>241</v>
      </c>
      <c r="IJ1" s="4">
        <v>242</v>
      </c>
      <c r="IK1" s="3">
        <v>243</v>
      </c>
      <c r="IL1" s="3">
        <v>244</v>
      </c>
      <c r="IM1" s="4">
        <v>245</v>
      </c>
      <c r="IN1" s="3">
        <v>246</v>
      </c>
      <c r="IO1" s="3">
        <v>247</v>
      </c>
      <c r="IP1" s="4">
        <v>248</v>
      </c>
      <c r="IQ1" s="3">
        <v>249</v>
      </c>
      <c r="IR1" s="3">
        <v>250</v>
      </c>
      <c r="IS1" s="4">
        <v>251</v>
      </c>
      <c r="IT1" s="3">
        <v>252</v>
      </c>
      <c r="IU1" s="3">
        <v>253</v>
      </c>
      <c r="IV1" s="4">
        <v>254</v>
      </c>
      <c r="IW1" s="3">
        <v>255</v>
      </c>
      <c r="IX1" s="3">
        <v>256</v>
      </c>
      <c r="IY1" s="4">
        <v>257</v>
      </c>
      <c r="IZ1" s="3">
        <v>258</v>
      </c>
      <c r="JA1" s="3">
        <v>259</v>
      </c>
      <c r="JB1" s="4">
        <v>260</v>
      </c>
      <c r="JC1" s="3">
        <v>261</v>
      </c>
      <c r="JD1" s="3">
        <v>262</v>
      </c>
      <c r="JE1" s="4">
        <v>263</v>
      </c>
      <c r="JF1" s="3">
        <v>264</v>
      </c>
      <c r="JG1" s="3">
        <v>265</v>
      </c>
      <c r="JH1" s="4">
        <v>266</v>
      </c>
      <c r="JI1" s="3">
        <v>267</v>
      </c>
      <c r="JJ1" s="3">
        <v>268</v>
      </c>
      <c r="JK1" s="4">
        <v>269</v>
      </c>
      <c r="JL1" s="3">
        <v>270</v>
      </c>
      <c r="JM1" s="3">
        <v>271</v>
      </c>
      <c r="JN1" s="4">
        <v>272</v>
      </c>
      <c r="JO1" s="3">
        <v>273</v>
      </c>
      <c r="JP1" s="3">
        <v>274</v>
      </c>
      <c r="JQ1" s="4">
        <v>275</v>
      </c>
      <c r="JR1" s="3">
        <v>276</v>
      </c>
      <c r="JS1" s="3">
        <v>277</v>
      </c>
      <c r="JT1" s="4">
        <v>278</v>
      </c>
      <c r="JU1" s="3">
        <v>279</v>
      </c>
      <c r="JV1" s="3">
        <v>280</v>
      </c>
      <c r="JW1" s="4">
        <v>281</v>
      </c>
      <c r="JX1" s="3">
        <v>282</v>
      </c>
      <c r="JY1" s="3">
        <v>283</v>
      </c>
      <c r="JZ1" s="4">
        <v>284</v>
      </c>
      <c r="KA1" s="3">
        <v>285</v>
      </c>
      <c r="KB1" s="3">
        <v>286</v>
      </c>
      <c r="KC1" s="4">
        <v>287</v>
      </c>
      <c r="KD1" s="3">
        <v>288</v>
      </c>
      <c r="KE1" s="3">
        <v>289</v>
      </c>
      <c r="KF1" s="4">
        <v>290</v>
      </c>
      <c r="KG1" s="3">
        <v>291</v>
      </c>
      <c r="KH1" s="3">
        <v>292</v>
      </c>
      <c r="KI1" s="4">
        <v>293</v>
      </c>
      <c r="KJ1" s="3">
        <v>294</v>
      </c>
      <c r="KK1" s="3">
        <v>295</v>
      </c>
      <c r="KL1" s="4">
        <v>296</v>
      </c>
      <c r="KM1" s="3">
        <v>297</v>
      </c>
      <c r="KN1" s="3">
        <v>298</v>
      </c>
      <c r="KO1" s="4">
        <v>299</v>
      </c>
      <c r="KP1" s="3">
        <v>300</v>
      </c>
      <c r="KQ1" s="3">
        <v>301</v>
      </c>
      <c r="KR1" s="4">
        <v>302</v>
      </c>
      <c r="KS1" s="3">
        <v>303</v>
      </c>
      <c r="KT1" s="3">
        <v>304</v>
      </c>
      <c r="KU1" s="4">
        <v>305</v>
      </c>
      <c r="KV1" s="3">
        <v>306</v>
      </c>
      <c r="KW1" s="3">
        <v>307</v>
      </c>
      <c r="KX1" s="4">
        <v>308</v>
      </c>
      <c r="KY1" s="3">
        <v>309</v>
      </c>
      <c r="KZ1" s="3">
        <v>310</v>
      </c>
      <c r="LA1" s="4">
        <v>311</v>
      </c>
      <c r="LB1" s="3">
        <v>312</v>
      </c>
    </row>
    <row r="2" spans="1:314" s="62" customFormat="1" ht="13.5" customHeight="1">
      <c r="B2" s="6"/>
      <c r="D2" s="918" t="s">
        <v>5</v>
      </c>
      <c r="E2" s="918"/>
      <c r="F2" s="918"/>
      <c r="G2" s="918"/>
      <c r="H2" s="918"/>
      <c r="I2" s="918"/>
      <c r="J2" s="918"/>
      <c r="K2" s="918"/>
      <c r="L2" s="918"/>
      <c r="M2" s="918"/>
      <c r="N2" s="918" t="s">
        <v>353</v>
      </c>
      <c r="O2" s="918"/>
      <c r="P2" s="67"/>
      <c r="Q2" s="67"/>
      <c r="R2" s="67" t="s">
        <v>354</v>
      </c>
      <c r="S2" s="252" t="s">
        <v>355</v>
      </c>
      <c r="T2" s="252" t="s">
        <v>355</v>
      </c>
      <c r="U2" s="917" t="s">
        <v>356</v>
      </c>
      <c r="V2" s="917"/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 t="s">
        <v>356</v>
      </c>
      <c r="AI2" s="917"/>
      <c r="AJ2" s="917"/>
      <c r="AK2" s="917"/>
      <c r="AL2" s="917"/>
      <c r="AM2" s="917"/>
      <c r="AN2" s="917"/>
      <c r="AO2" s="917"/>
      <c r="AP2" s="917"/>
      <c r="AQ2" s="917"/>
      <c r="AR2" s="917"/>
      <c r="AS2" s="917"/>
      <c r="AT2" s="917"/>
      <c r="AU2" s="917"/>
      <c r="AV2" s="917" t="s">
        <v>356</v>
      </c>
      <c r="AW2" s="917"/>
      <c r="AX2" s="917"/>
      <c r="AY2" s="917"/>
      <c r="AZ2" s="917"/>
      <c r="BA2" s="917"/>
      <c r="BB2" s="917"/>
      <c r="BC2" s="917"/>
      <c r="BD2" s="917"/>
      <c r="BE2" s="917"/>
      <c r="BF2" s="917"/>
      <c r="BG2" s="917"/>
      <c r="BH2" s="917"/>
      <c r="BI2" s="917"/>
      <c r="BJ2" s="917"/>
      <c r="BK2" s="917"/>
      <c r="BL2" s="917"/>
      <c r="BM2" s="917"/>
      <c r="BN2" s="917"/>
      <c r="BO2" s="917"/>
      <c r="BP2" s="917" t="s">
        <v>356</v>
      </c>
      <c r="BQ2" s="917"/>
      <c r="BR2" s="917"/>
      <c r="BS2" s="917"/>
      <c r="BT2" s="917"/>
      <c r="BU2" s="917"/>
      <c r="BV2" s="917"/>
      <c r="BW2" s="917"/>
      <c r="BX2" s="917"/>
      <c r="BY2" s="917"/>
      <c r="BZ2" s="917"/>
      <c r="CA2" s="917"/>
      <c r="CB2" s="922"/>
      <c r="CC2" s="917" t="s">
        <v>357</v>
      </c>
      <c r="CD2" s="922"/>
      <c r="CE2" s="62" t="s">
        <v>358</v>
      </c>
      <c r="CF2" s="917" t="s">
        <v>359</v>
      </c>
      <c r="CG2" s="917"/>
      <c r="CH2" s="917"/>
      <c r="CI2" s="917"/>
      <c r="CJ2" s="922"/>
      <c r="CK2" s="917" t="s">
        <v>360</v>
      </c>
      <c r="CL2" s="922"/>
      <c r="CM2" s="922"/>
      <c r="CN2" s="922"/>
      <c r="CO2" s="917" t="s">
        <v>361</v>
      </c>
      <c r="CP2" s="917"/>
      <c r="CQ2" s="917"/>
      <c r="CR2" s="62" t="s">
        <v>362</v>
      </c>
      <c r="CS2" s="917" t="s">
        <v>363</v>
      </c>
      <c r="CT2" s="917"/>
      <c r="CU2" s="917"/>
      <c r="CV2" s="917"/>
      <c r="CW2" s="917"/>
      <c r="CX2" s="917"/>
      <c r="CY2" s="917"/>
      <c r="CZ2" s="917"/>
      <c r="DA2" s="917"/>
      <c r="DB2" s="917"/>
      <c r="DC2" s="917"/>
      <c r="DD2" s="917"/>
      <c r="DE2" s="917"/>
      <c r="DF2" s="917"/>
      <c r="DG2" s="917"/>
      <c r="DH2" s="917" t="s">
        <v>364</v>
      </c>
      <c r="DI2" s="917"/>
      <c r="DJ2" s="917"/>
      <c r="DK2" s="917"/>
      <c r="DL2" s="917"/>
      <c r="DM2" s="917"/>
      <c r="DN2" s="917"/>
      <c r="DO2" s="917"/>
      <c r="DP2" s="922"/>
      <c r="DQ2" s="917" t="s">
        <v>365</v>
      </c>
      <c r="DR2" s="922"/>
      <c r="DS2" s="922"/>
      <c r="DT2" s="917" t="s">
        <v>366</v>
      </c>
      <c r="DU2" s="922"/>
      <c r="DV2" s="917" t="s">
        <v>366</v>
      </c>
      <c r="DW2" s="917"/>
      <c r="DX2" s="917"/>
      <c r="DY2" s="917"/>
      <c r="DZ2" s="917"/>
      <c r="EA2" s="917"/>
      <c r="EB2" s="922"/>
      <c r="EC2" s="723"/>
      <c r="ED2" s="917" t="s">
        <v>367</v>
      </c>
      <c r="EE2" s="922"/>
      <c r="EF2" s="922"/>
      <c r="EG2" s="922"/>
      <c r="EH2" s="922"/>
      <c r="EI2" s="922"/>
      <c r="EJ2" s="922"/>
      <c r="EK2" s="917" t="s">
        <v>367</v>
      </c>
      <c r="EL2" s="917"/>
      <c r="EM2" s="917"/>
      <c r="EN2" s="917"/>
      <c r="EO2" s="917"/>
      <c r="EP2" s="917"/>
      <c r="EQ2" s="917"/>
      <c r="ER2" s="917"/>
      <c r="ES2" s="917"/>
      <c r="ET2" s="917"/>
      <c r="EU2" s="922"/>
      <c r="EV2" s="918" t="s">
        <v>368</v>
      </c>
      <c r="EW2" s="922"/>
      <c r="EX2" s="922"/>
      <c r="EY2" s="922"/>
      <c r="EZ2" s="922"/>
      <c r="FA2" s="63" t="s">
        <v>369</v>
      </c>
      <c r="FB2" s="919" t="s">
        <v>370</v>
      </c>
      <c r="FC2" s="919"/>
      <c r="FD2" s="919"/>
      <c r="FE2" s="919"/>
      <c r="FF2" s="919"/>
      <c r="FG2" s="919"/>
      <c r="FH2" s="919"/>
      <c r="FI2" s="919"/>
      <c r="FJ2" s="919"/>
      <c r="FK2" s="919"/>
      <c r="FL2" s="919"/>
      <c r="FM2" s="919"/>
      <c r="FN2" s="919"/>
      <c r="FO2" s="919"/>
      <c r="FP2" s="922"/>
      <c r="FQ2" s="919" t="s">
        <v>371</v>
      </c>
      <c r="FR2" s="922"/>
      <c r="FS2" s="919" t="s">
        <v>373</v>
      </c>
      <c r="FT2" s="919"/>
      <c r="FU2" s="919"/>
      <c r="FV2" s="919"/>
      <c r="FW2" s="919"/>
      <c r="FX2" s="919"/>
      <c r="FY2" s="920" t="s">
        <v>374</v>
      </c>
      <c r="FZ2" s="920"/>
      <c r="GA2" s="920"/>
      <c r="GB2" s="920"/>
      <c r="GC2" s="920"/>
      <c r="GD2" s="922"/>
      <c r="GE2" s="917" t="s">
        <v>375</v>
      </c>
      <c r="GF2" s="922"/>
      <c r="GG2" s="922"/>
      <c r="GH2" s="917" t="s">
        <v>376</v>
      </c>
      <c r="GI2" s="922"/>
      <c r="GJ2" s="62" t="s">
        <v>377</v>
      </c>
      <c r="GK2" s="917" t="s">
        <v>378</v>
      </c>
      <c r="GL2" s="922"/>
      <c r="GM2" s="917" t="s">
        <v>379</v>
      </c>
      <c r="GN2" s="922"/>
      <c r="GO2" s="917" t="s">
        <v>380</v>
      </c>
      <c r="GP2" s="922"/>
      <c r="GQ2" s="917" t="s">
        <v>381</v>
      </c>
      <c r="GR2" s="922"/>
      <c r="GS2" s="922"/>
      <c r="GT2" s="922"/>
      <c r="GU2" s="922"/>
      <c r="GV2" s="922"/>
      <c r="GW2" s="922"/>
      <c r="GX2" s="922"/>
      <c r="GY2" s="62" t="s">
        <v>382</v>
      </c>
      <c r="GZ2" s="917" t="s">
        <v>383</v>
      </c>
      <c r="HA2" s="917"/>
      <c r="HB2" s="917"/>
      <c r="HC2" s="917"/>
      <c r="HD2" s="922"/>
      <c r="HE2" s="917" t="s">
        <v>384</v>
      </c>
      <c r="HF2" s="922"/>
      <c r="HG2" s="922"/>
      <c r="HH2" s="922"/>
      <c r="HI2" s="922"/>
      <c r="HJ2" s="922"/>
      <c r="HK2" s="917" t="s">
        <v>385</v>
      </c>
      <c r="HL2" s="922"/>
      <c r="HM2" s="922"/>
      <c r="HN2" s="923"/>
      <c r="HO2" s="917" t="s">
        <v>839</v>
      </c>
      <c r="HP2" s="917"/>
      <c r="HQ2" s="917"/>
      <c r="HR2" s="917"/>
      <c r="HS2" s="917"/>
      <c r="HT2" s="917" t="s">
        <v>408</v>
      </c>
      <c r="HU2" s="917"/>
      <c r="HV2" s="917"/>
      <c r="HW2" s="917"/>
      <c r="HX2" s="917"/>
      <c r="HY2" s="917"/>
      <c r="HZ2" s="917"/>
      <c r="IA2" s="917"/>
      <c r="IB2" s="917"/>
      <c r="IC2" s="917" t="s">
        <v>409</v>
      </c>
      <c r="ID2" s="917"/>
      <c r="IE2" s="917"/>
      <c r="IF2" s="917" t="s">
        <v>410</v>
      </c>
      <c r="IG2" s="917"/>
      <c r="IH2" s="917"/>
      <c r="II2" s="917"/>
      <c r="IJ2" s="917"/>
      <c r="IK2" s="917"/>
      <c r="IL2" s="917"/>
      <c r="IM2" s="917"/>
      <c r="IN2" s="917" t="s">
        <v>268</v>
      </c>
      <c r="IO2" s="917"/>
      <c r="IP2" s="917"/>
      <c r="IQ2" s="917"/>
      <c r="IR2" s="917"/>
      <c r="IS2" s="917" t="s">
        <v>411</v>
      </c>
      <c r="IT2" s="917"/>
      <c r="IU2" s="917" t="s">
        <v>279</v>
      </c>
      <c r="IV2" s="917"/>
      <c r="IW2" s="917"/>
      <c r="IX2" s="917"/>
      <c r="IY2" s="917"/>
      <c r="IZ2" s="917"/>
      <c r="JA2" s="917"/>
      <c r="JB2" s="917"/>
      <c r="JC2" s="62" t="s">
        <v>412</v>
      </c>
      <c r="JD2" s="917" t="s">
        <v>284</v>
      </c>
      <c r="JE2" s="917"/>
      <c r="JF2" s="917" t="s">
        <v>413</v>
      </c>
      <c r="JG2" s="917"/>
      <c r="JH2" s="917"/>
      <c r="JI2" s="917"/>
      <c r="JJ2" s="917"/>
      <c r="JK2" s="917"/>
      <c r="JL2" s="917"/>
      <c r="JM2" s="917"/>
      <c r="JN2" s="917" t="s">
        <v>296</v>
      </c>
      <c r="JO2" s="917"/>
      <c r="JP2" s="917"/>
      <c r="JQ2" s="917"/>
      <c r="JR2" s="917"/>
      <c r="JS2" s="917"/>
      <c r="JT2" s="917" t="s">
        <v>818</v>
      </c>
      <c r="JU2" s="917"/>
      <c r="JV2" s="917" t="s">
        <v>414</v>
      </c>
      <c r="JW2" s="917"/>
      <c r="JX2" s="917"/>
      <c r="JY2" s="917"/>
      <c r="JZ2" s="917"/>
      <c r="KA2" s="917"/>
      <c r="KB2" s="917"/>
      <c r="KC2" s="917"/>
      <c r="KD2" s="917"/>
      <c r="KE2" s="917"/>
      <c r="KF2" s="917"/>
      <c r="KG2" s="917"/>
      <c r="KH2" s="917"/>
      <c r="KI2" s="917"/>
      <c r="KJ2" s="917"/>
      <c r="KK2" s="917"/>
      <c r="KL2" s="917" t="s">
        <v>414</v>
      </c>
      <c r="KM2" s="917"/>
      <c r="KN2" s="917"/>
      <c r="KO2" s="917"/>
      <c r="KP2" s="917"/>
      <c r="KQ2" s="917"/>
      <c r="KR2" s="917"/>
      <c r="KS2" s="917"/>
      <c r="KT2" s="917"/>
      <c r="KU2" s="917"/>
      <c r="KV2" s="917"/>
      <c r="KW2" s="917"/>
      <c r="KX2" s="917"/>
      <c r="KY2" s="917"/>
      <c r="KZ2" s="917"/>
      <c r="LA2" s="924" t="s">
        <v>840</v>
      </c>
      <c r="LB2" s="925"/>
    </row>
    <row r="3" spans="1:314" s="62" customFormat="1" ht="64.8">
      <c r="B3" s="6" t="s">
        <v>2</v>
      </c>
      <c r="C3" s="62" t="s">
        <v>467</v>
      </c>
      <c r="D3" s="67" t="s">
        <v>468</v>
      </c>
      <c r="E3" s="250" t="s">
        <v>469</v>
      </c>
      <c r="F3" s="250" t="s">
        <v>470</v>
      </c>
      <c r="G3" s="67" t="s">
        <v>471</v>
      </c>
      <c r="H3" s="67" t="s">
        <v>817</v>
      </c>
      <c r="I3" s="67" t="s">
        <v>472</v>
      </c>
      <c r="J3" s="67" t="s">
        <v>473</v>
      </c>
      <c r="K3" s="67" t="s">
        <v>474</v>
      </c>
      <c r="L3" s="62" t="s">
        <v>475</v>
      </c>
      <c r="M3" s="62" t="s">
        <v>476</v>
      </c>
      <c r="N3" s="67" t="s">
        <v>19</v>
      </c>
      <c r="O3" s="67" t="s">
        <v>20</v>
      </c>
      <c r="P3" s="67"/>
      <c r="Q3" s="67"/>
      <c r="R3" s="67" t="s">
        <v>477</v>
      </c>
      <c r="S3" s="255" t="s">
        <v>478</v>
      </c>
      <c r="T3" s="69" t="s">
        <v>479</v>
      </c>
      <c r="U3" s="67" t="s">
        <v>820</v>
      </c>
      <c r="V3" s="255" t="s">
        <v>480</v>
      </c>
      <c r="W3" s="62" t="s">
        <v>481</v>
      </c>
      <c r="X3" s="62" t="s">
        <v>482</v>
      </c>
      <c r="Y3" s="251" t="s">
        <v>483</v>
      </c>
      <c r="Z3" s="62" t="s">
        <v>484</v>
      </c>
      <c r="AA3" s="62" t="s">
        <v>386</v>
      </c>
      <c r="AD3" s="62" t="s">
        <v>387</v>
      </c>
      <c r="AE3" s="62" t="s">
        <v>485</v>
      </c>
      <c r="AF3" s="62" t="s">
        <v>486</v>
      </c>
      <c r="AG3" s="62" t="s">
        <v>821</v>
      </c>
      <c r="AH3" s="62" t="s">
        <v>487</v>
      </c>
      <c r="AI3" s="62" t="s">
        <v>822</v>
      </c>
      <c r="AK3" s="62" t="s">
        <v>388</v>
      </c>
      <c r="AL3" s="62" t="s">
        <v>488</v>
      </c>
      <c r="AM3" s="62" t="s">
        <v>489</v>
      </c>
      <c r="AN3" s="62" t="s">
        <v>389</v>
      </c>
      <c r="AO3" s="62" t="s">
        <v>490</v>
      </c>
      <c r="AP3" s="62" t="s">
        <v>841</v>
      </c>
      <c r="AQ3" s="62" t="s">
        <v>491</v>
      </c>
      <c r="AR3" s="62" t="s">
        <v>391</v>
      </c>
      <c r="AS3" s="62" t="s">
        <v>492</v>
      </c>
      <c r="AT3" s="62" t="s">
        <v>493</v>
      </c>
      <c r="AU3" s="62" t="s">
        <v>392</v>
      </c>
      <c r="AV3" s="62" t="s">
        <v>494</v>
      </c>
      <c r="AW3" s="62" t="s">
        <v>842</v>
      </c>
      <c r="BB3" s="62" t="s">
        <v>495</v>
      </c>
      <c r="BC3" s="62" t="s">
        <v>496</v>
      </c>
      <c r="BD3" s="62" t="s">
        <v>497</v>
      </c>
      <c r="BF3" s="62" t="s">
        <v>498</v>
      </c>
      <c r="BG3" s="62" t="s">
        <v>499</v>
      </c>
      <c r="BH3" s="62" t="s">
        <v>500</v>
      </c>
      <c r="BK3" s="62" t="s">
        <v>501</v>
      </c>
      <c r="BL3" s="62" t="s">
        <v>502</v>
      </c>
      <c r="BM3" s="62" t="s">
        <v>503</v>
      </c>
      <c r="BN3" s="62" t="s">
        <v>504</v>
      </c>
      <c r="BO3" s="62" t="s">
        <v>812</v>
      </c>
      <c r="BP3" s="62" t="s">
        <v>811</v>
      </c>
      <c r="BQ3" s="62" t="s">
        <v>505</v>
      </c>
      <c r="BR3" s="62" t="s">
        <v>506</v>
      </c>
      <c r="BS3" s="62" t="s">
        <v>507</v>
      </c>
      <c r="BT3" s="62" t="s">
        <v>508</v>
      </c>
      <c r="BU3" s="62" t="s">
        <v>509</v>
      </c>
      <c r="BV3" s="62" t="s">
        <v>510</v>
      </c>
      <c r="BW3" s="62" t="s">
        <v>511</v>
      </c>
      <c r="BX3" s="62" t="s">
        <v>73</v>
      </c>
      <c r="BY3" s="62" t="s">
        <v>74</v>
      </c>
      <c r="BZ3" s="62" t="s">
        <v>75</v>
      </c>
      <c r="CA3" s="62" t="s">
        <v>76</v>
      </c>
      <c r="CB3" s="62" t="s">
        <v>810</v>
      </c>
      <c r="CC3" s="62" t="s">
        <v>512</v>
      </c>
      <c r="CD3" s="62" t="s">
        <v>513</v>
      </c>
      <c r="CE3" s="62" t="s">
        <v>514</v>
      </c>
      <c r="CF3" s="62" t="s">
        <v>515</v>
      </c>
      <c r="CG3" s="62" t="s">
        <v>516</v>
      </c>
      <c r="CH3" s="62" t="s">
        <v>517</v>
      </c>
      <c r="CI3" s="62" t="s">
        <v>518</v>
      </c>
      <c r="CJ3" s="62" t="s">
        <v>519</v>
      </c>
      <c r="CK3" s="62" t="s">
        <v>808</v>
      </c>
      <c r="CL3" s="62" t="s">
        <v>90</v>
      </c>
      <c r="CM3" s="62" t="s">
        <v>91</v>
      </c>
      <c r="CN3" s="62" t="s">
        <v>807</v>
      </c>
      <c r="CO3" s="62" t="s">
        <v>520</v>
      </c>
      <c r="CP3" s="62" t="s">
        <v>521</v>
      </c>
      <c r="CQ3" s="62" t="s">
        <v>522</v>
      </c>
      <c r="CR3" s="62" t="s">
        <v>523</v>
      </c>
      <c r="CS3" s="62" t="s">
        <v>823</v>
      </c>
      <c r="CT3" s="62" t="s">
        <v>524</v>
      </c>
      <c r="CU3" s="62" t="s">
        <v>525</v>
      </c>
      <c r="CV3" s="62" t="s">
        <v>526</v>
      </c>
      <c r="CW3" s="62" t="s">
        <v>824</v>
      </c>
      <c r="CX3" s="62" t="s">
        <v>527</v>
      </c>
      <c r="CY3" s="62" t="s">
        <v>528</v>
      </c>
      <c r="CZ3" s="62" t="s">
        <v>529</v>
      </c>
      <c r="DA3" s="62" t="s">
        <v>530</v>
      </c>
      <c r="DB3" s="62" t="s">
        <v>531</v>
      </c>
      <c r="DC3" s="62" t="s">
        <v>532</v>
      </c>
      <c r="DD3" s="62" t="s">
        <v>533</v>
      </c>
      <c r="DE3" s="62" t="s">
        <v>534</v>
      </c>
      <c r="DF3" s="62" t="s">
        <v>535</v>
      </c>
      <c r="DG3" s="62" t="s">
        <v>536</v>
      </c>
      <c r="DH3" s="62" t="s">
        <v>537</v>
      </c>
      <c r="DI3" s="62" t="s">
        <v>538</v>
      </c>
      <c r="DJ3" s="62" t="s">
        <v>539</v>
      </c>
      <c r="DK3" s="62" t="s">
        <v>540</v>
      </c>
      <c r="DL3" s="62" t="s">
        <v>393</v>
      </c>
      <c r="DM3" s="62" t="s">
        <v>541</v>
      </c>
      <c r="DN3" s="62" t="s">
        <v>702</v>
      </c>
      <c r="DO3" s="62" t="s">
        <v>542</v>
      </c>
      <c r="DP3" s="62" t="s">
        <v>543</v>
      </c>
      <c r="DQ3" s="67" t="s">
        <v>826</v>
      </c>
      <c r="DR3" s="67" t="s">
        <v>544</v>
      </c>
      <c r="DS3" s="67" t="s">
        <v>545</v>
      </c>
      <c r="DT3" s="62" t="s">
        <v>546</v>
      </c>
      <c r="DU3" s="62" t="s">
        <v>547</v>
      </c>
      <c r="DV3" s="62" t="s">
        <v>548</v>
      </c>
      <c r="DW3" s="64" t="s">
        <v>549</v>
      </c>
      <c r="DX3" s="64" t="s">
        <v>550</v>
      </c>
      <c r="DY3" s="64" t="s">
        <v>551</v>
      </c>
      <c r="DZ3" s="64" t="s">
        <v>552</v>
      </c>
      <c r="EA3" s="62" t="s">
        <v>553</v>
      </c>
      <c r="EB3" s="62" t="s">
        <v>554</v>
      </c>
      <c r="ED3" s="62" t="s">
        <v>555</v>
      </c>
      <c r="EE3" s="62" t="s">
        <v>556</v>
      </c>
      <c r="EF3" s="62" t="s">
        <v>557</v>
      </c>
      <c r="EG3" s="62" t="s">
        <v>703</v>
      </c>
      <c r="EH3" s="62" t="s">
        <v>558</v>
      </c>
      <c r="EI3" s="62" t="s">
        <v>843</v>
      </c>
      <c r="EJ3" s="62" t="s">
        <v>145</v>
      </c>
      <c r="EK3" s="62" t="s">
        <v>805</v>
      </c>
      <c r="EL3" s="68" t="s">
        <v>394</v>
      </c>
      <c r="EM3" s="68" t="s">
        <v>395</v>
      </c>
      <c r="EN3" s="62" t="s">
        <v>559</v>
      </c>
      <c r="EO3" s="62" t="s">
        <v>560</v>
      </c>
      <c r="EP3" s="62" t="s">
        <v>561</v>
      </c>
      <c r="EQ3" s="62" t="s">
        <v>562</v>
      </c>
      <c r="ER3" s="62" t="s">
        <v>563</v>
      </c>
      <c r="ES3" s="62" t="s">
        <v>564</v>
      </c>
      <c r="ET3" s="62" t="s">
        <v>565</v>
      </c>
      <c r="EU3" s="62" t="s">
        <v>566</v>
      </c>
      <c r="EV3" s="62" t="s">
        <v>567</v>
      </c>
      <c r="EW3" s="62" t="s">
        <v>568</v>
      </c>
      <c r="EX3" s="62" t="s">
        <v>569</v>
      </c>
      <c r="EY3" s="62" t="s">
        <v>570</v>
      </c>
      <c r="EZ3" s="62" t="s">
        <v>396</v>
      </c>
      <c r="FA3" s="62" t="s">
        <v>844</v>
      </c>
      <c r="FB3" s="62" t="s">
        <v>845</v>
      </c>
      <c r="FC3" s="62" t="s">
        <v>571</v>
      </c>
      <c r="FD3" s="63" t="s">
        <v>572</v>
      </c>
      <c r="FE3" s="63" t="s">
        <v>397</v>
      </c>
      <c r="FF3" s="62" t="s">
        <v>573</v>
      </c>
      <c r="FG3" s="62" t="s">
        <v>846</v>
      </c>
      <c r="FH3" s="62" t="s">
        <v>574</v>
      </c>
      <c r="FI3" s="62" t="s">
        <v>575</v>
      </c>
      <c r="FJ3" s="62" t="s">
        <v>576</v>
      </c>
      <c r="FK3" s="62" t="s">
        <v>577</v>
      </c>
      <c r="FL3" s="255" t="s">
        <v>578</v>
      </c>
      <c r="FM3" s="65" t="s">
        <v>579</v>
      </c>
      <c r="FN3" s="69" t="s">
        <v>580</v>
      </c>
      <c r="FO3" s="69" t="s">
        <v>581</v>
      </c>
      <c r="FP3" s="69" t="s">
        <v>582</v>
      </c>
      <c r="FQ3" s="250" t="s">
        <v>583</v>
      </c>
      <c r="FR3" s="67" t="s">
        <v>584</v>
      </c>
      <c r="FS3" s="67" t="s">
        <v>585</v>
      </c>
      <c r="FT3" s="67" t="s">
        <v>586</v>
      </c>
      <c r="FU3" s="67" t="s">
        <v>587</v>
      </c>
      <c r="FV3" s="67" t="s">
        <v>588</v>
      </c>
      <c r="FW3" s="67" t="s">
        <v>589</v>
      </c>
      <c r="FX3" s="67" t="s">
        <v>590</v>
      </c>
      <c r="FY3" s="67" t="s">
        <v>591</v>
      </c>
      <c r="FZ3" s="67"/>
      <c r="GA3" s="67" t="s">
        <v>592</v>
      </c>
      <c r="GB3" s="67" t="s">
        <v>593</v>
      </c>
      <c r="GC3" s="67" t="s">
        <v>594</v>
      </c>
      <c r="GD3" s="67" t="s">
        <v>595</v>
      </c>
      <c r="GE3" s="67" t="s">
        <v>201</v>
      </c>
      <c r="GF3" s="67" t="s">
        <v>596</v>
      </c>
      <c r="GG3" s="67" t="s">
        <v>597</v>
      </c>
      <c r="GH3" s="67" t="s">
        <v>204</v>
      </c>
      <c r="GI3" s="67" t="s">
        <v>205</v>
      </c>
      <c r="GJ3" s="67" t="s">
        <v>598</v>
      </c>
      <c r="GK3" s="67" t="s">
        <v>207</v>
      </c>
      <c r="GL3" s="67" t="s">
        <v>847</v>
      </c>
      <c r="GM3" s="67" t="s">
        <v>599</v>
      </c>
      <c r="GN3" s="67" t="s">
        <v>600</v>
      </c>
      <c r="GO3" s="67" t="s">
        <v>601</v>
      </c>
      <c r="GP3" s="67" t="s">
        <v>602</v>
      </c>
      <c r="GQ3" s="67" t="s">
        <v>603</v>
      </c>
      <c r="GR3" s="62" t="s">
        <v>604</v>
      </c>
      <c r="GS3" s="62" t="s">
        <v>605</v>
      </c>
      <c r="GT3" s="62" t="s">
        <v>606</v>
      </c>
      <c r="GU3" s="62" t="s">
        <v>607</v>
      </c>
      <c r="GV3" s="62" t="s">
        <v>604</v>
      </c>
      <c r="GW3" s="62" t="s">
        <v>605</v>
      </c>
      <c r="GX3" s="62" t="s">
        <v>606</v>
      </c>
      <c r="GY3" s="62" t="s">
        <v>608</v>
      </c>
      <c r="GZ3" s="62" t="s">
        <v>609</v>
      </c>
      <c r="HA3" s="62" t="s">
        <v>610</v>
      </c>
      <c r="HB3" s="62" t="s">
        <v>611</v>
      </c>
      <c r="HC3" s="62" t="s">
        <v>612</v>
      </c>
      <c r="HD3" s="62" t="s">
        <v>613</v>
      </c>
      <c r="HE3" s="62" t="s">
        <v>614</v>
      </c>
      <c r="HF3" s="62" t="s">
        <v>615</v>
      </c>
      <c r="HG3" s="62" t="s">
        <v>616</v>
      </c>
      <c r="HH3" s="62" t="s">
        <v>617</v>
      </c>
      <c r="HI3" s="62" t="s">
        <v>442</v>
      </c>
      <c r="HJ3" s="62" t="s">
        <v>618</v>
      </c>
      <c r="HK3" s="62" t="s">
        <v>398</v>
      </c>
      <c r="HL3" s="249" t="s">
        <v>399</v>
      </c>
      <c r="HM3" s="62" t="s">
        <v>619</v>
      </c>
      <c r="HN3" s="62" t="s">
        <v>620</v>
      </c>
      <c r="HO3" s="62" t="s">
        <v>621</v>
      </c>
      <c r="HS3" s="62" t="s">
        <v>443</v>
      </c>
      <c r="HT3" s="65" t="s">
        <v>644</v>
      </c>
      <c r="HU3" s="65" t="s">
        <v>645</v>
      </c>
      <c r="HV3" s="62" t="s">
        <v>415</v>
      </c>
      <c r="HW3" s="62" t="s">
        <v>416</v>
      </c>
      <c r="HX3" s="62" t="s">
        <v>646</v>
      </c>
      <c r="HY3" s="62" t="s">
        <v>647</v>
      </c>
      <c r="HZ3" s="62" t="s">
        <v>648</v>
      </c>
      <c r="IA3" s="62" t="s">
        <v>649</v>
      </c>
      <c r="IB3" s="66" t="s">
        <v>650</v>
      </c>
      <c r="IC3" s="66" t="s">
        <v>651</v>
      </c>
      <c r="ID3" s="66" t="s">
        <v>652</v>
      </c>
      <c r="IE3" s="67" t="s">
        <v>653</v>
      </c>
      <c r="IF3" s="255" t="s">
        <v>654</v>
      </c>
      <c r="IG3" s="255" t="s">
        <v>655</v>
      </c>
      <c r="IH3" s="62" t="s">
        <v>656</v>
      </c>
      <c r="II3" s="255" t="s">
        <v>657</v>
      </c>
      <c r="IJ3" s="62" t="s">
        <v>658</v>
      </c>
      <c r="IK3" s="62" t="s">
        <v>659</v>
      </c>
      <c r="IL3" s="62" t="s">
        <v>660</v>
      </c>
      <c r="IM3" s="67" t="s">
        <v>661</v>
      </c>
      <c r="IN3" s="62" t="s">
        <v>662</v>
      </c>
      <c r="IO3" s="62" t="s">
        <v>663</v>
      </c>
      <c r="IP3" s="62" t="s">
        <v>664</v>
      </c>
      <c r="IQ3" s="62" t="s">
        <v>417</v>
      </c>
      <c r="IR3" s="62" t="s">
        <v>351</v>
      </c>
      <c r="IS3" s="62" t="s">
        <v>418</v>
      </c>
      <c r="IT3" s="62" t="s">
        <v>419</v>
      </c>
      <c r="IU3" s="62" t="s">
        <v>665</v>
      </c>
      <c r="IV3" s="62" t="s">
        <v>666</v>
      </c>
      <c r="IW3" s="62" t="s">
        <v>667</v>
      </c>
      <c r="IX3" s="62" t="s">
        <v>668</v>
      </c>
      <c r="IY3" s="62" t="s">
        <v>669</v>
      </c>
      <c r="IZ3" s="62" t="s">
        <v>670</v>
      </c>
      <c r="JA3" s="62" t="s">
        <v>858</v>
      </c>
      <c r="JB3" s="62" t="s">
        <v>801</v>
      </c>
      <c r="JC3" s="62" t="s">
        <v>671</v>
      </c>
      <c r="JD3" s="62" t="s">
        <v>672</v>
      </c>
      <c r="JE3" s="62" t="s">
        <v>673</v>
      </c>
      <c r="JF3" s="62" t="s">
        <v>674</v>
      </c>
      <c r="JG3" s="62" t="s">
        <v>675</v>
      </c>
      <c r="JH3" s="62" t="s">
        <v>676</v>
      </c>
      <c r="JI3" s="62" t="s">
        <v>677</v>
      </c>
      <c r="JJ3" s="62" t="s">
        <v>678</v>
      </c>
      <c r="JK3" s="62" t="s">
        <v>679</v>
      </c>
      <c r="JL3" s="62" t="s">
        <v>680</v>
      </c>
      <c r="JM3" s="62" t="s">
        <v>681</v>
      </c>
      <c r="JN3" s="62" t="s">
        <v>848</v>
      </c>
      <c r="JO3" s="62" t="s">
        <v>682</v>
      </c>
      <c r="JS3" s="62" t="s">
        <v>799</v>
      </c>
      <c r="JT3" s="62" t="s">
        <v>798</v>
      </c>
      <c r="JU3" s="62" t="s">
        <v>683</v>
      </c>
      <c r="JV3" s="62" t="s">
        <v>684</v>
      </c>
      <c r="JW3" s="62" t="s">
        <v>420</v>
      </c>
      <c r="JX3" s="62" t="s">
        <v>421</v>
      </c>
      <c r="JY3" s="62" t="s">
        <v>685</v>
      </c>
      <c r="JZ3" s="62" t="s">
        <v>686</v>
      </c>
      <c r="KA3" s="62" t="s">
        <v>687</v>
      </c>
      <c r="KB3" s="62" t="s">
        <v>688</v>
      </c>
      <c r="KC3" s="62" t="s">
        <v>422</v>
      </c>
      <c r="KD3" s="62" t="s">
        <v>441</v>
      </c>
      <c r="KE3" s="62" t="s">
        <v>423</v>
      </c>
      <c r="KF3" s="62" t="s">
        <v>424</v>
      </c>
      <c r="KG3" s="62" t="s">
        <v>425</v>
      </c>
      <c r="KI3" s="62" t="s">
        <v>426</v>
      </c>
      <c r="KJ3" s="62" t="s">
        <v>427</v>
      </c>
      <c r="KK3" s="62" t="s">
        <v>428</v>
      </c>
      <c r="KL3" s="62" t="s">
        <v>689</v>
      </c>
      <c r="KM3" s="62" t="s">
        <v>690</v>
      </c>
      <c r="KN3" s="62" t="s">
        <v>429</v>
      </c>
      <c r="KO3" s="62" t="s">
        <v>691</v>
      </c>
      <c r="KP3" s="62" t="s">
        <v>692</v>
      </c>
      <c r="KQ3" s="62" t="s">
        <v>693</v>
      </c>
      <c r="KR3" s="62" t="s">
        <v>694</v>
      </c>
      <c r="KS3" s="62" t="s">
        <v>430</v>
      </c>
      <c r="KT3" s="62" t="s">
        <v>431</v>
      </c>
      <c r="KU3" s="62" t="s">
        <v>432</v>
      </c>
      <c r="KV3" s="62" t="s">
        <v>433</v>
      </c>
      <c r="KW3" s="62" t="s">
        <v>434</v>
      </c>
      <c r="KY3" s="62" t="s">
        <v>435</v>
      </c>
      <c r="KZ3" s="62" t="s">
        <v>436</v>
      </c>
      <c r="LA3" s="62" t="s">
        <v>437</v>
      </c>
      <c r="LB3" s="292" t="s">
        <v>695</v>
      </c>
    </row>
    <row r="4" spans="1:314" s="62" customFormat="1" ht="64.8">
      <c r="B4" s="726" t="s">
        <v>2</v>
      </c>
      <c r="C4" s="726" t="s">
        <v>1105</v>
      </c>
      <c r="D4" s="727" t="s">
        <v>1104</v>
      </c>
      <c r="E4" s="731" t="s">
        <v>1103</v>
      </c>
      <c r="F4" s="731" t="s">
        <v>1102</v>
      </c>
      <c r="G4" s="727" t="s">
        <v>1101</v>
      </c>
      <c r="H4" s="727" t="s">
        <v>1100</v>
      </c>
      <c r="I4" s="727" t="s">
        <v>1099</v>
      </c>
      <c r="J4" s="727" t="s">
        <v>1098</v>
      </c>
      <c r="K4" s="727" t="s">
        <v>1097</v>
      </c>
      <c r="L4" s="726" t="s">
        <v>1096</v>
      </c>
      <c r="M4" s="726" t="s">
        <v>1095</v>
      </c>
      <c r="N4" s="727" t="s">
        <v>19</v>
      </c>
      <c r="O4" s="727" t="s">
        <v>20</v>
      </c>
      <c r="P4" s="727" t="s">
        <v>1156</v>
      </c>
      <c r="Q4" s="727" t="s">
        <v>1157</v>
      </c>
      <c r="R4" s="727" t="s">
        <v>1094</v>
      </c>
      <c r="S4" s="730" t="s">
        <v>1093</v>
      </c>
      <c r="T4" s="732" t="s">
        <v>1092</v>
      </c>
      <c r="U4" s="727" t="s">
        <v>1091</v>
      </c>
      <c r="V4" s="730" t="s">
        <v>1090</v>
      </c>
      <c r="W4" s="726" t="s">
        <v>1089</v>
      </c>
      <c r="X4" s="726" t="s">
        <v>1088</v>
      </c>
      <c r="Y4" s="733" t="s">
        <v>1087</v>
      </c>
      <c r="Z4" s="726" t="s">
        <v>484</v>
      </c>
      <c r="AA4" s="726" t="s">
        <v>386</v>
      </c>
      <c r="AB4" s="726" t="s">
        <v>1158</v>
      </c>
      <c r="AC4" s="726" t="s">
        <v>1159</v>
      </c>
      <c r="AD4" s="726" t="s">
        <v>387</v>
      </c>
      <c r="AE4" s="726" t="s">
        <v>1086</v>
      </c>
      <c r="AF4" s="726" t="s">
        <v>1085</v>
      </c>
      <c r="AG4" s="726" t="s">
        <v>1084</v>
      </c>
      <c r="AH4" s="726" t="s">
        <v>1083</v>
      </c>
      <c r="AI4" s="726" t="s">
        <v>1082</v>
      </c>
      <c r="AJ4" s="726" t="s">
        <v>1160</v>
      </c>
      <c r="AK4" s="726" t="s">
        <v>388</v>
      </c>
      <c r="AL4" s="726" t="s">
        <v>1081</v>
      </c>
      <c r="AM4" s="726" t="s">
        <v>1080</v>
      </c>
      <c r="AN4" s="726" t="s">
        <v>389</v>
      </c>
      <c r="AO4" s="726" t="s">
        <v>1079</v>
      </c>
      <c r="AP4" s="726" t="s">
        <v>390</v>
      </c>
      <c r="AQ4" s="726" t="s">
        <v>1078</v>
      </c>
      <c r="AR4" s="726" t="s">
        <v>391</v>
      </c>
      <c r="AS4" s="726" t="s">
        <v>1077</v>
      </c>
      <c r="AT4" s="726" t="s">
        <v>1076</v>
      </c>
      <c r="AU4" s="726" t="s">
        <v>392</v>
      </c>
      <c r="AV4" s="726" t="s">
        <v>1075</v>
      </c>
      <c r="AW4" s="726" t="s">
        <v>1161</v>
      </c>
      <c r="AX4" s="726" t="s">
        <v>1162</v>
      </c>
      <c r="AY4" s="726" t="s">
        <v>1163</v>
      </c>
      <c r="AZ4" s="726" t="s">
        <v>1164</v>
      </c>
      <c r="BA4" s="726" t="s">
        <v>1165</v>
      </c>
      <c r="BB4" s="726" t="s">
        <v>1073</v>
      </c>
      <c r="BC4" s="726" t="s">
        <v>1072</v>
      </c>
      <c r="BD4" s="726" t="s">
        <v>1071</v>
      </c>
      <c r="BE4" s="726" t="s">
        <v>1166</v>
      </c>
      <c r="BF4" s="726" t="s">
        <v>1070</v>
      </c>
      <c r="BG4" s="726" t="s">
        <v>1069</v>
      </c>
      <c r="BH4" s="726" t="s">
        <v>1068</v>
      </c>
      <c r="BI4" s="726" t="s">
        <v>1167</v>
      </c>
      <c r="BJ4" s="726" t="s">
        <v>1168</v>
      </c>
      <c r="BK4" s="726" t="s">
        <v>1067</v>
      </c>
      <c r="BL4" s="726" t="s">
        <v>1066</v>
      </c>
      <c r="BM4" s="726" t="s">
        <v>1065</v>
      </c>
      <c r="BN4" s="726" t="s">
        <v>1064</v>
      </c>
      <c r="BO4" s="726" t="s">
        <v>1063</v>
      </c>
      <c r="BP4" s="726" t="s">
        <v>1062</v>
      </c>
      <c r="BQ4" s="726" t="s">
        <v>1061</v>
      </c>
      <c r="BR4" s="726" t="s">
        <v>1060</v>
      </c>
      <c r="BS4" s="726" t="s">
        <v>1059</v>
      </c>
      <c r="BT4" s="726" t="s">
        <v>1058</v>
      </c>
      <c r="BU4" s="726" t="s">
        <v>1057</v>
      </c>
      <c r="BV4" s="726" t="s">
        <v>1056</v>
      </c>
      <c r="BW4" s="726" t="s">
        <v>1055</v>
      </c>
      <c r="BX4" s="726" t="s">
        <v>73</v>
      </c>
      <c r="BY4" s="726" t="s">
        <v>74</v>
      </c>
      <c r="BZ4" s="726" t="s">
        <v>75</v>
      </c>
      <c r="CA4" s="726" t="s">
        <v>76</v>
      </c>
      <c r="CB4" s="726" t="s">
        <v>1169</v>
      </c>
      <c r="CC4" s="726" t="s">
        <v>1053</v>
      </c>
      <c r="CD4" s="726" t="s">
        <v>1052</v>
      </c>
      <c r="CE4" s="726" t="s">
        <v>1051</v>
      </c>
      <c r="CF4" s="726" t="s">
        <v>1050</v>
      </c>
      <c r="CG4" s="726" t="s">
        <v>516</v>
      </c>
      <c r="CH4" s="726" t="s">
        <v>517</v>
      </c>
      <c r="CI4" s="726" t="s">
        <v>518</v>
      </c>
      <c r="CJ4" s="726" t="s">
        <v>1049</v>
      </c>
      <c r="CK4" s="726" t="s">
        <v>1048</v>
      </c>
      <c r="CL4" s="726" t="s">
        <v>90</v>
      </c>
      <c r="CM4" s="726" t="s">
        <v>91</v>
      </c>
      <c r="CN4" s="726" t="s">
        <v>1047</v>
      </c>
      <c r="CO4" s="726" t="s">
        <v>1046</v>
      </c>
      <c r="CP4" s="726" t="s">
        <v>1170</v>
      </c>
      <c r="CQ4" s="726" t="s">
        <v>1045</v>
      </c>
      <c r="CR4" s="726" t="s">
        <v>1044</v>
      </c>
      <c r="CS4" s="726" t="s">
        <v>1043</v>
      </c>
      <c r="CT4" s="726" t="s">
        <v>1042</v>
      </c>
      <c r="CU4" s="726" t="s">
        <v>1041</v>
      </c>
      <c r="CV4" s="726" t="s">
        <v>1040</v>
      </c>
      <c r="CW4" s="726" t="s">
        <v>1039</v>
      </c>
      <c r="CX4" s="726" t="s">
        <v>1038</v>
      </c>
      <c r="CY4" s="726" t="s">
        <v>1037</v>
      </c>
      <c r="CZ4" s="726" t="s">
        <v>1036</v>
      </c>
      <c r="DA4" s="726" t="s">
        <v>1035</v>
      </c>
      <c r="DB4" s="726" t="s">
        <v>1034</v>
      </c>
      <c r="DC4" s="726" t="s">
        <v>1033</v>
      </c>
      <c r="DD4" s="726" t="s">
        <v>1032</v>
      </c>
      <c r="DE4" s="726" t="s">
        <v>1031</v>
      </c>
      <c r="DF4" s="726" t="s">
        <v>1030</v>
      </c>
      <c r="DG4" s="726" t="s">
        <v>1029</v>
      </c>
      <c r="DH4" s="726" t="s">
        <v>1028</v>
      </c>
      <c r="DI4" s="726" t="s">
        <v>1027</v>
      </c>
      <c r="DJ4" s="726" t="s">
        <v>1026</v>
      </c>
      <c r="DK4" s="726" t="s">
        <v>1025</v>
      </c>
      <c r="DL4" s="726" t="s">
        <v>393</v>
      </c>
      <c r="DM4" s="726" t="s">
        <v>1024</v>
      </c>
      <c r="DN4" s="726" t="s">
        <v>1023</v>
      </c>
      <c r="DO4" s="726" t="s">
        <v>1022</v>
      </c>
      <c r="DP4" s="726" t="s">
        <v>1021</v>
      </c>
      <c r="DQ4" s="727" t="s">
        <v>1171</v>
      </c>
      <c r="DR4" s="727" t="s">
        <v>1020</v>
      </c>
      <c r="DS4" s="727" t="s">
        <v>1019</v>
      </c>
      <c r="DT4" s="726" t="s">
        <v>546</v>
      </c>
      <c r="DU4" s="726" t="s">
        <v>547</v>
      </c>
      <c r="DV4" s="726" t="s">
        <v>1018</v>
      </c>
      <c r="DW4" s="726" t="s">
        <v>1017</v>
      </c>
      <c r="DX4" s="726" t="s">
        <v>1016</v>
      </c>
      <c r="DY4" s="726" t="s">
        <v>1015</v>
      </c>
      <c r="DZ4" s="726" t="s">
        <v>1014</v>
      </c>
      <c r="EA4" s="726" t="s">
        <v>1013</v>
      </c>
      <c r="EB4" s="726" t="s">
        <v>1012</v>
      </c>
      <c r="EC4" s="726" t="s">
        <v>1172</v>
      </c>
      <c r="ED4" s="726" t="s">
        <v>1011</v>
      </c>
      <c r="EE4" s="726" t="s">
        <v>1010</v>
      </c>
      <c r="EF4" s="726" t="s">
        <v>1009</v>
      </c>
      <c r="EG4" s="726" t="s">
        <v>1008</v>
      </c>
      <c r="EH4" s="726" t="s">
        <v>1007</v>
      </c>
      <c r="EI4" s="726" t="s">
        <v>144</v>
      </c>
      <c r="EJ4" s="726" t="s">
        <v>145</v>
      </c>
      <c r="EK4" s="726" t="s">
        <v>1006</v>
      </c>
      <c r="EL4" s="734" t="s">
        <v>394</v>
      </c>
      <c r="EM4" s="734" t="s">
        <v>395</v>
      </c>
      <c r="EN4" s="726" t="s">
        <v>1005</v>
      </c>
      <c r="EO4" s="726" t="s">
        <v>1004</v>
      </c>
      <c r="EP4" s="726" t="s">
        <v>1003</v>
      </c>
      <c r="EQ4" s="726" t="s">
        <v>1002</v>
      </c>
      <c r="ER4" s="726" t="s">
        <v>1001</v>
      </c>
      <c r="ES4" s="726" t="s">
        <v>1000</v>
      </c>
      <c r="ET4" s="726" t="s">
        <v>999</v>
      </c>
      <c r="EU4" s="726" t="s">
        <v>998</v>
      </c>
      <c r="EV4" s="726" t="s">
        <v>997</v>
      </c>
      <c r="EW4" s="726" t="s">
        <v>996</v>
      </c>
      <c r="EX4" s="726" t="s">
        <v>995</v>
      </c>
      <c r="EY4" s="726" t="s">
        <v>994</v>
      </c>
      <c r="EZ4" s="726" t="s">
        <v>396</v>
      </c>
      <c r="FA4" s="726" t="s">
        <v>166</v>
      </c>
      <c r="FB4" s="726" t="s">
        <v>1173</v>
      </c>
      <c r="FC4" s="726" t="s">
        <v>993</v>
      </c>
      <c r="FD4" s="729" t="s">
        <v>992</v>
      </c>
      <c r="FE4" s="729"/>
      <c r="FF4" s="726" t="s">
        <v>991</v>
      </c>
      <c r="FG4" s="726" t="s">
        <v>990</v>
      </c>
      <c r="FH4" s="726" t="s">
        <v>989</v>
      </c>
      <c r="FI4" s="726" t="s">
        <v>988</v>
      </c>
      <c r="FJ4" s="726" t="s">
        <v>987</v>
      </c>
      <c r="FK4" s="726" t="s">
        <v>986</v>
      </c>
      <c r="FL4" s="730" t="s">
        <v>985</v>
      </c>
      <c r="FM4" s="735" t="s">
        <v>984</v>
      </c>
      <c r="FN4" s="732" t="s">
        <v>983</v>
      </c>
      <c r="FO4" s="732" t="s">
        <v>982</v>
      </c>
      <c r="FP4" s="732" t="s">
        <v>981</v>
      </c>
      <c r="FQ4" s="731" t="s">
        <v>980</v>
      </c>
      <c r="FR4" s="727" t="s">
        <v>979</v>
      </c>
      <c r="FS4" s="727" t="s">
        <v>978</v>
      </c>
      <c r="FT4" s="727" t="s">
        <v>977</v>
      </c>
      <c r="FU4" s="727" t="s">
        <v>976</v>
      </c>
      <c r="FV4" s="727" t="s">
        <v>975</v>
      </c>
      <c r="FW4" s="727" t="s">
        <v>974</v>
      </c>
      <c r="FX4" s="727" t="s">
        <v>973</v>
      </c>
      <c r="FY4" s="727" t="s">
        <v>1174</v>
      </c>
      <c r="FZ4" s="727" t="s">
        <v>1175</v>
      </c>
      <c r="GA4" s="727" t="s">
        <v>971</v>
      </c>
      <c r="GB4" s="727" t="s">
        <v>970</v>
      </c>
      <c r="GC4" s="727" t="s">
        <v>969</v>
      </c>
      <c r="GD4" s="727" t="s">
        <v>968</v>
      </c>
      <c r="GE4" s="727" t="s">
        <v>201</v>
      </c>
      <c r="GF4" s="727" t="s">
        <v>967</v>
      </c>
      <c r="GG4" s="727" t="s">
        <v>966</v>
      </c>
      <c r="GH4" s="727" t="s">
        <v>1176</v>
      </c>
      <c r="GI4" s="727" t="s">
        <v>205</v>
      </c>
      <c r="GJ4" s="727" t="s">
        <v>964</v>
      </c>
      <c r="GK4" s="727" t="s">
        <v>207</v>
      </c>
      <c r="GL4" s="727" t="s">
        <v>208</v>
      </c>
      <c r="GM4" s="727" t="s">
        <v>963</v>
      </c>
      <c r="GN4" s="727" t="s">
        <v>962</v>
      </c>
      <c r="GO4" s="727" t="s">
        <v>961</v>
      </c>
      <c r="GP4" s="727" t="s">
        <v>960</v>
      </c>
      <c r="GQ4" s="727" t="s">
        <v>959</v>
      </c>
      <c r="GR4" s="726" t="s">
        <v>957</v>
      </c>
      <c r="GS4" s="726" t="s">
        <v>956</v>
      </c>
      <c r="GT4" s="726" t="s">
        <v>955</v>
      </c>
      <c r="GU4" s="726" t="s">
        <v>958</v>
      </c>
      <c r="GV4" s="726" t="s">
        <v>957</v>
      </c>
      <c r="GW4" s="726" t="s">
        <v>956</v>
      </c>
      <c r="GX4" s="726" t="s">
        <v>955</v>
      </c>
      <c r="GY4" s="726" t="s">
        <v>954</v>
      </c>
      <c r="GZ4" s="726" t="s">
        <v>953</v>
      </c>
      <c r="HA4" s="726" t="s">
        <v>952</v>
      </c>
      <c r="HB4" s="726" t="s">
        <v>951</v>
      </c>
      <c r="HC4" s="726" t="s">
        <v>950</v>
      </c>
      <c r="HD4" s="726" t="s">
        <v>949</v>
      </c>
      <c r="HE4" s="726" t="s">
        <v>948</v>
      </c>
      <c r="HF4" s="726" t="s">
        <v>947</v>
      </c>
      <c r="HG4" s="726" t="s">
        <v>946</v>
      </c>
      <c r="HH4" s="726" t="s">
        <v>1177</v>
      </c>
      <c r="HI4" s="726" t="s">
        <v>442</v>
      </c>
      <c r="HJ4" s="726" t="s">
        <v>944</v>
      </c>
      <c r="HK4" s="726" t="s">
        <v>398</v>
      </c>
      <c r="HL4" s="736" t="s">
        <v>399</v>
      </c>
      <c r="HM4" s="726" t="s">
        <v>943</v>
      </c>
      <c r="HN4" s="726" t="s">
        <v>942</v>
      </c>
      <c r="HO4" s="726" t="s">
        <v>934</v>
      </c>
      <c r="HP4" s="726" t="s">
        <v>1178</v>
      </c>
      <c r="HQ4" s="726" t="s">
        <v>1179</v>
      </c>
      <c r="HR4" s="726" t="s">
        <v>1180</v>
      </c>
      <c r="HS4" s="726" t="s">
        <v>443</v>
      </c>
      <c r="HT4" s="735" t="s">
        <v>933</v>
      </c>
      <c r="HU4" s="735" t="s">
        <v>932</v>
      </c>
      <c r="HV4" s="726" t="s">
        <v>415</v>
      </c>
      <c r="HW4" s="726" t="s">
        <v>416</v>
      </c>
      <c r="HX4" s="726" t="s">
        <v>931</v>
      </c>
      <c r="HY4" s="726" t="s">
        <v>930</v>
      </c>
      <c r="HZ4" s="726" t="s">
        <v>929</v>
      </c>
      <c r="IA4" s="726" t="s">
        <v>928</v>
      </c>
      <c r="IB4" s="737" t="s">
        <v>927</v>
      </c>
      <c r="IC4" s="737" t="s">
        <v>926</v>
      </c>
      <c r="ID4" s="737" t="s">
        <v>925</v>
      </c>
      <c r="IE4" s="727" t="s">
        <v>924</v>
      </c>
      <c r="IF4" s="730" t="s">
        <v>923</v>
      </c>
      <c r="IG4" s="730" t="s">
        <v>922</v>
      </c>
      <c r="IH4" s="726" t="s">
        <v>921</v>
      </c>
      <c r="II4" s="730" t="s">
        <v>920</v>
      </c>
      <c r="IJ4" s="726" t="s">
        <v>919</v>
      </c>
      <c r="IK4" s="726" t="s">
        <v>918</v>
      </c>
      <c r="IL4" s="726" t="s">
        <v>917</v>
      </c>
      <c r="IM4" s="727" t="s">
        <v>916</v>
      </c>
      <c r="IN4" s="726" t="s">
        <v>915</v>
      </c>
      <c r="IO4" s="726" t="s">
        <v>914</v>
      </c>
      <c r="IP4" s="726" t="s">
        <v>913</v>
      </c>
      <c r="IQ4" s="726" t="s">
        <v>417</v>
      </c>
      <c r="IR4" s="726" t="s">
        <v>351</v>
      </c>
      <c r="IS4" s="726" t="s">
        <v>418</v>
      </c>
      <c r="IT4" s="726" t="s">
        <v>419</v>
      </c>
      <c r="IU4" s="726"/>
      <c r="IV4" s="726"/>
      <c r="IW4" s="726"/>
      <c r="IX4" s="726"/>
      <c r="IY4" s="726"/>
      <c r="IZ4" s="726"/>
      <c r="JA4" s="726" t="s">
        <v>906</v>
      </c>
      <c r="JB4" s="726" t="s">
        <v>905</v>
      </c>
      <c r="JC4" s="726" t="s">
        <v>904</v>
      </c>
      <c r="JD4" s="726" t="s">
        <v>903</v>
      </c>
      <c r="JE4" s="726" t="s">
        <v>902</v>
      </c>
      <c r="JF4" s="726" t="s">
        <v>901</v>
      </c>
      <c r="JG4" s="726" t="s">
        <v>900</v>
      </c>
      <c r="JH4" s="726" t="s">
        <v>899</v>
      </c>
      <c r="JI4" s="726" t="s">
        <v>898</v>
      </c>
      <c r="JJ4" s="726" t="s">
        <v>897</v>
      </c>
      <c r="JK4" s="726" t="s">
        <v>896</v>
      </c>
      <c r="JL4" s="726" t="s">
        <v>895</v>
      </c>
      <c r="JM4" s="726" t="s">
        <v>894</v>
      </c>
      <c r="JN4" s="726" t="s">
        <v>893</v>
      </c>
      <c r="JO4" s="726" t="s">
        <v>892</v>
      </c>
      <c r="JP4" s="726" t="s">
        <v>1181</v>
      </c>
      <c r="JQ4" s="726" t="s">
        <v>1182</v>
      </c>
      <c r="JR4" s="726" t="s">
        <v>1183</v>
      </c>
      <c r="JS4" s="726" t="s">
        <v>1184</v>
      </c>
      <c r="JT4" s="726" t="s">
        <v>890</v>
      </c>
      <c r="JU4" s="726" t="s">
        <v>889</v>
      </c>
      <c r="JV4" s="726" t="s">
        <v>888</v>
      </c>
      <c r="JW4" s="726" t="s">
        <v>420</v>
      </c>
      <c r="JX4" s="726" t="s">
        <v>421</v>
      </c>
      <c r="JY4" s="726" t="s">
        <v>887</v>
      </c>
      <c r="JZ4" s="726" t="s">
        <v>886</v>
      </c>
      <c r="KA4" s="726" t="s">
        <v>885</v>
      </c>
      <c r="KB4" s="726" t="s">
        <v>884</v>
      </c>
      <c r="KC4" s="726" t="s">
        <v>422</v>
      </c>
      <c r="KD4" s="726" t="s">
        <v>441</v>
      </c>
      <c r="KE4" s="726" t="s">
        <v>423</v>
      </c>
      <c r="KF4" s="726" t="s">
        <v>424</v>
      </c>
      <c r="KG4" s="726" t="s">
        <v>425</v>
      </c>
      <c r="KH4" s="726" t="s">
        <v>1185</v>
      </c>
      <c r="KI4" s="726"/>
      <c r="KJ4" s="726"/>
      <c r="KK4" s="726"/>
      <c r="KL4" s="726"/>
      <c r="KM4" s="726" t="s">
        <v>1186</v>
      </c>
      <c r="KN4" s="726" t="s">
        <v>1187</v>
      </c>
      <c r="KO4" s="726" t="s">
        <v>1188</v>
      </c>
      <c r="KP4" s="726" t="s">
        <v>1189</v>
      </c>
      <c r="KQ4" s="726" t="s">
        <v>1190</v>
      </c>
      <c r="KR4" s="726" t="s">
        <v>1191</v>
      </c>
      <c r="KS4" s="726" t="s">
        <v>1192</v>
      </c>
      <c r="KT4" s="726" t="s">
        <v>1193</v>
      </c>
      <c r="KU4" s="726" t="s">
        <v>1194</v>
      </c>
      <c r="KV4" s="726" t="s">
        <v>1195</v>
      </c>
      <c r="KW4" s="726" t="s">
        <v>1196</v>
      </c>
      <c r="KX4" s="726" t="s">
        <v>1197</v>
      </c>
      <c r="KY4" s="726" t="s">
        <v>1197</v>
      </c>
      <c r="KZ4" s="62" t="s">
        <v>436</v>
      </c>
      <c r="LA4" s="62" t="s">
        <v>437</v>
      </c>
      <c r="LB4" s="292" t="s">
        <v>878</v>
      </c>
    </row>
    <row r="5" spans="1:314" s="62" customFormat="1">
      <c r="B5" s="5" t="b">
        <f>AND(B3=B4)</f>
        <v>1</v>
      </c>
      <c r="C5" s="5" t="b">
        <f t="shared" ref="C5:BZ5" si="0">AND(C3=C4)</f>
        <v>1</v>
      </c>
      <c r="D5" s="5" t="b">
        <f t="shared" si="0"/>
        <v>1</v>
      </c>
      <c r="E5" s="5" t="b">
        <f t="shared" si="0"/>
        <v>1</v>
      </c>
      <c r="F5" s="5" t="b">
        <f t="shared" si="0"/>
        <v>1</v>
      </c>
      <c r="G5" s="5" t="b">
        <f t="shared" si="0"/>
        <v>1</v>
      </c>
      <c r="H5" s="5" t="b">
        <f t="shared" si="0"/>
        <v>1</v>
      </c>
      <c r="I5" s="5" t="b">
        <f t="shared" si="0"/>
        <v>1</v>
      </c>
      <c r="J5" s="5" t="b">
        <f t="shared" si="0"/>
        <v>1</v>
      </c>
      <c r="K5" s="5" t="b">
        <f t="shared" si="0"/>
        <v>1</v>
      </c>
      <c r="L5" s="5" t="b">
        <f t="shared" si="0"/>
        <v>1</v>
      </c>
      <c r="M5" s="5" t="b">
        <f t="shared" si="0"/>
        <v>1</v>
      </c>
      <c r="N5" s="5" t="b">
        <f t="shared" si="0"/>
        <v>1</v>
      </c>
      <c r="O5" s="5" t="b">
        <f t="shared" si="0"/>
        <v>1</v>
      </c>
      <c r="P5" s="5"/>
      <c r="Q5" s="5"/>
      <c r="R5" s="5" t="b">
        <f t="shared" si="0"/>
        <v>1</v>
      </c>
      <c r="S5" s="5" t="b">
        <f t="shared" si="0"/>
        <v>1</v>
      </c>
      <c r="T5" s="5" t="b">
        <f t="shared" si="0"/>
        <v>1</v>
      </c>
      <c r="U5" s="5" t="b">
        <f t="shared" si="0"/>
        <v>1</v>
      </c>
      <c r="V5" s="5" t="b">
        <f t="shared" si="0"/>
        <v>1</v>
      </c>
      <c r="W5" s="5" t="b">
        <f t="shared" si="0"/>
        <v>1</v>
      </c>
      <c r="X5" s="5" t="b">
        <f t="shared" si="0"/>
        <v>1</v>
      </c>
      <c r="Y5" s="5" t="b">
        <f t="shared" si="0"/>
        <v>1</v>
      </c>
      <c r="Z5" s="5" t="b">
        <f t="shared" si="0"/>
        <v>1</v>
      </c>
      <c r="AA5" s="5" t="b">
        <f t="shared" si="0"/>
        <v>1</v>
      </c>
      <c r="AB5" s="5"/>
      <c r="AC5" s="5"/>
      <c r="AD5" s="5" t="b">
        <f t="shared" si="0"/>
        <v>1</v>
      </c>
      <c r="AE5" s="5" t="b">
        <f t="shared" si="0"/>
        <v>1</v>
      </c>
      <c r="AF5" s="5" t="b">
        <f t="shared" si="0"/>
        <v>1</v>
      </c>
      <c r="AG5" s="5" t="b">
        <f t="shared" si="0"/>
        <v>1</v>
      </c>
      <c r="AH5" s="5" t="b">
        <f t="shared" si="0"/>
        <v>1</v>
      </c>
      <c r="AI5" s="5" t="b">
        <f t="shared" si="0"/>
        <v>1</v>
      </c>
      <c r="AJ5" s="5"/>
      <c r="AK5" s="5" t="b">
        <f t="shared" si="0"/>
        <v>1</v>
      </c>
      <c r="AL5" s="5" t="b">
        <f t="shared" si="0"/>
        <v>1</v>
      </c>
      <c r="AM5" s="5" t="b">
        <f t="shared" si="0"/>
        <v>1</v>
      </c>
      <c r="AN5" s="5" t="b">
        <f t="shared" si="0"/>
        <v>1</v>
      </c>
      <c r="AO5" s="5" t="b">
        <f t="shared" si="0"/>
        <v>1</v>
      </c>
      <c r="AP5" s="5" t="b">
        <f t="shared" si="0"/>
        <v>1</v>
      </c>
      <c r="AQ5" s="5" t="b">
        <f t="shared" si="0"/>
        <v>1</v>
      </c>
      <c r="AR5" s="5" t="b">
        <f t="shared" si="0"/>
        <v>1</v>
      </c>
      <c r="AS5" s="5" t="b">
        <f t="shared" si="0"/>
        <v>1</v>
      </c>
      <c r="AT5" s="5" t="b">
        <f t="shared" si="0"/>
        <v>1</v>
      </c>
      <c r="AU5" s="5" t="b">
        <f t="shared" si="0"/>
        <v>1</v>
      </c>
      <c r="AV5" s="5" t="b">
        <f t="shared" si="0"/>
        <v>1</v>
      </c>
      <c r="AW5" s="5" t="b">
        <f t="shared" si="0"/>
        <v>0</v>
      </c>
      <c r="AX5" s="5"/>
      <c r="AY5" s="5"/>
      <c r="AZ5" s="5"/>
      <c r="BA5" s="5"/>
      <c r="BB5" s="5" t="b">
        <f t="shared" si="0"/>
        <v>1</v>
      </c>
      <c r="BC5" s="5" t="b">
        <f t="shared" si="0"/>
        <v>1</v>
      </c>
      <c r="BD5" s="5" t="b">
        <f t="shared" si="0"/>
        <v>1</v>
      </c>
      <c r="BE5" s="5"/>
      <c r="BF5" s="5" t="b">
        <f t="shared" si="0"/>
        <v>1</v>
      </c>
      <c r="BG5" s="5" t="b">
        <f t="shared" si="0"/>
        <v>1</v>
      </c>
      <c r="BH5" s="5" t="b">
        <f t="shared" si="0"/>
        <v>1</v>
      </c>
      <c r="BI5" s="5"/>
      <c r="BJ5" s="5"/>
      <c r="BK5" s="5" t="b">
        <f t="shared" si="0"/>
        <v>1</v>
      </c>
      <c r="BL5" s="5" t="b">
        <f t="shared" si="0"/>
        <v>1</v>
      </c>
      <c r="BM5" s="5" t="b">
        <f t="shared" si="0"/>
        <v>1</v>
      </c>
      <c r="BN5" s="5" t="b">
        <f t="shared" si="0"/>
        <v>1</v>
      </c>
      <c r="BO5" s="5" t="b">
        <f t="shared" si="0"/>
        <v>1</v>
      </c>
      <c r="BP5" s="5" t="b">
        <f t="shared" si="0"/>
        <v>1</v>
      </c>
      <c r="BQ5" s="5" t="b">
        <f t="shared" si="0"/>
        <v>1</v>
      </c>
      <c r="BR5" s="5" t="b">
        <f t="shared" si="0"/>
        <v>1</v>
      </c>
      <c r="BS5" s="5" t="b">
        <f t="shared" si="0"/>
        <v>1</v>
      </c>
      <c r="BT5" s="5" t="b">
        <f t="shared" si="0"/>
        <v>1</v>
      </c>
      <c r="BU5" s="5" t="b">
        <f t="shared" si="0"/>
        <v>1</v>
      </c>
      <c r="BV5" s="5" t="b">
        <f t="shared" si="0"/>
        <v>1</v>
      </c>
      <c r="BW5" s="5" t="b">
        <f t="shared" si="0"/>
        <v>1</v>
      </c>
      <c r="BX5" s="5" t="b">
        <f t="shared" si="0"/>
        <v>1</v>
      </c>
      <c r="BY5" s="5" t="b">
        <f t="shared" si="0"/>
        <v>1</v>
      </c>
      <c r="BZ5" s="5" t="b">
        <f t="shared" si="0"/>
        <v>1</v>
      </c>
      <c r="CA5" s="5" t="b">
        <f t="shared" ref="CA5:EM5" si="1">AND(CA3=CA4)</f>
        <v>1</v>
      </c>
      <c r="CB5" s="5" t="b">
        <f t="shared" si="1"/>
        <v>1</v>
      </c>
      <c r="CC5" s="5" t="b">
        <f t="shared" si="1"/>
        <v>1</v>
      </c>
      <c r="CD5" s="5" t="b">
        <f t="shared" si="1"/>
        <v>1</v>
      </c>
      <c r="CE5" s="5" t="b">
        <f t="shared" si="1"/>
        <v>1</v>
      </c>
      <c r="CF5" s="5" t="b">
        <f t="shared" si="1"/>
        <v>1</v>
      </c>
      <c r="CG5" s="5" t="b">
        <f t="shared" si="1"/>
        <v>1</v>
      </c>
      <c r="CH5" s="5" t="b">
        <f t="shared" si="1"/>
        <v>1</v>
      </c>
      <c r="CI5" s="5" t="b">
        <f t="shared" si="1"/>
        <v>1</v>
      </c>
      <c r="CJ5" s="5" t="b">
        <f t="shared" si="1"/>
        <v>1</v>
      </c>
      <c r="CK5" s="5" t="b">
        <f t="shared" si="1"/>
        <v>1</v>
      </c>
      <c r="CL5" s="5" t="b">
        <f t="shared" si="1"/>
        <v>1</v>
      </c>
      <c r="CM5" s="5" t="b">
        <f t="shared" si="1"/>
        <v>1</v>
      </c>
      <c r="CN5" s="5" t="b">
        <f t="shared" si="1"/>
        <v>1</v>
      </c>
      <c r="CO5" s="5" t="b">
        <f t="shared" si="1"/>
        <v>1</v>
      </c>
      <c r="CP5" s="5" t="b">
        <f t="shared" si="1"/>
        <v>0</v>
      </c>
      <c r="CQ5" s="5" t="b">
        <f t="shared" si="1"/>
        <v>1</v>
      </c>
      <c r="CR5" s="5" t="b">
        <f t="shared" si="1"/>
        <v>1</v>
      </c>
      <c r="CS5" s="5" t="b">
        <f t="shared" si="1"/>
        <v>1</v>
      </c>
      <c r="CT5" s="5" t="b">
        <f t="shared" si="1"/>
        <v>1</v>
      </c>
      <c r="CU5" s="5" t="b">
        <f t="shared" si="1"/>
        <v>1</v>
      </c>
      <c r="CV5" s="5" t="b">
        <f t="shared" si="1"/>
        <v>1</v>
      </c>
      <c r="CW5" s="5" t="b">
        <f t="shared" si="1"/>
        <v>1</v>
      </c>
      <c r="CX5" s="5" t="b">
        <f t="shared" si="1"/>
        <v>1</v>
      </c>
      <c r="CY5" s="5" t="b">
        <f t="shared" si="1"/>
        <v>1</v>
      </c>
      <c r="CZ5" s="5" t="b">
        <f t="shared" si="1"/>
        <v>1</v>
      </c>
      <c r="DA5" s="5" t="b">
        <f t="shared" si="1"/>
        <v>1</v>
      </c>
      <c r="DB5" s="5" t="b">
        <f t="shared" si="1"/>
        <v>1</v>
      </c>
      <c r="DC5" s="5" t="b">
        <f t="shared" si="1"/>
        <v>1</v>
      </c>
      <c r="DD5" s="5" t="b">
        <f t="shared" si="1"/>
        <v>1</v>
      </c>
      <c r="DE5" s="5" t="b">
        <f t="shared" si="1"/>
        <v>1</v>
      </c>
      <c r="DF5" s="5" t="b">
        <f t="shared" si="1"/>
        <v>1</v>
      </c>
      <c r="DG5" s="5" t="b">
        <f t="shared" si="1"/>
        <v>1</v>
      </c>
      <c r="DH5" s="5" t="b">
        <f t="shared" si="1"/>
        <v>1</v>
      </c>
      <c r="DI5" s="5" t="b">
        <f t="shared" si="1"/>
        <v>1</v>
      </c>
      <c r="DJ5" s="5" t="b">
        <f t="shared" si="1"/>
        <v>1</v>
      </c>
      <c r="DK5" s="5" t="b">
        <f t="shared" si="1"/>
        <v>1</v>
      </c>
      <c r="DL5" s="5" t="b">
        <f t="shared" si="1"/>
        <v>1</v>
      </c>
      <c r="DM5" s="5" t="b">
        <f t="shared" si="1"/>
        <v>1</v>
      </c>
      <c r="DN5" s="5" t="b">
        <f t="shared" si="1"/>
        <v>0</v>
      </c>
      <c r="DO5" s="5" t="b">
        <f t="shared" si="1"/>
        <v>1</v>
      </c>
      <c r="DP5" s="5" t="b">
        <f t="shared" si="1"/>
        <v>1</v>
      </c>
      <c r="DQ5" s="5" t="b">
        <f t="shared" si="1"/>
        <v>0</v>
      </c>
      <c r="DR5" s="5" t="b">
        <f t="shared" si="1"/>
        <v>1</v>
      </c>
      <c r="DS5" s="5" t="b">
        <f t="shared" si="1"/>
        <v>1</v>
      </c>
      <c r="DT5" s="5" t="b">
        <f t="shared" si="1"/>
        <v>1</v>
      </c>
      <c r="DU5" s="5" t="b">
        <f t="shared" si="1"/>
        <v>1</v>
      </c>
      <c r="DV5" s="5" t="b">
        <f t="shared" si="1"/>
        <v>1</v>
      </c>
      <c r="DW5" s="5" t="b">
        <f t="shared" si="1"/>
        <v>1</v>
      </c>
      <c r="DX5" s="5" t="b">
        <f t="shared" si="1"/>
        <v>1</v>
      </c>
      <c r="DY5" s="5" t="b">
        <f t="shared" si="1"/>
        <v>1</v>
      </c>
      <c r="DZ5" s="5" t="b">
        <f t="shared" si="1"/>
        <v>1</v>
      </c>
      <c r="EA5" s="5" t="b">
        <f t="shared" si="1"/>
        <v>1</v>
      </c>
      <c r="EB5" s="5" t="b">
        <f t="shared" si="1"/>
        <v>1</v>
      </c>
      <c r="EC5" s="5"/>
      <c r="ED5" s="5" t="b">
        <f t="shared" si="1"/>
        <v>0</v>
      </c>
      <c r="EE5" s="5" t="b">
        <f t="shared" si="1"/>
        <v>0</v>
      </c>
      <c r="EF5" s="5" t="b">
        <f t="shared" si="1"/>
        <v>0</v>
      </c>
      <c r="EG5" s="5" t="b">
        <f t="shared" si="1"/>
        <v>0</v>
      </c>
      <c r="EH5" s="5" t="b">
        <f t="shared" si="1"/>
        <v>1</v>
      </c>
      <c r="EI5" s="5" t="b">
        <f t="shared" si="1"/>
        <v>1</v>
      </c>
      <c r="EJ5" s="5" t="b">
        <f t="shared" si="1"/>
        <v>1</v>
      </c>
      <c r="EK5" s="5" t="b">
        <f t="shared" si="1"/>
        <v>1</v>
      </c>
      <c r="EL5" s="5" t="b">
        <f t="shared" si="1"/>
        <v>1</v>
      </c>
      <c r="EM5" s="5" t="b">
        <f t="shared" si="1"/>
        <v>1</v>
      </c>
      <c r="EN5" s="5" t="b">
        <f t="shared" ref="EN5:FD5" si="2">AND(EN3=EN4)</f>
        <v>1</v>
      </c>
      <c r="EO5" s="5" t="b">
        <f t="shared" si="2"/>
        <v>1</v>
      </c>
      <c r="EP5" s="5" t="b">
        <f t="shared" si="2"/>
        <v>1</v>
      </c>
      <c r="EQ5" s="5" t="b">
        <f t="shared" si="2"/>
        <v>1</v>
      </c>
      <c r="ER5" s="5" t="b">
        <f t="shared" si="2"/>
        <v>1</v>
      </c>
      <c r="ES5" s="5" t="b">
        <f t="shared" si="2"/>
        <v>1</v>
      </c>
      <c r="ET5" s="5" t="b">
        <f t="shared" si="2"/>
        <v>1</v>
      </c>
      <c r="EU5" s="5" t="b">
        <f t="shared" si="2"/>
        <v>1</v>
      </c>
      <c r="EV5" s="5" t="b">
        <f t="shared" si="2"/>
        <v>1</v>
      </c>
      <c r="EW5" s="5" t="b">
        <f t="shared" si="2"/>
        <v>1</v>
      </c>
      <c r="EX5" s="5" t="b">
        <f t="shared" si="2"/>
        <v>1</v>
      </c>
      <c r="EY5" s="5" t="b">
        <f t="shared" si="2"/>
        <v>1</v>
      </c>
      <c r="EZ5" s="5" t="b">
        <f t="shared" si="2"/>
        <v>1</v>
      </c>
      <c r="FA5" s="5" t="b">
        <f t="shared" si="2"/>
        <v>1</v>
      </c>
      <c r="FB5" s="5" t="b">
        <f t="shared" si="2"/>
        <v>0</v>
      </c>
      <c r="FC5" s="5" t="b">
        <f t="shared" si="2"/>
        <v>1</v>
      </c>
      <c r="FD5" s="5" t="b">
        <f t="shared" si="2"/>
        <v>1</v>
      </c>
      <c r="FE5" s="5" t="b">
        <f t="shared" ref="FE5" si="3">AND(FE3=FE4)</f>
        <v>0</v>
      </c>
      <c r="FF5" s="5" t="b">
        <f t="shared" ref="FF5" si="4">AND(FF3=FF4)</f>
        <v>1</v>
      </c>
      <c r="FG5" s="5" t="b">
        <f t="shared" ref="FG5" si="5">AND(FG3=FG4)</f>
        <v>1</v>
      </c>
      <c r="FH5" s="5" t="b">
        <f t="shared" ref="FH5" si="6">AND(FH3=FH4)</f>
        <v>1</v>
      </c>
      <c r="FI5" s="5" t="b">
        <f t="shared" ref="FI5" si="7">AND(FI3=FI4)</f>
        <v>1</v>
      </c>
      <c r="FJ5" s="5" t="b">
        <f t="shared" ref="FJ5" si="8">AND(FJ3=FJ4)</f>
        <v>1</v>
      </c>
      <c r="FK5" s="5" t="b">
        <f t="shared" ref="FK5" si="9">AND(FK3=FK4)</f>
        <v>1</v>
      </c>
      <c r="FL5" s="5" t="b">
        <f t="shared" ref="FL5" si="10">AND(FL3=FL4)</f>
        <v>1</v>
      </c>
      <c r="FM5" s="5" t="b">
        <f t="shared" ref="FM5" si="11">AND(FM3=FM4)</f>
        <v>1</v>
      </c>
      <c r="FN5" s="5" t="b">
        <f t="shared" ref="FN5" si="12">AND(FN3=FN4)</f>
        <v>1</v>
      </c>
      <c r="FO5" s="5" t="b">
        <f t="shared" ref="FO5" si="13">AND(FO3=FO4)</f>
        <v>1</v>
      </c>
      <c r="FP5" s="5" t="b">
        <f t="shared" ref="FP5" si="14">AND(FP3=FP4)</f>
        <v>1</v>
      </c>
      <c r="FQ5" s="5" t="b">
        <f t="shared" ref="FQ5" si="15">AND(FQ3=FQ4)</f>
        <v>1</v>
      </c>
      <c r="FR5" s="5" t="b">
        <f t="shared" ref="FR5" si="16">AND(FR3=FR4)</f>
        <v>1</v>
      </c>
      <c r="FS5" s="5" t="b">
        <f t="shared" ref="FS5" si="17">AND(FS3=FS4)</f>
        <v>1</v>
      </c>
      <c r="FT5" s="5" t="b">
        <f t="shared" ref="FT5" si="18">AND(FT3=FT4)</f>
        <v>1</v>
      </c>
      <c r="FU5" s="5" t="b">
        <f t="shared" ref="FU5" si="19">AND(FU3=FU4)</f>
        <v>1</v>
      </c>
      <c r="FV5" s="5" t="b">
        <f t="shared" ref="FV5" si="20">AND(FV3=FV4)</f>
        <v>1</v>
      </c>
      <c r="FW5" s="5" t="b">
        <f t="shared" ref="FW5" si="21">AND(FW3=FW4)</f>
        <v>1</v>
      </c>
      <c r="FX5" s="5" t="b">
        <f t="shared" ref="FX5" si="22">AND(FX3=FX4)</f>
        <v>1</v>
      </c>
      <c r="FY5" s="5" t="b">
        <f t="shared" ref="FY5" si="23">AND(FY3=FY4)</f>
        <v>0</v>
      </c>
      <c r="FZ5" s="5"/>
      <c r="GA5" s="5" t="b">
        <f t="shared" ref="GA5" si="24">AND(GA3=GA4)</f>
        <v>1</v>
      </c>
      <c r="GB5" s="5" t="b">
        <f t="shared" ref="GB5" si="25">AND(GB3=GB4)</f>
        <v>1</v>
      </c>
      <c r="GC5" s="5" t="b">
        <f t="shared" ref="GC5" si="26">AND(GC3=GC4)</f>
        <v>1</v>
      </c>
      <c r="GD5" s="5" t="b">
        <f t="shared" ref="GD5" si="27">AND(GD3=GD4)</f>
        <v>1</v>
      </c>
      <c r="GE5" s="5" t="b">
        <f t="shared" ref="GE5" si="28">AND(GE3=GE4)</f>
        <v>1</v>
      </c>
      <c r="GF5" s="5" t="b">
        <f t="shared" ref="GF5" si="29">AND(GF3=GF4)</f>
        <v>1</v>
      </c>
      <c r="GG5" s="5" t="b">
        <f t="shared" ref="GG5" si="30">AND(GG3=GG4)</f>
        <v>1</v>
      </c>
      <c r="GH5" s="5" t="b">
        <f t="shared" ref="GH5" si="31">AND(GH3=GH4)</f>
        <v>0</v>
      </c>
      <c r="GI5" s="5" t="b">
        <f t="shared" ref="GI5" si="32">AND(GI3=GI4)</f>
        <v>1</v>
      </c>
      <c r="GJ5" s="5" t="b">
        <f t="shared" ref="GJ5" si="33">AND(GJ3=GJ4)</f>
        <v>1</v>
      </c>
      <c r="GK5" s="5" t="b">
        <f t="shared" ref="GK5" si="34">AND(GK3=GK4)</f>
        <v>1</v>
      </c>
      <c r="GL5" s="5" t="b">
        <f t="shared" ref="GL5" si="35">AND(GL3=GL4)</f>
        <v>1</v>
      </c>
      <c r="GM5" s="5" t="b">
        <f t="shared" ref="GM5" si="36">AND(GM3=GM4)</f>
        <v>1</v>
      </c>
      <c r="GN5" s="5" t="b">
        <f t="shared" ref="GN5" si="37">AND(GN3=GN4)</f>
        <v>1</v>
      </c>
      <c r="GO5" s="5" t="b">
        <f t="shared" ref="GO5" si="38">AND(GO3=GO4)</f>
        <v>1</v>
      </c>
      <c r="GP5" s="5" t="b">
        <f t="shared" ref="GP5" si="39">AND(GP3=GP4)</f>
        <v>1</v>
      </c>
      <c r="GQ5" s="5" t="b">
        <f t="shared" ref="GQ5" si="40">AND(GQ3=GQ4)</f>
        <v>1</v>
      </c>
      <c r="GR5" s="5" t="b">
        <f t="shared" ref="GR5" si="41">AND(GR3=GR4)</f>
        <v>1</v>
      </c>
      <c r="GS5" s="5" t="b">
        <f t="shared" ref="GS5" si="42">AND(GS3=GS4)</f>
        <v>1</v>
      </c>
      <c r="GT5" s="5" t="b">
        <f t="shared" ref="GT5" si="43">AND(GT3=GT4)</f>
        <v>1</v>
      </c>
      <c r="GU5" s="5" t="b">
        <f t="shared" ref="GU5" si="44">AND(GU3=GU4)</f>
        <v>1</v>
      </c>
      <c r="GV5" s="5" t="b">
        <f t="shared" ref="GV5" si="45">AND(GV3=GV4)</f>
        <v>1</v>
      </c>
      <c r="GW5" s="5" t="b">
        <f t="shared" ref="GW5" si="46">AND(GW3=GW4)</f>
        <v>1</v>
      </c>
      <c r="GX5" s="5" t="b">
        <f t="shared" ref="GX5" si="47">AND(GX3=GX4)</f>
        <v>1</v>
      </c>
      <c r="GY5" s="5" t="b">
        <f t="shared" ref="GY5" si="48">AND(GY3=GY4)</f>
        <v>1</v>
      </c>
      <c r="GZ5" s="5" t="b">
        <f t="shared" ref="GZ5" si="49">AND(GZ3=GZ4)</f>
        <v>1</v>
      </c>
      <c r="HA5" s="5" t="b">
        <f t="shared" ref="HA5" si="50">AND(HA3=HA4)</f>
        <v>1</v>
      </c>
      <c r="HB5" s="5" t="b">
        <f t="shared" ref="HB5" si="51">AND(HB3=HB4)</f>
        <v>1</v>
      </c>
      <c r="HC5" s="5" t="b">
        <f t="shared" ref="HC5" si="52">AND(HC3=HC4)</f>
        <v>1</v>
      </c>
      <c r="HD5" s="5" t="b">
        <f t="shared" ref="HD5" si="53">AND(HD3=HD4)</f>
        <v>1</v>
      </c>
      <c r="HE5" s="5" t="b">
        <f t="shared" ref="HE5" si="54">AND(HE3=HE4)</f>
        <v>1</v>
      </c>
      <c r="HF5" s="5" t="b">
        <f t="shared" ref="HF5" si="55">AND(HF3=HF4)</f>
        <v>1</v>
      </c>
      <c r="HG5" s="5" t="b">
        <f t="shared" ref="HG5" si="56">AND(HG3=HG4)</f>
        <v>1</v>
      </c>
      <c r="HH5" s="5" t="b">
        <f t="shared" ref="HH5" si="57">AND(HH3=HH4)</f>
        <v>0</v>
      </c>
      <c r="HI5" s="5" t="b">
        <f t="shared" ref="HI5" si="58">AND(HI3=HI4)</f>
        <v>1</v>
      </c>
      <c r="HJ5" s="5" t="b">
        <f t="shared" ref="HJ5" si="59">AND(HJ3=HJ4)</f>
        <v>1</v>
      </c>
      <c r="HK5" s="5" t="b">
        <f t="shared" ref="HK5" si="60">AND(HK3=HK4)</f>
        <v>1</v>
      </c>
      <c r="HL5" s="5" t="b">
        <f t="shared" ref="HL5" si="61">AND(HL3=HL4)</f>
        <v>1</v>
      </c>
      <c r="HM5" s="5" t="b">
        <f t="shared" ref="HM5" si="62">AND(HM3=HM4)</f>
        <v>1</v>
      </c>
      <c r="HN5" s="5" t="b">
        <f t="shared" ref="HN5" si="63">AND(HN3=HN4)</f>
        <v>1</v>
      </c>
      <c r="HO5" s="5" t="b">
        <f t="shared" ref="HO5" si="64">AND(HO3=HO4)</f>
        <v>1</v>
      </c>
      <c r="HP5" s="5"/>
      <c r="HQ5" s="5"/>
      <c r="HR5" s="5"/>
      <c r="HS5" s="5" t="b">
        <f t="shared" ref="HS5" si="65">AND(HS3=HS4)</f>
        <v>1</v>
      </c>
      <c r="HT5" s="5" t="b">
        <f t="shared" ref="HT5" si="66">AND(HT3=HT4)</f>
        <v>1</v>
      </c>
      <c r="HU5" s="5" t="b">
        <f t="shared" ref="HU5" si="67">AND(HU3=HU4)</f>
        <v>1</v>
      </c>
      <c r="HV5" s="5" t="b">
        <f t="shared" ref="HV5" si="68">AND(HV3=HV4)</f>
        <v>1</v>
      </c>
      <c r="HW5" s="5" t="b">
        <f t="shared" ref="HW5" si="69">AND(HW3=HW4)</f>
        <v>1</v>
      </c>
      <c r="HX5" s="5" t="b">
        <f t="shared" ref="HX5" si="70">AND(HX3=HX4)</f>
        <v>1</v>
      </c>
      <c r="HY5" s="5" t="b">
        <f t="shared" ref="HY5" si="71">AND(HY3=HY4)</f>
        <v>1</v>
      </c>
      <c r="HZ5" s="5" t="b">
        <f t="shared" ref="HZ5" si="72">AND(HZ3=HZ4)</f>
        <v>1</v>
      </c>
      <c r="IA5" s="5" t="b">
        <f t="shared" ref="IA5" si="73">AND(IA3=IA4)</f>
        <v>1</v>
      </c>
      <c r="IB5" s="5" t="b">
        <f t="shared" ref="IB5" si="74">AND(IB3=IB4)</f>
        <v>1</v>
      </c>
      <c r="IC5" s="5" t="b">
        <f t="shared" ref="IC5" si="75">AND(IC3=IC4)</f>
        <v>1</v>
      </c>
      <c r="ID5" s="5" t="b">
        <f t="shared" ref="ID5" si="76">AND(ID3=ID4)</f>
        <v>1</v>
      </c>
      <c r="IE5" s="5" t="b">
        <f t="shared" ref="IE5" si="77">AND(IE3=IE4)</f>
        <v>1</v>
      </c>
      <c r="IF5" s="5" t="b">
        <f t="shared" ref="IF5" si="78">AND(IF3=IF4)</f>
        <v>1</v>
      </c>
      <c r="IG5" s="5" t="b">
        <f t="shared" ref="IG5" si="79">AND(IG3=IG4)</f>
        <v>1</v>
      </c>
      <c r="IH5" s="5" t="b">
        <f t="shared" ref="IH5" si="80">AND(IH3=IH4)</f>
        <v>1</v>
      </c>
      <c r="II5" s="5" t="b">
        <f t="shared" ref="II5" si="81">AND(II3=II4)</f>
        <v>1</v>
      </c>
      <c r="IJ5" s="5" t="b">
        <f t="shared" ref="IJ5" si="82">AND(IJ3=IJ4)</f>
        <v>1</v>
      </c>
      <c r="IK5" s="5" t="b">
        <f t="shared" ref="IK5" si="83">AND(IK3=IK4)</f>
        <v>1</v>
      </c>
      <c r="IL5" s="5" t="b">
        <f t="shared" ref="IL5" si="84">AND(IL3=IL4)</f>
        <v>1</v>
      </c>
      <c r="IM5" s="5" t="b">
        <f t="shared" ref="IM5" si="85">AND(IM3=IM4)</f>
        <v>1</v>
      </c>
      <c r="IN5" s="5" t="b">
        <f t="shared" ref="IN5" si="86">AND(IN3=IN4)</f>
        <v>1</v>
      </c>
      <c r="IO5" s="5" t="b">
        <f t="shared" ref="IO5" si="87">AND(IO3=IO4)</f>
        <v>1</v>
      </c>
      <c r="IP5" s="5" t="b">
        <f t="shared" ref="IP5" si="88">AND(IP3=IP4)</f>
        <v>1</v>
      </c>
      <c r="IQ5" s="5" t="b">
        <f t="shared" ref="IQ5" si="89">AND(IQ3=IQ4)</f>
        <v>1</v>
      </c>
      <c r="IR5" s="5" t="b">
        <f t="shared" ref="IR5" si="90">AND(IR3=IR4)</f>
        <v>1</v>
      </c>
      <c r="IS5" s="5" t="b">
        <f t="shared" ref="IS5" si="91">AND(IS3=IS4)</f>
        <v>1</v>
      </c>
      <c r="IT5" s="5" t="b">
        <f t="shared" ref="IT5" si="92">AND(IT3=IT4)</f>
        <v>1</v>
      </c>
      <c r="IU5" s="5" t="b">
        <f t="shared" ref="IU5" si="93">AND(IU3=IU4)</f>
        <v>0</v>
      </c>
      <c r="IV5" s="5" t="b">
        <f t="shared" ref="IV5" si="94">AND(IV3=IV4)</f>
        <v>0</v>
      </c>
      <c r="IW5" s="5" t="b">
        <f t="shared" ref="IW5" si="95">AND(IW3=IW4)</f>
        <v>0</v>
      </c>
      <c r="IX5" s="5" t="b">
        <f t="shared" ref="IX5" si="96">AND(IX3=IX4)</f>
        <v>0</v>
      </c>
      <c r="IY5" s="5" t="b">
        <f t="shared" ref="IY5" si="97">AND(IY3=IY4)</f>
        <v>0</v>
      </c>
      <c r="IZ5" s="5" t="b">
        <f t="shared" ref="IZ5" si="98">AND(IZ3=IZ4)</f>
        <v>0</v>
      </c>
      <c r="JA5" s="5" t="b">
        <f t="shared" ref="JA5" si="99">AND(JA3=JA4)</f>
        <v>1</v>
      </c>
      <c r="JB5" s="5" t="b">
        <f t="shared" ref="JB5" si="100">AND(JB3=JB4)</f>
        <v>1</v>
      </c>
      <c r="JC5" s="5" t="b">
        <f t="shared" ref="JC5" si="101">AND(JC3=JC4)</f>
        <v>1</v>
      </c>
      <c r="JD5" s="5" t="b">
        <f t="shared" ref="JD5" si="102">AND(JD3=JD4)</f>
        <v>1</v>
      </c>
      <c r="JE5" s="5" t="b">
        <f t="shared" ref="JE5" si="103">AND(JE3=JE4)</f>
        <v>1</v>
      </c>
      <c r="JF5" s="5" t="b">
        <f t="shared" ref="JF5" si="104">AND(JF3=JF4)</f>
        <v>1</v>
      </c>
      <c r="JG5" s="5" t="b">
        <f t="shared" ref="JG5" si="105">AND(JG3=JG4)</f>
        <v>1</v>
      </c>
      <c r="JH5" s="5" t="b">
        <f t="shared" ref="JH5" si="106">AND(JH3=JH4)</f>
        <v>1</v>
      </c>
      <c r="JI5" s="5" t="b">
        <f t="shared" ref="JI5" si="107">AND(JI3=JI4)</f>
        <v>1</v>
      </c>
      <c r="JJ5" s="5" t="b">
        <f t="shared" ref="JJ5" si="108">AND(JJ3=JJ4)</f>
        <v>1</v>
      </c>
      <c r="JK5" s="5" t="b">
        <f t="shared" ref="JK5" si="109">AND(JK3=JK4)</f>
        <v>1</v>
      </c>
      <c r="JL5" s="5" t="b">
        <f t="shared" ref="JL5" si="110">AND(JL3=JL4)</f>
        <v>1</v>
      </c>
      <c r="JM5" s="5" t="b">
        <f t="shared" ref="JM5" si="111">AND(JM3=JM4)</f>
        <v>1</v>
      </c>
      <c r="JN5" s="5" t="b">
        <f t="shared" ref="JN5" si="112">AND(JN3=JN4)</f>
        <v>1</v>
      </c>
      <c r="JO5" s="5" t="b">
        <f t="shared" ref="JO5" si="113">AND(JO3=JO4)</f>
        <v>1</v>
      </c>
      <c r="JP5" s="5"/>
      <c r="JQ5" s="5"/>
      <c r="JR5" s="5"/>
      <c r="JS5" s="5" t="b">
        <f t="shared" ref="JS5" si="114">AND(JS3=JS4)</f>
        <v>1</v>
      </c>
      <c r="JT5" s="5" t="b">
        <f t="shared" ref="JT5" si="115">AND(JT3=JT4)</f>
        <v>1</v>
      </c>
      <c r="JU5" s="5" t="b">
        <f t="shared" ref="JU5" si="116">AND(JU3=JU4)</f>
        <v>1</v>
      </c>
      <c r="JV5" s="5" t="b">
        <f t="shared" ref="JV5" si="117">AND(JV3=JV4)</f>
        <v>1</v>
      </c>
      <c r="JW5" s="5" t="b">
        <f t="shared" ref="JW5" si="118">AND(JW3=JW4)</f>
        <v>1</v>
      </c>
      <c r="JX5" s="5" t="b">
        <f t="shared" ref="JX5" si="119">AND(JX3=JX4)</f>
        <v>1</v>
      </c>
      <c r="JY5" s="5" t="b">
        <f t="shared" ref="JY5" si="120">AND(JY3=JY4)</f>
        <v>1</v>
      </c>
      <c r="JZ5" s="5" t="b">
        <f t="shared" ref="JZ5" si="121">AND(JZ3=JZ4)</f>
        <v>1</v>
      </c>
      <c r="KA5" s="5" t="b">
        <f t="shared" ref="KA5" si="122">AND(KA3=KA4)</f>
        <v>1</v>
      </c>
      <c r="KB5" s="5" t="b">
        <f t="shared" ref="KB5" si="123">AND(KB3=KB4)</f>
        <v>1</v>
      </c>
      <c r="KC5" s="5" t="b">
        <f t="shared" ref="KC5" si="124">AND(KC3=KC4)</f>
        <v>1</v>
      </c>
      <c r="KD5" s="5" t="b">
        <f t="shared" ref="KD5" si="125">AND(KD3=KD4)</f>
        <v>1</v>
      </c>
      <c r="KE5" s="5" t="b">
        <f t="shared" ref="KE5" si="126">AND(KE3=KE4)</f>
        <v>1</v>
      </c>
      <c r="KF5" s="5" t="b">
        <f t="shared" ref="KF5" si="127">AND(KF3=KF4)</f>
        <v>1</v>
      </c>
      <c r="KG5" s="5" t="b">
        <f t="shared" ref="KG5" si="128">AND(KG3=KG4)</f>
        <v>1</v>
      </c>
      <c r="KH5" s="5"/>
      <c r="KI5" s="5" t="b">
        <f t="shared" ref="KI5" si="129">AND(KI3=KI4)</f>
        <v>0</v>
      </c>
      <c r="KJ5" s="5" t="b">
        <f t="shared" ref="KJ5" si="130">AND(KJ3=KJ4)</f>
        <v>0</v>
      </c>
      <c r="KK5" s="5" t="b">
        <f t="shared" ref="KK5" si="131">AND(KK3=KK4)</f>
        <v>0</v>
      </c>
      <c r="KL5" s="5" t="b">
        <f t="shared" ref="KL5" si="132">AND(KL3=KL4)</f>
        <v>0</v>
      </c>
      <c r="KM5" s="5" t="b">
        <f t="shared" ref="KM5" si="133">AND(KM3=KM4)</f>
        <v>0</v>
      </c>
      <c r="KN5" s="5" t="b">
        <f t="shared" ref="KN5" si="134">AND(KN3=KN4)</f>
        <v>0</v>
      </c>
      <c r="KO5" s="5" t="b">
        <f t="shared" ref="KO5" si="135">AND(KO3=KO4)</f>
        <v>0</v>
      </c>
      <c r="KP5" s="5" t="b">
        <f t="shared" ref="KP5" si="136">AND(KP3=KP4)</f>
        <v>0</v>
      </c>
      <c r="KQ5" s="5" t="b">
        <f t="shared" ref="KQ5" si="137">AND(KQ3=KQ4)</f>
        <v>0</v>
      </c>
      <c r="KR5" s="5" t="b">
        <f t="shared" ref="KR5" si="138">AND(KR3=KR4)</f>
        <v>0</v>
      </c>
      <c r="KS5" s="5" t="b">
        <f t="shared" ref="KS5" si="139">AND(KS3=KS4)</f>
        <v>0</v>
      </c>
      <c r="KT5" s="5" t="b">
        <f t="shared" ref="KT5" si="140">AND(KT3=KT4)</f>
        <v>0</v>
      </c>
      <c r="KU5" s="5" t="b">
        <f t="shared" ref="KU5" si="141">AND(KU3=KU4)</f>
        <v>0</v>
      </c>
      <c r="KV5" s="5" t="b">
        <f t="shared" ref="KV5" si="142">AND(KV3=KV4)</f>
        <v>0</v>
      </c>
      <c r="KW5" s="5" t="b">
        <f t="shared" ref="KW5" si="143">AND(KW3=KW4)</f>
        <v>0</v>
      </c>
      <c r="KX5" s="5"/>
      <c r="KY5" s="5" t="b">
        <f t="shared" ref="KY5" si="144">AND(KY3=KY4)</f>
        <v>0</v>
      </c>
      <c r="KZ5" s="5" t="b">
        <f t="shared" ref="KZ5" si="145">AND(KZ3=KZ4)</f>
        <v>1</v>
      </c>
      <c r="LA5" s="5" t="b">
        <f t="shared" ref="LA5" si="146">AND(LA3=LA4)</f>
        <v>1</v>
      </c>
      <c r="LB5" s="5" t="b">
        <f t="shared" ref="LB5" si="147">AND(LB3=LB4)</f>
        <v>1</v>
      </c>
    </row>
    <row r="6" spans="1:314" ht="12.9" customHeight="1" thickBot="1">
      <c r="A6" s="62"/>
      <c r="B6" s="7" t="s">
        <v>3</v>
      </c>
      <c r="C6" s="8" t="s">
        <v>400</v>
      </c>
      <c r="D6" s="9" t="s">
        <v>622</v>
      </c>
      <c r="E6" s="11" t="s">
        <v>52</v>
      </c>
      <c r="F6" s="11" t="s">
        <v>52</v>
      </c>
      <c r="G6" s="9" t="s">
        <v>52</v>
      </c>
      <c r="H6" s="9" t="s">
        <v>796</v>
      </c>
      <c r="I6" s="9" t="s">
        <v>796</v>
      </c>
      <c r="J6" s="9" t="s">
        <v>796</v>
      </c>
      <c r="K6" s="9" t="s">
        <v>622</v>
      </c>
      <c r="L6" s="9" t="s">
        <v>623</v>
      </c>
      <c r="M6" s="9" t="s">
        <v>796</v>
      </c>
      <c r="N6" s="9" t="s">
        <v>622</v>
      </c>
      <c r="O6" s="9" t="s">
        <v>622</v>
      </c>
      <c r="P6" s="9"/>
      <c r="Q6" s="9"/>
      <c r="R6" s="9" t="s">
        <v>622</v>
      </c>
      <c r="S6" s="247" t="s">
        <v>622</v>
      </c>
      <c r="T6" s="12" t="s">
        <v>132</v>
      </c>
      <c r="U6" s="9" t="s">
        <v>622</v>
      </c>
      <c r="V6" s="247" t="s">
        <v>624</v>
      </c>
      <c r="W6" s="8" t="s">
        <v>625</v>
      </c>
      <c r="X6" s="8" t="s">
        <v>624</v>
      </c>
      <c r="Y6" s="8" t="s">
        <v>626</v>
      </c>
      <c r="Z6" s="8" t="s">
        <v>626</v>
      </c>
      <c r="AA6" s="8" t="s">
        <v>626</v>
      </c>
      <c r="AB6" s="8"/>
      <c r="AC6" s="8"/>
      <c r="AD6" s="8" t="s">
        <v>797</v>
      </c>
      <c r="AE6" s="8" t="s">
        <v>401</v>
      </c>
      <c r="AF6" s="8" t="s">
        <v>401</v>
      </c>
      <c r="AG6" s="8" t="s">
        <v>132</v>
      </c>
      <c r="AH6" s="8" t="s">
        <v>627</v>
      </c>
      <c r="AI6" s="8" t="s">
        <v>132</v>
      </c>
      <c r="AJ6" s="8"/>
      <c r="AK6" s="8" t="s">
        <v>626</v>
      </c>
      <c r="AL6" s="8" t="s">
        <v>622</v>
      </c>
      <c r="AM6" s="8" t="s">
        <v>626</v>
      </c>
      <c r="AN6" s="8" t="s">
        <v>622</v>
      </c>
      <c r="AO6" s="8" t="s">
        <v>622</v>
      </c>
      <c r="AP6" s="8" t="s">
        <v>622</v>
      </c>
      <c r="AQ6" s="8" t="s">
        <v>626</v>
      </c>
      <c r="AR6" s="8" t="s">
        <v>622</v>
      </c>
      <c r="AS6" s="8" t="s">
        <v>622</v>
      </c>
      <c r="AT6" s="8" t="s">
        <v>622</v>
      </c>
      <c r="AU6" s="8" t="s">
        <v>622</v>
      </c>
      <c r="AV6" s="8" t="s">
        <v>622</v>
      </c>
      <c r="AW6" s="8" t="s">
        <v>622</v>
      </c>
      <c r="AX6" s="8"/>
      <c r="AY6" s="8"/>
      <c r="AZ6" s="8"/>
      <c r="BA6" s="8"/>
      <c r="BB6" s="8" t="s">
        <v>52</v>
      </c>
      <c r="BC6" s="8" t="s">
        <v>52</v>
      </c>
      <c r="BD6" s="8" t="s">
        <v>52</v>
      </c>
      <c r="BE6" s="8"/>
      <c r="BF6" s="8" t="s">
        <v>626</v>
      </c>
      <c r="BG6" s="8" t="s">
        <v>622</v>
      </c>
      <c r="BH6" s="8" t="s">
        <v>628</v>
      </c>
      <c r="BI6" s="8"/>
      <c r="BJ6" s="8"/>
      <c r="BK6" s="8" t="s">
        <v>626</v>
      </c>
      <c r="BL6" s="8" t="s">
        <v>626</v>
      </c>
      <c r="BM6" s="8" t="s">
        <v>628</v>
      </c>
      <c r="BN6" s="8" t="s">
        <v>622</v>
      </c>
      <c r="BO6" s="8" t="s">
        <v>626</v>
      </c>
      <c r="BP6" s="8" t="s">
        <v>401</v>
      </c>
      <c r="BQ6" s="8" t="s">
        <v>626</v>
      </c>
      <c r="BR6" s="8" t="s">
        <v>401</v>
      </c>
      <c r="BS6" s="8" t="s">
        <v>626</v>
      </c>
      <c r="BT6" s="8" t="s">
        <v>401</v>
      </c>
      <c r="BU6" s="8" t="s">
        <v>626</v>
      </c>
      <c r="BV6" s="8" t="s">
        <v>401</v>
      </c>
      <c r="BW6" s="8" t="s">
        <v>52</v>
      </c>
      <c r="BX6" s="8" t="s">
        <v>626</v>
      </c>
      <c r="BY6" s="8" t="s">
        <v>626</v>
      </c>
      <c r="BZ6" s="8" t="s">
        <v>622</v>
      </c>
      <c r="CA6" s="62" t="s">
        <v>622</v>
      </c>
      <c r="CC6" s="8" t="s">
        <v>629</v>
      </c>
      <c r="CD6" s="8" t="s">
        <v>52</v>
      </c>
      <c r="CE6" s="8" t="s">
        <v>52</v>
      </c>
      <c r="CF6" s="8" t="s">
        <v>52</v>
      </c>
      <c r="CG6" s="8" t="s">
        <v>626</v>
      </c>
      <c r="CH6" s="8" t="s">
        <v>402</v>
      </c>
      <c r="CI6" s="8" t="s">
        <v>403</v>
      </c>
      <c r="CJ6" s="8" t="s">
        <v>622</v>
      </c>
      <c r="CK6" s="8" t="s">
        <v>622</v>
      </c>
      <c r="CL6" s="8" t="s">
        <v>622</v>
      </c>
      <c r="CM6" s="8" t="s">
        <v>622</v>
      </c>
      <c r="CN6" s="8" t="s">
        <v>622</v>
      </c>
      <c r="CO6" s="8"/>
      <c r="CP6" s="8" t="s">
        <v>630</v>
      </c>
      <c r="CQ6" s="8" t="s">
        <v>631</v>
      </c>
      <c r="CR6" s="8" t="s">
        <v>622</v>
      </c>
      <c r="CS6" s="8" t="s">
        <v>626</v>
      </c>
      <c r="CT6" s="8" t="s">
        <v>626</v>
      </c>
      <c r="CU6" s="8" t="s">
        <v>622</v>
      </c>
      <c r="CV6" s="8" t="s">
        <v>626</v>
      </c>
      <c r="CW6" s="8" t="s">
        <v>622</v>
      </c>
      <c r="CX6" s="8" t="s">
        <v>626</v>
      </c>
      <c r="CY6" s="8" t="s">
        <v>622</v>
      </c>
      <c r="CZ6" s="8" t="s">
        <v>626</v>
      </c>
      <c r="DA6" s="8" t="s">
        <v>622</v>
      </c>
      <c r="DB6" s="8" t="s">
        <v>626</v>
      </c>
      <c r="DC6" s="8" t="s">
        <v>622</v>
      </c>
      <c r="DD6" s="8" t="s">
        <v>626</v>
      </c>
      <c r="DE6" s="8" t="s">
        <v>622</v>
      </c>
      <c r="DF6" s="8" t="s">
        <v>622</v>
      </c>
      <c r="DG6" s="8" t="s">
        <v>132</v>
      </c>
      <c r="DH6" s="8" t="s">
        <v>622</v>
      </c>
      <c r="DI6" s="8" t="s">
        <v>632</v>
      </c>
      <c r="DJ6" s="8" t="s">
        <v>632</v>
      </c>
      <c r="DK6" s="8" t="s">
        <v>632</v>
      </c>
      <c r="DL6" s="8" t="s">
        <v>622</v>
      </c>
      <c r="DM6" s="8" t="s">
        <v>626</v>
      </c>
      <c r="DN6" s="8" t="s">
        <v>796</v>
      </c>
      <c r="DO6" s="8" t="s">
        <v>796</v>
      </c>
      <c r="DP6" s="8" t="s">
        <v>796</v>
      </c>
      <c r="DQ6" s="9" t="s">
        <v>633</v>
      </c>
      <c r="DR6" s="9" t="s">
        <v>622</v>
      </c>
      <c r="DS6" s="9" t="s">
        <v>622</v>
      </c>
      <c r="DT6" s="8" t="s">
        <v>622</v>
      </c>
      <c r="DU6" s="8" t="s">
        <v>622</v>
      </c>
      <c r="DV6" s="8" t="s">
        <v>622</v>
      </c>
      <c r="DW6" s="8" t="s">
        <v>628</v>
      </c>
      <c r="DX6" s="8" t="s">
        <v>132</v>
      </c>
      <c r="DY6" s="8" t="s">
        <v>132</v>
      </c>
      <c r="DZ6" s="8" t="s">
        <v>132</v>
      </c>
      <c r="EA6" s="8" t="s">
        <v>132</v>
      </c>
      <c r="EB6" s="8" t="s">
        <v>137</v>
      </c>
      <c r="EC6" s="8"/>
      <c r="ED6" s="8" t="s">
        <v>626</v>
      </c>
      <c r="EE6" s="8" t="s">
        <v>622</v>
      </c>
      <c r="EF6" s="8" t="s">
        <v>622</v>
      </c>
      <c r="EG6" s="8" t="s">
        <v>622</v>
      </c>
      <c r="EH6" s="8" t="s">
        <v>622</v>
      </c>
      <c r="EI6" s="8" t="s">
        <v>626</v>
      </c>
      <c r="EJ6" s="8" t="s">
        <v>626</v>
      </c>
      <c r="EK6" s="8" t="s">
        <v>52</v>
      </c>
      <c r="EL6" s="8" t="s">
        <v>626</v>
      </c>
      <c r="EM6" s="8" t="s">
        <v>622</v>
      </c>
      <c r="EN6" s="8" t="s">
        <v>622</v>
      </c>
      <c r="EO6" s="8" t="s">
        <v>622</v>
      </c>
      <c r="EP6" s="8" t="s">
        <v>622</v>
      </c>
      <c r="EQ6" s="8" t="s">
        <v>634</v>
      </c>
      <c r="ER6" s="8" t="s">
        <v>628</v>
      </c>
      <c r="ES6" s="8" t="s">
        <v>52</v>
      </c>
      <c r="ET6" s="8" t="s">
        <v>52</v>
      </c>
      <c r="EU6" s="8" t="s">
        <v>631</v>
      </c>
      <c r="EV6" s="8" t="s">
        <v>404</v>
      </c>
      <c r="EW6" s="8" t="s">
        <v>622</v>
      </c>
      <c r="EX6" s="8" t="s">
        <v>52</v>
      </c>
      <c r="EY6" s="8" t="s">
        <v>630</v>
      </c>
      <c r="EZ6" s="8" t="s">
        <v>52</v>
      </c>
      <c r="FA6" s="8" t="s">
        <v>635</v>
      </c>
      <c r="FB6" s="8" t="s">
        <v>635</v>
      </c>
      <c r="FC6" s="8" t="s">
        <v>636</v>
      </c>
      <c r="FD6" s="10" t="s">
        <v>631</v>
      </c>
      <c r="FE6" s="10" t="s">
        <v>859</v>
      </c>
      <c r="FF6" s="8" t="s">
        <v>52</v>
      </c>
      <c r="FG6" s="8" t="s">
        <v>52</v>
      </c>
      <c r="FH6" s="8" t="s">
        <v>405</v>
      </c>
      <c r="FI6" s="8" t="s">
        <v>405</v>
      </c>
      <c r="FJ6" s="8" t="s">
        <v>405</v>
      </c>
      <c r="FK6" s="8" t="s">
        <v>405</v>
      </c>
      <c r="FL6" s="247" t="s">
        <v>405</v>
      </c>
      <c r="FM6" s="11" t="s">
        <v>405</v>
      </c>
      <c r="FN6" s="12" t="s">
        <v>405</v>
      </c>
      <c r="FO6" s="12" t="s">
        <v>405</v>
      </c>
      <c r="FP6" s="12" t="s">
        <v>52</v>
      </c>
      <c r="FQ6" s="11" t="s">
        <v>626</v>
      </c>
      <c r="FR6" s="9" t="s">
        <v>401</v>
      </c>
      <c r="FS6" s="9" t="s">
        <v>637</v>
      </c>
      <c r="FT6" s="9" t="s">
        <v>637</v>
      </c>
      <c r="FU6" s="9" t="s">
        <v>794</v>
      </c>
      <c r="FV6" s="9" t="s">
        <v>795</v>
      </c>
      <c r="FW6" s="9" t="s">
        <v>795</v>
      </c>
      <c r="FX6" s="9" t="s">
        <v>794</v>
      </c>
      <c r="FY6" s="9" t="s">
        <v>52</v>
      </c>
      <c r="FZ6" s="9"/>
      <c r="GA6" s="9" t="s">
        <v>52</v>
      </c>
      <c r="GB6" s="9" t="s">
        <v>52</v>
      </c>
      <c r="GC6" s="9" t="s">
        <v>52</v>
      </c>
      <c r="GD6" s="9" t="s">
        <v>52</v>
      </c>
      <c r="GE6" s="9" t="s">
        <v>631</v>
      </c>
      <c r="GF6" s="9" t="s">
        <v>638</v>
      </c>
      <c r="GG6" s="9" t="s">
        <v>639</v>
      </c>
      <c r="GH6" s="9" t="s">
        <v>631</v>
      </c>
      <c r="GI6" s="9" t="s">
        <v>622</v>
      </c>
      <c r="GJ6" s="9" t="s">
        <v>631</v>
      </c>
      <c r="GK6" s="9" t="s">
        <v>631</v>
      </c>
      <c r="GL6" s="9" t="s">
        <v>622</v>
      </c>
      <c r="GM6" s="9" t="s">
        <v>622</v>
      </c>
      <c r="GN6" s="9" t="s">
        <v>640</v>
      </c>
      <c r="GO6" s="9" t="s">
        <v>641</v>
      </c>
      <c r="GP6" s="9" t="s">
        <v>641</v>
      </c>
      <c r="GQ6" s="9" t="s">
        <v>626</v>
      </c>
      <c r="GR6" s="8" t="s">
        <v>626</v>
      </c>
      <c r="GS6" s="8" t="s">
        <v>626</v>
      </c>
      <c r="GT6" s="8" t="s">
        <v>626</v>
      </c>
      <c r="GU6" s="8" t="s">
        <v>622</v>
      </c>
      <c r="GV6" s="8" t="s">
        <v>622</v>
      </c>
      <c r="GW6" s="8" t="s">
        <v>622</v>
      </c>
      <c r="GX6" s="8" t="s">
        <v>622</v>
      </c>
      <c r="GY6" s="9" t="s">
        <v>626</v>
      </c>
      <c r="GZ6" s="8" t="s">
        <v>132</v>
      </c>
      <c r="HA6" s="8" t="s">
        <v>642</v>
      </c>
      <c r="HB6" s="8" t="s">
        <v>626</v>
      </c>
      <c r="HC6" s="8" t="s">
        <v>132</v>
      </c>
      <c r="HD6" s="8" t="s">
        <v>642</v>
      </c>
      <c r="HE6" s="8" t="s">
        <v>626</v>
      </c>
      <c r="HF6" s="13" t="s">
        <v>622</v>
      </c>
      <c r="HG6" s="8" t="s">
        <v>643</v>
      </c>
      <c r="HH6" s="8" t="s">
        <v>626</v>
      </c>
      <c r="HI6" s="8" t="s">
        <v>622</v>
      </c>
      <c r="HJ6" s="8" t="s">
        <v>643</v>
      </c>
      <c r="HK6" s="8" t="s">
        <v>400</v>
      </c>
      <c r="HL6" s="14" t="s">
        <v>438</v>
      </c>
      <c r="HM6" s="8" t="s">
        <v>637</v>
      </c>
      <c r="HN6" s="8" t="s">
        <v>637</v>
      </c>
      <c r="HO6" s="8" t="s">
        <v>849</v>
      </c>
      <c r="HP6" s="8"/>
      <c r="HQ6" s="8"/>
      <c r="HR6" s="8"/>
      <c r="HS6" s="8" t="s">
        <v>622</v>
      </c>
      <c r="HT6" s="248" t="s">
        <v>249</v>
      </c>
      <c r="HU6" s="248" t="s">
        <v>401</v>
      </c>
      <c r="HV6" s="16" t="s">
        <v>249</v>
      </c>
      <c r="HW6" s="16" t="s">
        <v>249</v>
      </c>
      <c r="HX6" s="16" t="s">
        <v>249</v>
      </c>
      <c r="HY6" s="16" t="s">
        <v>249</v>
      </c>
      <c r="HZ6" s="16" t="s">
        <v>249</v>
      </c>
      <c r="IA6" s="16" t="s">
        <v>249</v>
      </c>
      <c r="IB6" s="17" t="s">
        <v>249</v>
      </c>
      <c r="IC6" s="16" t="s">
        <v>696</v>
      </c>
      <c r="ID6" s="17" t="s">
        <v>628</v>
      </c>
      <c r="IE6" s="16" t="s">
        <v>628</v>
      </c>
      <c r="IF6" s="247" t="s">
        <v>697</v>
      </c>
      <c r="IG6" s="247" t="s">
        <v>639</v>
      </c>
      <c r="IH6" s="16" t="s">
        <v>639</v>
      </c>
      <c r="II6" s="247" t="s">
        <v>639</v>
      </c>
      <c r="IJ6" s="16" t="s">
        <v>632</v>
      </c>
      <c r="IK6" s="16" t="s">
        <v>639</v>
      </c>
      <c r="IL6" s="16" t="s">
        <v>249</v>
      </c>
      <c r="IM6" s="18" t="s">
        <v>698</v>
      </c>
      <c r="IN6" s="16" t="s">
        <v>400</v>
      </c>
      <c r="IO6" s="16" t="s">
        <v>132</v>
      </c>
      <c r="IP6" s="16" t="s">
        <v>52</v>
      </c>
      <c r="IQ6" s="18" t="s">
        <v>438</v>
      </c>
      <c r="IR6" s="18" t="s">
        <v>438</v>
      </c>
      <c r="IS6" s="18" t="s">
        <v>438</v>
      </c>
      <c r="IT6" s="18" t="s">
        <v>438</v>
      </c>
      <c r="IU6" s="18" t="s">
        <v>792</v>
      </c>
      <c r="IV6" s="18" t="s">
        <v>52</v>
      </c>
      <c r="IW6" s="18" t="s">
        <v>52</v>
      </c>
      <c r="IX6" s="18" t="s">
        <v>52</v>
      </c>
      <c r="IY6" s="18" t="s">
        <v>52</v>
      </c>
      <c r="IZ6" s="18" t="s">
        <v>52</v>
      </c>
      <c r="JA6" s="13" t="s">
        <v>791</v>
      </c>
      <c r="JB6" s="13" t="s">
        <v>790</v>
      </c>
      <c r="JC6" s="18" t="s">
        <v>52</v>
      </c>
      <c r="JD6" s="18" t="s">
        <v>406</v>
      </c>
      <c r="JE6" s="18" t="s">
        <v>52</v>
      </c>
      <c r="JF6" s="18" t="s">
        <v>52</v>
      </c>
      <c r="JG6" s="18" t="s">
        <v>52</v>
      </c>
      <c r="JH6" s="18" t="s">
        <v>632</v>
      </c>
      <c r="JI6" s="18" t="s">
        <v>52</v>
      </c>
      <c r="JJ6" s="18" t="s">
        <v>52</v>
      </c>
      <c r="JK6" s="18" t="s">
        <v>52</v>
      </c>
      <c r="JL6" s="18" t="s">
        <v>52</v>
      </c>
      <c r="JM6" s="18" t="s">
        <v>52</v>
      </c>
      <c r="JN6" s="18" t="s">
        <v>789</v>
      </c>
      <c r="JO6" s="18" t="s">
        <v>622</v>
      </c>
      <c r="JP6" s="18"/>
      <c r="JQ6" s="18"/>
      <c r="JR6" s="18"/>
      <c r="JS6" s="18" t="s">
        <v>788</v>
      </c>
      <c r="JT6" s="18" t="s">
        <v>52</v>
      </c>
      <c r="JU6" s="18" t="s">
        <v>132</v>
      </c>
      <c r="JV6" s="18" t="s">
        <v>132</v>
      </c>
      <c r="JW6" s="18" t="s">
        <v>628</v>
      </c>
      <c r="JX6" s="18" t="s">
        <v>628</v>
      </c>
      <c r="JY6" s="18" t="s">
        <v>622</v>
      </c>
      <c r="JZ6" s="18" t="s">
        <v>622</v>
      </c>
      <c r="KA6" s="18" t="s">
        <v>622</v>
      </c>
      <c r="KB6" s="18" t="s">
        <v>622</v>
      </c>
      <c r="KC6" s="18" t="s">
        <v>628</v>
      </c>
      <c r="KD6" s="18" t="s">
        <v>628</v>
      </c>
      <c r="KE6" s="18" t="s">
        <v>628</v>
      </c>
      <c r="KF6" s="18" t="s">
        <v>628</v>
      </c>
      <c r="KG6" s="18" t="s">
        <v>628</v>
      </c>
      <c r="KH6" s="18"/>
      <c r="KI6" s="18" t="s">
        <v>628</v>
      </c>
      <c r="KJ6" s="18" t="s">
        <v>628</v>
      </c>
      <c r="KK6" s="18" t="s">
        <v>628</v>
      </c>
      <c r="KL6" s="18" t="s">
        <v>628</v>
      </c>
      <c r="KM6" s="18" t="s">
        <v>628</v>
      </c>
      <c r="KN6" s="18" t="s">
        <v>628</v>
      </c>
      <c r="KO6" s="18" t="s">
        <v>622</v>
      </c>
      <c r="KP6" s="18" t="s">
        <v>622</v>
      </c>
      <c r="KQ6" s="18" t="s">
        <v>622</v>
      </c>
      <c r="KR6" s="18" t="s">
        <v>622</v>
      </c>
      <c r="KS6" s="18" t="s">
        <v>628</v>
      </c>
      <c r="KT6" s="18" t="s">
        <v>628</v>
      </c>
      <c r="KU6" s="18" t="s">
        <v>628</v>
      </c>
      <c r="KV6" s="18" t="s">
        <v>628</v>
      </c>
      <c r="KW6" s="18" t="s">
        <v>628</v>
      </c>
      <c r="KX6" s="18"/>
      <c r="KY6" s="18" t="s">
        <v>628</v>
      </c>
      <c r="KZ6" s="18" t="s">
        <v>628</v>
      </c>
      <c r="LA6" s="18" t="s">
        <v>628</v>
      </c>
      <c r="LB6" s="293" t="s">
        <v>628</v>
      </c>
    </row>
    <row r="7" spans="1:314" ht="12" customHeight="1" thickTop="1">
      <c r="A7">
        <v>12025</v>
      </c>
      <c r="B7" s="294" t="s">
        <v>704</v>
      </c>
      <c r="C7" s="295">
        <v>677.87</v>
      </c>
      <c r="D7" s="296">
        <v>256772</v>
      </c>
      <c r="E7" s="297">
        <v>9.8000000000000007</v>
      </c>
      <c r="F7" s="297">
        <v>55.3</v>
      </c>
      <c r="G7" s="298">
        <v>34.9</v>
      </c>
      <c r="H7" s="299">
        <v>9032</v>
      </c>
      <c r="I7" s="299">
        <v>19411</v>
      </c>
      <c r="J7" s="299">
        <v>31374</v>
      </c>
      <c r="K7" s="296">
        <v>45878</v>
      </c>
      <c r="L7" s="296">
        <v>141807</v>
      </c>
      <c r="M7" s="296">
        <v>1006</v>
      </c>
      <c r="N7" s="296">
        <v>8754</v>
      </c>
      <c r="O7" s="297">
        <v>10094</v>
      </c>
      <c r="P7" s="74" t="s">
        <v>1208</v>
      </c>
      <c r="Q7" s="74" t="s">
        <v>1208</v>
      </c>
      <c r="R7" s="299">
        <v>253672</v>
      </c>
      <c r="S7" s="296">
        <v>265979</v>
      </c>
      <c r="T7" s="296">
        <v>273408</v>
      </c>
      <c r="U7" s="296">
        <v>65439</v>
      </c>
      <c r="V7" s="296">
        <v>1222233</v>
      </c>
      <c r="W7" s="296" t="s">
        <v>439</v>
      </c>
      <c r="X7" s="296">
        <v>879669</v>
      </c>
      <c r="Y7" s="300">
        <v>0</v>
      </c>
      <c r="Z7" s="301">
        <v>59</v>
      </c>
      <c r="AA7" s="300">
        <v>10</v>
      </c>
      <c r="AB7" s="74" t="s">
        <v>1208</v>
      </c>
      <c r="AC7" s="74" t="s">
        <v>1208</v>
      </c>
      <c r="AD7" s="302" t="s">
        <v>439</v>
      </c>
      <c r="AE7" s="296">
        <v>2459.9899999999998</v>
      </c>
      <c r="AF7" s="303">
        <v>4463.84</v>
      </c>
      <c r="AG7" s="296">
        <v>2212</v>
      </c>
      <c r="AH7" s="296">
        <v>0</v>
      </c>
      <c r="AI7" s="296" t="s">
        <v>439</v>
      </c>
      <c r="AJ7" s="74" t="s">
        <v>1208</v>
      </c>
      <c r="AK7" s="301">
        <v>14</v>
      </c>
      <c r="AL7" s="296">
        <v>1393</v>
      </c>
      <c r="AM7" s="297">
        <v>43</v>
      </c>
      <c r="AN7" s="297">
        <v>9904</v>
      </c>
      <c r="AO7" s="296">
        <v>739</v>
      </c>
      <c r="AP7" s="296">
        <v>85</v>
      </c>
      <c r="AQ7" s="304">
        <v>21</v>
      </c>
      <c r="AR7" s="297">
        <v>5011</v>
      </c>
      <c r="AS7" s="296">
        <v>414</v>
      </c>
      <c r="AT7" s="296">
        <v>2</v>
      </c>
      <c r="AU7" s="296">
        <v>206</v>
      </c>
      <c r="AV7" s="296">
        <v>8</v>
      </c>
      <c r="AW7" s="296">
        <v>5</v>
      </c>
      <c r="AX7" s="74" t="s">
        <v>1208</v>
      </c>
      <c r="AY7" s="74" t="s">
        <v>1208</v>
      </c>
      <c r="AZ7" s="74" t="s">
        <v>1208</v>
      </c>
      <c r="BA7" s="74" t="s">
        <v>1208</v>
      </c>
      <c r="BB7" s="298">
        <v>94.329896907216494</v>
      </c>
      <c r="BC7" s="298">
        <v>80.900000000000006</v>
      </c>
      <c r="BD7" s="298">
        <v>79.8</v>
      </c>
      <c r="BE7" s="298"/>
      <c r="BF7" s="300">
        <v>2</v>
      </c>
      <c r="BG7" s="304">
        <v>24</v>
      </c>
      <c r="BH7" s="304">
        <v>22</v>
      </c>
      <c r="BI7" s="74" t="s">
        <v>1208</v>
      </c>
      <c r="BJ7" s="74" t="s">
        <v>1208</v>
      </c>
      <c r="BK7" s="300">
        <v>18</v>
      </c>
      <c r="BL7" s="300">
        <v>1</v>
      </c>
      <c r="BM7" s="304">
        <v>1</v>
      </c>
      <c r="BN7" s="304">
        <v>19</v>
      </c>
      <c r="BO7" s="297">
        <v>3</v>
      </c>
      <c r="BP7" s="296">
        <v>19561</v>
      </c>
      <c r="BQ7" s="297">
        <v>1</v>
      </c>
      <c r="BR7" s="296">
        <v>31200</v>
      </c>
      <c r="BS7" s="297">
        <v>5</v>
      </c>
      <c r="BT7" s="296">
        <v>81690</v>
      </c>
      <c r="BU7" s="297">
        <v>2</v>
      </c>
      <c r="BV7" s="296">
        <v>1973</v>
      </c>
      <c r="BW7" s="298">
        <v>28.4</v>
      </c>
      <c r="BX7" s="300">
        <v>2</v>
      </c>
      <c r="BY7" s="300">
        <v>4</v>
      </c>
      <c r="BZ7" s="300">
        <v>410</v>
      </c>
      <c r="CA7" s="300">
        <v>3623</v>
      </c>
      <c r="CB7" s="298">
        <v>49.6</v>
      </c>
      <c r="CC7" s="303">
        <v>1.03</v>
      </c>
      <c r="CD7" s="298">
        <v>29.2</v>
      </c>
      <c r="CE7" s="298">
        <v>5.2969048158090493</v>
      </c>
      <c r="CF7" s="298">
        <v>54.427911930299999</v>
      </c>
      <c r="CG7" s="297">
        <v>27</v>
      </c>
      <c r="CH7" s="296">
        <v>6400</v>
      </c>
      <c r="CI7" s="297">
        <v>216</v>
      </c>
      <c r="CJ7" s="297">
        <v>801</v>
      </c>
      <c r="CK7" s="297">
        <v>3761</v>
      </c>
      <c r="CL7" s="297">
        <v>1117</v>
      </c>
      <c r="CM7" s="297">
        <v>262</v>
      </c>
      <c r="CN7" s="297">
        <v>444</v>
      </c>
      <c r="CO7" s="295">
        <v>1.23</v>
      </c>
      <c r="CP7" s="303" t="s">
        <v>439</v>
      </c>
      <c r="CQ7" s="297">
        <v>1</v>
      </c>
      <c r="CR7" s="297">
        <v>157</v>
      </c>
      <c r="CS7" s="297">
        <v>4</v>
      </c>
      <c r="CT7" s="297">
        <v>2</v>
      </c>
      <c r="CU7" s="297">
        <v>270</v>
      </c>
      <c r="CV7" s="297">
        <v>17</v>
      </c>
      <c r="CW7" s="296">
        <v>1351</v>
      </c>
      <c r="CX7" s="297">
        <v>8</v>
      </c>
      <c r="CY7" s="297">
        <v>896</v>
      </c>
      <c r="CZ7" s="300">
        <v>48</v>
      </c>
      <c r="DA7" s="300">
        <v>880</v>
      </c>
      <c r="DB7" s="300">
        <v>5</v>
      </c>
      <c r="DC7" s="300">
        <v>51</v>
      </c>
      <c r="DD7" s="300">
        <v>20</v>
      </c>
      <c r="DE7" s="300">
        <v>529</v>
      </c>
      <c r="DF7" s="296">
        <v>10260</v>
      </c>
      <c r="DG7" s="296">
        <v>3176</v>
      </c>
      <c r="DH7" s="296">
        <v>2276</v>
      </c>
      <c r="DI7" s="296">
        <v>853214.58</v>
      </c>
      <c r="DJ7" s="296">
        <v>559351.17799999996</v>
      </c>
      <c r="DK7" s="296">
        <v>628459.85</v>
      </c>
      <c r="DL7" s="296">
        <v>89563</v>
      </c>
      <c r="DM7" s="297">
        <v>10</v>
      </c>
      <c r="DN7" s="297">
        <v>19348</v>
      </c>
      <c r="DO7" s="297">
        <v>2101</v>
      </c>
      <c r="DP7" s="297">
        <v>1885</v>
      </c>
      <c r="DQ7" s="300">
        <v>160</v>
      </c>
      <c r="DR7" s="300">
        <v>905</v>
      </c>
      <c r="DS7" s="296">
        <v>5497</v>
      </c>
      <c r="DT7" s="296">
        <v>12628</v>
      </c>
      <c r="DU7" s="296">
        <v>2973</v>
      </c>
      <c r="DV7" s="296">
        <v>2918</v>
      </c>
      <c r="DW7" s="300">
        <v>347</v>
      </c>
      <c r="DX7" s="300">
        <v>524</v>
      </c>
      <c r="DY7" s="300">
        <v>2</v>
      </c>
      <c r="DZ7" s="300">
        <v>1944</v>
      </c>
      <c r="EA7" s="300">
        <v>50</v>
      </c>
      <c r="EB7" s="300">
        <v>13426</v>
      </c>
      <c r="EC7" s="74" t="s">
        <v>1208</v>
      </c>
      <c r="ED7" s="238">
        <v>59</v>
      </c>
      <c r="EE7" s="297">
        <v>6281</v>
      </c>
      <c r="EF7" s="240">
        <v>5413</v>
      </c>
      <c r="EG7" s="297">
        <v>0</v>
      </c>
      <c r="EH7" s="240">
        <v>783</v>
      </c>
      <c r="EI7" s="300">
        <v>50</v>
      </c>
      <c r="EJ7" s="300">
        <v>28</v>
      </c>
      <c r="EK7" s="298">
        <v>65.599999999999994</v>
      </c>
      <c r="EL7" s="300">
        <v>8</v>
      </c>
      <c r="EM7" s="300">
        <v>14</v>
      </c>
      <c r="EN7" s="300">
        <v>1925</v>
      </c>
      <c r="EO7" s="302">
        <v>182</v>
      </c>
      <c r="EP7" s="302">
        <v>52</v>
      </c>
      <c r="EQ7" s="302">
        <v>1362</v>
      </c>
      <c r="ER7" s="297">
        <v>1420</v>
      </c>
      <c r="ES7" s="298">
        <v>96.2</v>
      </c>
      <c r="ET7" s="298">
        <v>97.4</v>
      </c>
      <c r="EU7" s="302">
        <v>77</v>
      </c>
      <c r="EV7" s="298">
        <v>45.5</v>
      </c>
      <c r="EW7" s="302">
        <v>57933</v>
      </c>
      <c r="EX7" s="298">
        <v>31.5</v>
      </c>
      <c r="EY7" s="302">
        <v>423133</v>
      </c>
      <c r="EZ7" s="298">
        <v>0.8</v>
      </c>
      <c r="FA7" s="300">
        <v>155</v>
      </c>
      <c r="FB7" s="300">
        <v>5</v>
      </c>
      <c r="FC7" s="296">
        <v>714</v>
      </c>
      <c r="FD7" s="300">
        <v>43</v>
      </c>
      <c r="FE7" s="300" t="s">
        <v>1209</v>
      </c>
      <c r="FF7" s="300">
        <v>100</v>
      </c>
      <c r="FG7" s="298">
        <v>100</v>
      </c>
      <c r="FH7" s="296">
        <v>109438</v>
      </c>
      <c r="FI7" s="297">
        <v>12470</v>
      </c>
      <c r="FJ7" s="296">
        <v>73</v>
      </c>
      <c r="FK7" s="240">
        <v>89273</v>
      </c>
      <c r="FL7" s="296">
        <v>75044</v>
      </c>
      <c r="FM7" s="296">
        <v>8242</v>
      </c>
      <c r="FN7" s="296">
        <v>5987</v>
      </c>
      <c r="FO7" s="296">
        <v>7695</v>
      </c>
      <c r="FP7" s="305">
        <v>15.1</v>
      </c>
      <c r="FQ7" s="238">
        <v>374</v>
      </c>
      <c r="FR7" s="231">
        <v>23.5</v>
      </c>
      <c r="FS7" s="240">
        <v>8013</v>
      </c>
      <c r="FT7" s="300">
        <v>49</v>
      </c>
      <c r="FU7" s="300">
        <v>142</v>
      </c>
      <c r="FV7" s="300">
        <v>1898</v>
      </c>
      <c r="FW7" s="306">
        <v>43</v>
      </c>
      <c r="FX7" s="306">
        <v>1452</v>
      </c>
      <c r="FY7" s="295">
        <v>55.970992191464632</v>
      </c>
      <c r="FZ7" s="295"/>
      <c r="GA7" s="231">
        <v>99.9</v>
      </c>
      <c r="GB7" s="231">
        <v>85.3</v>
      </c>
      <c r="GC7" s="298">
        <v>90.5</v>
      </c>
      <c r="GD7" s="307">
        <v>58.7</v>
      </c>
      <c r="GE7" s="238">
        <v>59</v>
      </c>
      <c r="GF7" s="238">
        <v>11</v>
      </c>
      <c r="GG7" s="238">
        <v>70</v>
      </c>
      <c r="GH7" s="300">
        <v>584</v>
      </c>
      <c r="GI7" s="300">
        <v>4</v>
      </c>
      <c r="GJ7" s="300">
        <v>1499</v>
      </c>
      <c r="GK7" s="300">
        <v>1702</v>
      </c>
      <c r="GL7" s="300">
        <v>5</v>
      </c>
      <c r="GM7" s="240">
        <v>5261300</v>
      </c>
      <c r="GN7" s="236">
        <v>8784</v>
      </c>
      <c r="GO7" s="300" t="s">
        <v>439</v>
      </c>
      <c r="GP7" s="300" t="s">
        <v>439</v>
      </c>
      <c r="GQ7" s="296">
        <v>12918</v>
      </c>
      <c r="GR7" s="297">
        <v>40</v>
      </c>
      <c r="GS7" s="297">
        <v>1716</v>
      </c>
      <c r="GT7" s="297">
        <v>11162</v>
      </c>
      <c r="GU7" s="296">
        <v>112081</v>
      </c>
      <c r="GV7" s="296">
        <v>401</v>
      </c>
      <c r="GW7" s="296">
        <v>17850</v>
      </c>
      <c r="GX7" s="296">
        <v>93830</v>
      </c>
      <c r="GY7" s="296">
        <v>702</v>
      </c>
      <c r="GZ7" s="296">
        <v>5291</v>
      </c>
      <c r="HA7" s="296">
        <v>451239</v>
      </c>
      <c r="HB7" s="296">
        <v>2173</v>
      </c>
      <c r="HC7" s="296">
        <v>15949</v>
      </c>
      <c r="HD7" s="296">
        <v>328975</v>
      </c>
      <c r="HE7" s="296">
        <v>263</v>
      </c>
      <c r="HF7" s="296">
        <v>7446</v>
      </c>
      <c r="HG7" s="296">
        <v>175416.33</v>
      </c>
      <c r="HH7" s="297">
        <v>260</v>
      </c>
      <c r="HI7" s="300" t="s">
        <v>439</v>
      </c>
      <c r="HJ7" s="300" t="s">
        <v>439</v>
      </c>
      <c r="HK7" s="308">
        <v>29.997</v>
      </c>
      <c r="HL7" s="300">
        <v>16</v>
      </c>
      <c r="HM7" s="297">
        <v>369</v>
      </c>
      <c r="HN7" s="297">
        <v>212</v>
      </c>
      <c r="HO7" s="309">
        <v>86</v>
      </c>
      <c r="HP7" s="74" t="s">
        <v>1208</v>
      </c>
      <c r="HQ7" s="74" t="s">
        <v>1208</v>
      </c>
      <c r="HR7" s="74" t="s">
        <v>1208</v>
      </c>
      <c r="HS7" s="309">
        <v>1</v>
      </c>
      <c r="HT7" s="310">
        <v>1298838</v>
      </c>
      <c r="HU7" s="310">
        <v>11343257</v>
      </c>
      <c r="HV7" s="311">
        <v>943178</v>
      </c>
      <c r="HW7" s="311">
        <v>998130</v>
      </c>
      <c r="HX7" s="311">
        <v>503255</v>
      </c>
      <c r="HY7" s="311">
        <v>2630</v>
      </c>
      <c r="HZ7" s="311">
        <v>0</v>
      </c>
      <c r="IA7" s="311">
        <v>221510</v>
      </c>
      <c r="IB7" s="311">
        <v>169550</v>
      </c>
      <c r="IC7" s="312">
        <v>1609</v>
      </c>
      <c r="ID7" s="312">
        <v>7104000</v>
      </c>
      <c r="IE7" s="312">
        <v>0</v>
      </c>
      <c r="IF7" s="313">
        <v>215</v>
      </c>
      <c r="IG7" s="313">
        <v>0</v>
      </c>
      <c r="IH7" s="312">
        <v>159</v>
      </c>
      <c r="II7" s="313">
        <v>0</v>
      </c>
      <c r="IJ7" s="312">
        <v>25516</v>
      </c>
      <c r="IK7" s="310">
        <v>141425</v>
      </c>
      <c r="IL7" s="313">
        <v>3600</v>
      </c>
      <c r="IM7" s="314">
        <v>0</v>
      </c>
      <c r="IN7" s="303">
        <v>42.38</v>
      </c>
      <c r="IO7" s="315">
        <v>229488</v>
      </c>
      <c r="IP7" s="316">
        <v>-0.41</v>
      </c>
      <c r="IQ7" s="317">
        <v>2.0299999999999998</v>
      </c>
      <c r="IR7" s="317">
        <v>2.0299999999999998</v>
      </c>
      <c r="IS7" s="318">
        <v>1098.5</v>
      </c>
      <c r="IT7" s="318">
        <v>1095.5999999999999</v>
      </c>
      <c r="IU7" s="318">
        <v>40824</v>
      </c>
      <c r="IV7" s="319">
        <v>69.599999999999994</v>
      </c>
      <c r="IW7" s="319">
        <v>54.5</v>
      </c>
      <c r="IX7" s="319">
        <v>34.799999999999997</v>
      </c>
      <c r="IY7" s="319">
        <v>49.5</v>
      </c>
      <c r="IZ7" s="319">
        <v>25</v>
      </c>
      <c r="JA7" s="313">
        <v>4</v>
      </c>
      <c r="JB7" s="313">
        <v>9</v>
      </c>
      <c r="JC7" s="231">
        <v>53.54</v>
      </c>
      <c r="JD7" s="230">
        <v>0.47399999999999998</v>
      </c>
      <c r="JE7" s="229">
        <v>93.3</v>
      </c>
      <c r="JF7" s="229">
        <v>8.1</v>
      </c>
      <c r="JG7" s="229">
        <v>0.7</v>
      </c>
      <c r="JH7" s="228">
        <v>137160338</v>
      </c>
      <c r="JI7" s="314">
        <v>34.700000000000003</v>
      </c>
      <c r="JJ7" s="314">
        <v>54.6</v>
      </c>
      <c r="JK7" s="314" t="s">
        <v>439</v>
      </c>
      <c r="JL7" s="314" t="s">
        <v>439</v>
      </c>
      <c r="JM7" s="314">
        <v>57.2</v>
      </c>
      <c r="JN7" s="319">
        <v>41.8</v>
      </c>
      <c r="JO7" s="320">
        <v>3284</v>
      </c>
      <c r="JP7" s="74" t="s">
        <v>1208</v>
      </c>
      <c r="JQ7" s="74" t="s">
        <v>1208</v>
      </c>
      <c r="JR7" s="74" t="s">
        <v>1208</v>
      </c>
      <c r="JS7" s="319">
        <v>17</v>
      </c>
      <c r="JT7" s="319">
        <v>27.4</v>
      </c>
      <c r="JU7" s="310">
        <v>42169</v>
      </c>
      <c r="JV7" s="310">
        <v>1120</v>
      </c>
      <c r="JW7" s="310">
        <v>882</v>
      </c>
      <c r="JX7" s="310">
        <v>3574</v>
      </c>
      <c r="JY7" s="310">
        <v>4097</v>
      </c>
      <c r="JZ7" s="310">
        <v>4523</v>
      </c>
      <c r="KA7" s="310">
        <v>5539</v>
      </c>
      <c r="KB7" s="310">
        <v>6855</v>
      </c>
      <c r="KC7" s="310">
        <v>6649</v>
      </c>
      <c r="KD7" s="310">
        <v>6440</v>
      </c>
      <c r="KE7" s="310">
        <v>6071</v>
      </c>
      <c r="KF7" s="310">
        <v>5660</v>
      </c>
      <c r="KG7" s="310">
        <v>3875</v>
      </c>
      <c r="KH7" s="74" t="s">
        <v>1208</v>
      </c>
      <c r="KI7" s="310">
        <v>1607</v>
      </c>
      <c r="KJ7" s="310">
        <v>725</v>
      </c>
      <c r="KK7" s="310">
        <v>312</v>
      </c>
      <c r="KL7" s="310">
        <v>177</v>
      </c>
      <c r="KM7" s="310">
        <v>5141</v>
      </c>
      <c r="KN7" s="310">
        <v>4833</v>
      </c>
      <c r="KO7" s="310">
        <v>5145</v>
      </c>
      <c r="KP7" s="310">
        <v>6131</v>
      </c>
      <c r="KQ7" s="310">
        <v>7525</v>
      </c>
      <c r="KR7" s="310">
        <v>9107</v>
      </c>
      <c r="KS7" s="310">
        <v>8628</v>
      </c>
      <c r="KT7" s="310">
        <v>8712</v>
      </c>
      <c r="KU7" s="310">
        <v>9260</v>
      </c>
      <c r="KV7" s="310">
        <v>11370</v>
      </c>
      <c r="KW7" s="310">
        <v>13118</v>
      </c>
      <c r="KX7" s="310"/>
      <c r="KY7" s="310">
        <v>10405</v>
      </c>
      <c r="KZ7" s="310">
        <v>9445</v>
      </c>
      <c r="LA7" s="310">
        <v>8260</v>
      </c>
      <c r="LB7" s="321">
        <v>9242</v>
      </c>
    </row>
    <row r="8" spans="1:314" ht="12" customHeight="1">
      <c r="A8" s="3">
        <v>12041</v>
      </c>
      <c r="B8" s="322" t="s">
        <v>705</v>
      </c>
      <c r="C8" s="323">
        <v>747.66</v>
      </c>
      <c r="D8" s="324">
        <v>335323</v>
      </c>
      <c r="E8" s="325">
        <v>10.9</v>
      </c>
      <c r="F8" s="325">
        <v>55.8</v>
      </c>
      <c r="G8" s="325">
        <v>33.299999999999997</v>
      </c>
      <c r="H8" s="326">
        <v>13429</v>
      </c>
      <c r="I8" s="326">
        <v>28459</v>
      </c>
      <c r="J8" s="326">
        <v>45272</v>
      </c>
      <c r="K8" s="324">
        <v>56704</v>
      </c>
      <c r="L8" s="324">
        <v>177376</v>
      </c>
      <c r="M8" s="324">
        <v>990</v>
      </c>
      <c r="N8" s="324">
        <v>10862</v>
      </c>
      <c r="O8" s="327">
        <v>11427</v>
      </c>
      <c r="P8" s="74" t="s">
        <v>1208</v>
      </c>
      <c r="Q8" s="74" t="s">
        <v>1208</v>
      </c>
      <c r="R8" s="326">
        <v>329362</v>
      </c>
      <c r="S8" s="324">
        <v>339605</v>
      </c>
      <c r="T8" s="324">
        <v>341732</v>
      </c>
      <c r="U8" s="324">
        <v>680007</v>
      </c>
      <c r="V8" s="324">
        <v>2013823</v>
      </c>
      <c r="W8" s="324">
        <v>539623</v>
      </c>
      <c r="X8" s="324">
        <v>1289383</v>
      </c>
      <c r="Y8" s="328">
        <v>0</v>
      </c>
      <c r="Z8" s="329">
        <v>92</v>
      </c>
      <c r="AA8" s="328">
        <v>0</v>
      </c>
      <c r="AB8" s="74" t="s">
        <v>1208</v>
      </c>
      <c r="AC8" s="74" t="s">
        <v>1208</v>
      </c>
      <c r="AD8" s="330">
        <v>13053</v>
      </c>
      <c r="AE8" s="324">
        <v>1882</v>
      </c>
      <c r="AF8" s="328">
        <v>839</v>
      </c>
      <c r="AG8" s="324">
        <v>1546</v>
      </c>
      <c r="AH8" s="324">
        <v>304232</v>
      </c>
      <c r="AI8" s="331">
        <v>0</v>
      </c>
      <c r="AJ8" s="74" t="s">
        <v>1208</v>
      </c>
      <c r="AK8" s="329">
        <v>28</v>
      </c>
      <c r="AL8" s="324">
        <v>2572</v>
      </c>
      <c r="AM8" s="327">
        <v>53</v>
      </c>
      <c r="AN8" s="327">
        <v>14563</v>
      </c>
      <c r="AO8" s="324">
        <v>1184</v>
      </c>
      <c r="AP8" s="324">
        <v>73</v>
      </c>
      <c r="AQ8" s="332">
        <v>27</v>
      </c>
      <c r="AR8" s="327">
        <v>7751</v>
      </c>
      <c r="AS8" s="324">
        <v>635</v>
      </c>
      <c r="AT8" s="324">
        <v>1</v>
      </c>
      <c r="AU8" s="324">
        <v>227</v>
      </c>
      <c r="AV8" s="324">
        <v>7</v>
      </c>
      <c r="AW8" s="324">
        <v>3</v>
      </c>
      <c r="AX8" s="74" t="s">
        <v>1208</v>
      </c>
      <c r="AY8" s="74" t="s">
        <v>1208</v>
      </c>
      <c r="AZ8" s="74" t="s">
        <v>1208</v>
      </c>
      <c r="BA8" s="74" t="s">
        <v>1208</v>
      </c>
      <c r="BB8" s="325">
        <v>88.727272727272734</v>
      </c>
      <c r="BC8" s="325">
        <v>101</v>
      </c>
      <c r="BD8" s="325">
        <v>110.8</v>
      </c>
      <c r="BE8" s="325"/>
      <c r="BF8" s="328">
        <v>26</v>
      </c>
      <c r="BG8" s="332">
        <v>26</v>
      </c>
      <c r="BH8" s="332">
        <v>26</v>
      </c>
      <c r="BI8" s="74" t="s">
        <v>1208</v>
      </c>
      <c r="BJ8" s="74" t="s">
        <v>1208</v>
      </c>
      <c r="BK8" s="328">
        <v>1</v>
      </c>
      <c r="BL8" s="328">
        <v>1</v>
      </c>
      <c r="BM8" s="332">
        <v>1</v>
      </c>
      <c r="BN8" s="332">
        <v>2</v>
      </c>
      <c r="BO8" s="327">
        <v>6</v>
      </c>
      <c r="BP8" s="324">
        <v>24006</v>
      </c>
      <c r="BQ8" s="327">
        <v>1</v>
      </c>
      <c r="BR8" s="324">
        <v>34000</v>
      </c>
      <c r="BS8" s="327">
        <v>3</v>
      </c>
      <c r="BT8" s="324">
        <v>76067</v>
      </c>
      <c r="BU8" s="327">
        <v>6</v>
      </c>
      <c r="BV8" s="324">
        <v>3619</v>
      </c>
      <c r="BW8" s="325">
        <v>42.3</v>
      </c>
      <c r="BX8" s="328">
        <v>1</v>
      </c>
      <c r="BY8" s="328">
        <v>3</v>
      </c>
      <c r="BZ8" s="328">
        <v>269</v>
      </c>
      <c r="CA8" s="328">
        <v>3040</v>
      </c>
      <c r="CB8" s="325">
        <v>43.7</v>
      </c>
      <c r="CC8" s="331">
        <v>1.17</v>
      </c>
      <c r="CD8" s="325">
        <v>28.8</v>
      </c>
      <c r="CE8" s="325">
        <v>4.8081608175809896</v>
      </c>
      <c r="CF8" s="325">
        <v>55.470198308299999</v>
      </c>
      <c r="CG8" s="327">
        <v>39</v>
      </c>
      <c r="CH8" s="324">
        <v>7493</v>
      </c>
      <c r="CI8" s="327">
        <v>239</v>
      </c>
      <c r="CJ8" s="327">
        <v>1364</v>
      </c>
      <c r="CK8" s="327">
        <v>4377</v>
      </c>
      <c r="CL8" s="327">
        <v>1268</v>
      </c>
      <c r="CM8" s="327">
        <v>364</v>
      </c>
      <c r="CN8" s="327">
        <v>798</v>
      </c>
      <c r="CO8" s="323">
        <v>1.31</v>
      </c>
      <c r="CP8" s="331" t="s">
        <v>439</v>
      </c>
      <c r="CQ8" s="327">
        <v>5</v>
      </c>
      <c r="CR8" s="327">
        <v>78</v>
      </c>
      <c r="CS8" s="327">
        <v>2</v>
      </c>
      <c r="CT8" s="327">
        <v>3</v>
      </c>
      <c r="CU8" s="327">
        <v>270</v>
      </c>
      <c r="CV8" s="327">
        <v>20</v>
      </c>
      <c r="CW8" s="324">
        <v>1300</v>
      </c>
      <c r="CX8" s="327">
        <v>11</v>
      </c>
      <c r="CY8" s="327">
        <v>922</v>
      </c>
      <c r="CZ8" s="328">
        <v>83</v>
      </c>
      <c r="DA8" s="328">
        <v>1352</v>
      </c>
      <c r="DB8" s="328">
        <v>15</v>
      </c>
      <c r="DC8" s="328">
        <v>122</v>
      </c>
      <c r="DD8" s="328">
        <v>15</v>
      </c>
      <c r="DE8" s="328">
        <v>372</v>
      </c>
      <c r="DF8" s="324">
        <v>12307</v>
      </c>
      <c r="DG8" s="324">
        <v>3327</v>
      </c>
      <c r="DH8" s="324">
        <v>2288</v>
      </c>
      <c r="DI8" s="324">
        <v>1356096.8389999999</v>
      </c>
      <c r="DJ8" s="324">
        <v>499101.23100000003</v>
      </c>
      <c r="DK8" s="324">
        <v>631748.29299999995</v>
      </c>
      <c r="DL8" s="324">
        <v>111181</v>
      </c>
      <c r="DM8" s="327">
        <v>11</v>
      </c>
      <c r="DN8" s="327">
        <v>23034</v>
      </c>
      <c r="DO8" s="327">
        <v>1959</v>
      </c>
      <c r="DP8" s="327">
        <v>2273</v>
      </c>
      <c r="DQ8" s="328">
        <v>145</v>
      </c>
      <c r="DR8" s="328">
        <v>885</v>
      </c>
      <c r="DS8" s="324">
        <v>6523</v>
      </c>
      <c r="DT8" s="326">
        <v>17317</v>
      </c>
      <c r="DU8" s="324">
        <v>4190</v>
      </c>
      <c r="DV8" s="324">
        <v>3014</v>
      </c>
      <c r="DW8" s="328">
        <v>617</v>
      </c>
      <c r="DX8" s="328">
        <v>613</v>
      </c>
      <c r="DY8" s="328">
        <v>10</v>
      </c>
      <c r="DZ8" s="328">
        <v>2974</v>
      </c>
      <c r="EA8" s="328">
        <v>69</v>
      </c>
      <c r="EB8" s="328">
        <v>17172</v>
      </c>
      <c r="EC8" s="74" t="s">
        <v>1208</v>
      </c>
      <c r="ED8" s="116">
        <v>95</v>
      </c>
      <c r="EE8" s="327">
        <v>7021</v>
      </c>
      <c r="EF8" s="118">
        <v>6831</v>
      </c>
      <c r="EG8" s="327">
        <v>0</v>
      </c>
      <c r="EH8" s="118">
        <v>1141</v>
      </c>
      <c r="EI8" s="328">
        <v>93</v>
      </c>
      <c r="EJ8" s="328">
        <v>80</v>
      </c>
      <c r="EK8" s="325">
        <v>52.6</v>
      </c>
      <c r="EL8" s="328">
        <v>38</v>
      </c>
      <c r="EM8" s="328">
        <v>127</v>
      </c>
      <c r="EN8" s="328">
        <v>1161</v>
      </c>
      <c r="EO8" s="330">
        <v>201</v>
      </c>
      <c r="EP8" s="330">
        <v>57</v>
      </c>
      <c r="EQ8" s="330">
        <v>2020</v>
      </c>
      <c r="ER8" s="327">
        <v>2123</v>
      </c>
      <c r="ES8" s="325">
        <v>97.6</v>
      </c>
      <c r="ET8" s="325">
        <v>98.7</v>
      </c>
      <c r="EU8" s="330">
        <v>184</v>
      </c>
      <c r="EV8" s="325">
        <v>37.4</v>
      </c>
      <c r="EW8" s="330">
        <v>72169</v>
      </c>
      <c r="EX8" s="325">
        <v>24.9</v>
      </c>
      <c r="EY8" s="330">
        <v>430631</v>
      </c>
      <c r="EZ8" s="325">
        <v>4.2</v>
      </c>
      <c r="FA8" s="328">
        <v>390</v>
      </c>
      <c r="FB8" s="328">
        <v>12</v>
      </c>
      <c r="FC8" s="333">
        <v>596</v>
      </c>
      <c r="FD8" s="328">
        <v>63</v>
      </c>
      <c r="FE8" s="328" t="s">
        <v>1209</v>
      </c>
      <c r="FF8" s="328">
        <v>100</v>
      </c>
      <c r="FG8" s="325">
        <v>100</v>
      </c>
      <c r="FH8" s="324">
        <v>117227</v>
      </c>
      <c r="FI8" s="327">
        <v>3153</v>
      </c>
      <c r="FJ8" s="324">
        <v>230</v>
      </c>
      <c r="FK8" s="118">
        <v>104217</v>
      </c>
      <c r="FL8" s="324">
        <v>74939</v>
      </c>
      <c r="FM8" s="324">
        <v>17356</v>
      </c>
      <c r="FN8" s="324">
        <v>11922</v>
      </c>
      <c r="FO8" s="324">
        <v>9857</v>
      </c>
      <c r="FP8" s="140">
        <v>22.2</v>
      </c>
      <c r="FQ8" s="116">
        <v>389</v>
      </c>
      <c r="FR8" s="111">
        <v>21.4</v>
      </c>
      <c r="FS8" s="118">
        <v>6178</v>
      </c>
      <c r="FT8" s="328">
        <v>56</v>
      </c>
      <c r="FU8" s="328">
        <v>233</v>
      </c>
      <c r="FV8" s="328">
        <v>1244</v>
      </c>
      <c r="FW8" s="334">
        <v>19</v>
      </c>
      <c r="FX8" s="334">
        <v>743</v>
      </c>
      <c r="FY8" s="323">
        <v>58.640259816332239</v>
      </c>
      <c r="FZ8" s="323"/>
      <c r="GA8" s="111">
        <v>95.3</v>
      </c>
      <c r="GB8" s="111">
        <v>87.9</v>
      </c>
      <c r="GC8" s="325">
        <v>96.9</v>
      </c>
      <c r="GD8" s="335">
        <v>24.8</v>
      </c>
      <c r="GE8" s="116">
        <v>56</v>
      </c>
      <c r="GF8" s="116">
        <v>14</v>
      </c>
      <c r="GG8" s="116">
        <v>64</v>
      </c>
      <c r="GH8" s="328">
        <v>728</v>
      </c>
      <c r="GI8" s="328">
        <v>7</v>
      </c>
      <c r="GJ8" s="328">
        <v>1308</v>
      </c>
      <c r="GK8" s="328">
        <v>2749</v>
      </c>
      <c r="GL8" s="328">
        <v>9</v>
      </c>
      <c r="GM8" s="118">
        <v>5270500</v>
      </c>
      <c r="GN8" s="114">
        <v>5077</v>
      </c>
      <c r="GO8" s="328" t="s">
        <v>439</v>
      </c>
      <c r="GP8" s="328" t="s">
        <v>439</v>
      </c>
      <c r="GQ8" s="324">
        <v>14493</v>
      </c>
      <c r="GR8" s="327">
        <v>73</v>
      </c>
      <c r="GS8" s="327">
        <v>2125</v>
      </c>
      <c r="GT8" s="327">
        <v>12295</v>
      </c>
      <c r="GU8" s="324">
        <v>139204</v>
      </c>
      <c r="GV8" s="324">
        <v>735</v>
      </c>
      <c r="GW8" s="324">
        <v>22102</v>
      </c>
      <c r="GX8" s="324">
        <v>116367</v>
      </c>
      <c r="GY8" s="324">
        <v>889</v>
      </c>
      <c r="GZ8" s="324">
        <v>8077</v>
      </c>
      <c r="HA8" s="324">
        <v>631532</v>
      </c>
      <c r="HB8" s="324">
        <v>2212</v>
      </c>
      <c r="HC8" s="324">
        <v>19744</v>
      </c>
      <c r="HD8" s="324">
        <v>431714</v>
      </c>
      <c r="HE8" s="324">
        <v>319</v>
      </c>
      <c r="HF8" s="324">
        <v>8622</v>
      </c>
      <c r="HG8" s="324">
        <v>215567.24</v>
      </c>
      <c r="HH8" s="327">
        <v>317</v>
      </c>
      <c r="HI8" s="328">
        <v>7906</v>
      </c>
      <c r="HJ8" s="328">
        <v>206245</v>
      </c>
      <c r="HK8" s="336">
        <v>153.96</v>
      </c>
      <c r="HL8" s="328">
        <v>5551</v>
      </c>
      <c r="HM8" s="327">
        <v>1431</v>
      </c>
      <c r="HN8" s="327">
        <v>1133</v>
      </c>
      <c r="HO8" s="337">
        <v>820</v>
      </c>
      <c r="HP8" s="74" t="s">
        <v>1208</v>
      </c>
      <c r="HQ8" s="74" t="s">
        <v>1208</v>
      </c>
      <c r="HR8" s="74" t="s">
        <v>1208</v>
      </c>
      <c r="HS8" s="337">
        <v>5</v>
      </c>
      <c r="HT8" s="338">
        <v>2100762</v>
      </c>
      <c r="HU8" s="338">
        <v>27783470</v>
      </c>
      <c r="HV8" s="339">
        <v>1631201</v>
      </c>
      <c r="HW8" s="339">
        <v>1570713</v>
      </c>
      <c r="HX8" s="339">
        <v>1043981</v>
      </c>
      <c r="HY8" s="339">
        <v>11626</v>
      </c>
      <c r="HZ8" s="339">
        <v>11626</v>
      </c>
      <c r="IA8" s="339">
        <v>248300</v>
      </c>
      <c r="IB8" s="339">
        <v>211760</v>
      </c>
      <c r="IC8" s="340">
        <v>2075</v>
      </c>
      <c r="ID8" s="340">
        <v>12468271</v>
      </c>
      <c r="IE8" s="340">
        <v>0</v>
      </c>
      <c r="IF8" s="341">
        <v>273</v>
      </c>
      <c r="IG8" s="341">
        <v>0</v>
      </c>
      <c r="IH8" s="340">
        <v>163</v>
      </c>
      <c r="II8" s="341">
        <v>0</v>
      </c>
      <c r="IJ8" s="340">
        <v>10073</v>
      </c>
      <c r="IK8" s="338">
        <v>187457</v>
      </c>
      <c r="IL8" s="341">
        <v>16902</v>
      </c>
      <c r="IM8" s="339" t="s">
        <v>439</v>
      </c>
      <c r="IN8" s="331">
        <v>78.959999999999994</v>
      </c>
      <c r="IO8" s="342">
        <v>313661</v>
      </c>
      <c r="IP8" s="343">
        <v>-37.340000000000003</v>
      </c>
      <c r="IQ8" s="344">
        <v>0.8</v>
      </c>
      <c r="IR8" s="344">
        <v>0.8</v>
      </c>
      <c r="IS8" s="344">
        <v>1397</v>
      </c>
      <c r="IT8" s="344">
        <v>1397</v>
      </c>
      <c r="IU8" s="338">
        <v>27690</v>
      </c>
      <c r="IV8" s="345">
        <v>80.2</v>
      </c>
      <c r="IW8" s="345">
        <v>39.799999999999997</v>
      </c>
      <c r="IX8" s="345">
        <v>39.4</v>
      </c>
      <c r="IY8" s="345">
        <v>49.9</v>
      </c>
      <c r="IZ8" s="345">
        <v>17.100000000000001</v>
      </c>
      <c r="JA8" s="341">
        <v>0</v>
      </c>
      <c r="JB8" s="341">
        <v>7</v>
      </c>
      <c r="JC8" s="111">
        <v>57.5</v>
      </c>
      <c r="JD8" s="110">
        <v>0.53100000000000003</v>
      </c>
      <c r="JE8" s="109">
        <v>94.9</v>
      </c>
      <c r="JF8" s="109">
        <v>8.1</v>
      </c>
      <c r="JG8" s="109">
        <v>1.2</v>
      </c>
      <c r="JH8" s="108">
        <v>177606766</v>
      </c>
      <c r="JI8" s="346">
        <v>36</v>
      </c>
      <c r="JJ8" s="346">
        <v>56.4</v>
      </c>
      <c r="JK8" s="346" t="s">
        <v>439</v>
      </c>
      <c r="JL8" s="346" t="s">
        <v>439</v>
      </c>
      <c r="JM8" s="346">
        <v>90.7</v>
      </c>
      <c r="JN8" s="345">
        <v>38.799999999999997</v>
      </c>
      <c r="JO8" s="347">
        <v>2969</v>
      </c>
      <c r="JP8" s="74" t="s">
        <v>1208</v>
      </c>
      <c r="JQ8" s="74" t="s">
        <v>1208</v>
      </c>
      <c r="JR8" s="74" t="s">
        <v>1208</v>
      </c>
      <c r="JS8" s="345">
        <v>32</v>
      </c>
      <c r="JT8" s="345">
        <v>26.3</v>
      </c>
      <c r="JU8" s="338">
        <v>54750</v>
      </c>
      <c r="JV8" s="338">
        <v>1208</v>
      </c>
      <c r="JW8" s="338">
        <v>1204</v>
      </c>
      <c r="JX8" s="338">
        <v>4723</v>
      </c>
      <c r="JY8" s="338">
        <v>5567</v>
      </c>
      <c r="JZ8" s="338">
        <v>6115</v>
      </c>
      <c r="KA8" s="338">
        <v>7493</v>
      </c>
      <c r="KB8" s="338">
        <v>9172</v>
      </c>
      <c r="KC8" s="338">
        <v>8558</v>
      </c>
      <c r="KD8" s="338">
        <v>8178</v>
      </c>
      <c r="KE8" s="338">
        <v>7677</v>
      </c>
      <c r="KF8" s="338">
        <v>6792</v>
      </c>
      <c r="KG8" s="338">
        <v>4599</v>
      </c>
      <c r="KH8" s="74" t="s">
        <v>1208</v>
      </c>
      <c r="KI8" s="338">
        <v>1847</v>
      </c>
      <c r="KJ8" s="338">
        <v>676</v>
      </c>
      <c r="KK8" s="338">
        <v>295</v>
      </c>
      <c r="KL8" s="338">
        <v>152</v>
      </c>
      <c r="KM8" s="338">
        <v>6616</v>
      </c>
      <c r="KN8" s="338">
        <v>6309</v>
      </c>
      <c r="KO8" s="338">
        <v>6880</v>
      </c>
      <c r="KP8" s="338">
        <v>8387</v>
      </c>
      <c r="KQ8" s="338">
        <v>10122</v>
      </c>
      <c r="KR8" s="338">
        <v>11871</v>
      </c>
      <c r="KS8" s="338">
        <v>10976</v>
      </c>
      <c r="KT8" s="338">
        <v>10893</v>
      </c>
      <c r="KU8" s="338">
        <v>11375</v>
      </c>
      <c r="KV8" s="338">
        <v>14104</v>
      </c>
      <c r="KW8" s="338">
        <v>16258</v>
      </c>
      <c r="KX8" s="74" t="s">
        <v>1208</v>
      </c>
      <c r="KY8" s="338">
        <v>13085</v>
      </c>
      <c r="KZ8" s="338">
        <v>11059</v>
      </c>
      <c r="LA8" s="338">
        <v>9200</v>
      </c>
      <c r="LB8" s="348">
        <v>10901</v>
      </c>
    </row>
    <row r="9" spans="1:314" ht="12" customHeight="1">
      <c r="A9" s="3">
        <v>22012</v>
      </c>
      <c r="B9" s="322" t="s">
        <v>706</v>
      </c>
      <c r="C9" s="323">
        <v>824.61</v>
      </c>
      <c r="D9" s="324">
        <v>282061</v>
      </c>
      <c r="E9" s="325">
        <v>11.1</v>
      </c>
      <c r="F9" s="325">
        <v>58.4</v>
      </c>
      <c r="G9" s="325">
        <v>30.5</v>
      </c>
      <c r="H9" s="326">
        <v>11164</v>
      </c>
      <c r="I9" s="326">
        <v>24228</v>
      </c>
      <c r="J9" s="326">
        <v>39193</v>
      </c>
      <c r="K9" s="324">
        <v>42452</v>
      </c>
      <c r="L9" s="324">
        <v>136456</v>
      </c>
      <c r="M9" s="324">
        <v>994</v>
      </c>
      <c r="N9" s="324">
        <v>7689</v>
      </c>
      <c r="O9" s="327">
        <v>8815</v>
      </c>
      <c r="P9" s="74" t="s">
        <v>1208</v>
      </c>
      <c r="Q9" s="74" t="s">
        <v>1208</v>
      </c>
      <c r="R9" s="326">
        <v>276180</v>
      </c>
      <c r="S9" s="324">
        <v>287648</v>
      </c>
      <c r="T9" s="324">
        <v>291843</v>
      </c>
      <c r="U9" s="324">
        <v>829806</v>
      </c>
      <c r="V9" s="324">
        <v>1152481</v>
      </c>
      <c r="W9" s="324">
        <v>377410</v>
      </c>
      <c r="X9" s="324">
        <v>1033820</v>
      </c>
      <c r="Y9" s="328">
        <v>52</v>
      </c>
      <c r="Z9" s="329">
        <v>53</v>
      </c>
      <c r="AA9" s="328">
        <v>45</v>
      </c>
      <c r="AB9" s="74" t="s">
        <v>1208</v>
      </c>
      <c r="AC9" s="74" t="s">
        <v>1208</v>
      </c>
      <c r="AD9" s="330">
        <v>84669</v>
      </c>
      <c r="AE9" s="324">
        <v>4253.95</v>
      </c>
      <c r="AF9" s="349">
        <v>4001.98</v>
      </c>
      <c r="AG9" s="324">
        <v>3020</v>
      </c>
      <c r="AH9" s="324">
        <v>432082</v>
      </c>
      <c r="AI9" s="324">
        <v>896</v>
      </c>
      <c r="AJ9" s="74" t="s">
        <v>1208</v>
      </c>
      <c r="AK9" s="329">
        <v>13</v>
      </c>
      <c r="AL9" s="324">
        <v>622</v>
      </c>
      <c r="AM9" s="327">
        <v>45</v>
      </c>
      <c r="AN9" s="327">
        <v>12978</v>
      </c>
      <c r="AO9" s="324">
        <v>848</v>
      </c>
      <c r="AP9" s="324">
        <v>91</v>
      </c>
      <c r="AQ9" s="332">
        <v>19</v>
      </c>
      <c r="AR9" s="327">
        <v>6916</v>
      </c>
      <c r="AS9" s="324">
        <v>487</v>
      </c>
      <c r="AT9" s="324">
        <v>1</v>
      </c>
      <c r="AU9" s="324">
        <v>229</v>
      </c>
      <c r="AV9" s="324">
        <v>15</v>
      </c>
      <c r="AW9" s="324">
        <v>1</v>
      </c>
      <c r="AX9" s="74" t="s">
        <v>1208</v>
      </c>
      <c r="AY9" s="74" t="s">
        <v>1208</v>
      </c>
      <c r="AZ9" s="74" t="s">
        <v>1208</v>
      </c>
      <c r="BA9" s="74" t="s">
        <v>1208</v>
      </c>
      <c r="BB9" s="325">
        <v>100</v>
      </c>
      <c r="BC9" s="325">
        <v>106.6</v>
      </c>
      <c r="BD9" s="325">
        <v>126.6</v>
      </c>
      <c r="BE9" s="325"/>
      <c r="BF9" s="328">
        <v>4</v>
      </c>
      <c r="BG9" s="332">
        <v>12</v>
      </c>
      <c r="BH9" s="332">
        <v>4</v>
      </c>
      <c r="BI9" s="74" t="s">
        <v>1208</v>
      </c>
      <c r="BJ9" s="74" t="s">
        <v>1208</v>
      </c>
      <c r="BK9" s="328">
        <v>3</v>
      </c>
      <c r="BL9" s="328">
        <v>3</v>
      </c>
      <c r="BM9" s="332">
        <v>11</v>
      </c>
      <c r="BN9" s="332">
        <v>4</v>
      </c>
      <c r="BO9" s="327">
        <v>4</v>
      </c>
      <c r="BP9" s="324">
        <v>25409</v>
      </c>
      <c r="BQ9" s="327">
        <v>1</v>
      </c>
      <c r="BR9" s="324">
        <v>17000</v>
      </c>
      <c r="BS9" s="327">
        <v>3</v>
      </c>
      <c r="BT9" s="324">
        <v>59560</v>
      </c>
      <c r="BU9" s="327">
        <v>4</v>
      </c>
      <c r="BV9" s="324">
        <v>2306</v>
      </c>
      <c r="BW9" s="325">
        <v>31.7</v>
      </c>
      <c r="BX9" s="328">
        <v>2</v>
      </c>
      <c r="BY9" s="328">
        <v>4</v>
      </c>
      <c r="BZ9" s="328">
        <v>505</v>
      </c>
      <c r="CA9" s="328">
        <v>4680</v>
      </c>
      <c r="CB9" s="325">
        <v>44.3</v>
      </c>
      <c r="CC9" s="331">
        <v>1.54</v>
      </c>
      <c r="CD9" s="325">
        <v>37.299999999999997</v>
      </c>
      <c r="CE9" s="325">
        <v>5.8935115326579002</v>
      </c>
      <c r="CF9" s="325">
        <v>56.985738210400001</v>
      </c>
      <c r="CG9" s="327">
        <v>20</v>
      </c>
      <c r="CH9" s="324">
        <v>4869</v>
      </c>
      <c r="CI9" s="327">
        <v>222</v>
      </c>
      <c r="CJ9" s="327">
        <v>691</v>
      </c>
      <c r="CK9" s="327">
        <v>3664</v>
      </c>
      <c r="CL9" s="327">
        <v>1087</v>
      </c>
      <c r="CM9" s="327">
        <v>316</v>
      </c>
      <c r="CN9" s="327">
        <v>572</v>
      </c>
      <c r="CO9" s="323">
        <v>1.39</v>
      </c>
      <c r="CP9" s="331">
        <v>0</v>
      </c>
      <c r="CQ9" s="327" t="s">
        <v>439</v>
      </c>
      <c r="CR9" s="327" t="s">
        <v>439</v>
      </c>
      <c r="CS9" s="327">
        <v>2</v>
      </c>
      <c r="CT9" s="327">
        <v>2</v>
      </c>
      <c r="CU9" s="327">
        <v>155</v>
      </c>
      <c r="CV9" s="327">
        <v>14</v>
      </c>
      <c r="CW9" s="324">
        <v>844</v>
      </c>
      <c r="CX9" s="327">
        <v>14</v>
      </c>
      <c r="CY9" s="327">
        <v>1082</v>
      </c>
      <c r="CZ9" s="328">
        <v>58</v>
      </c>
      <c r="DA9" s="328">
        <v>1033</v>
      </c>
      <c r="DB9" s="328">
        <v>6</v>
      </c>
      <c r="DC9" s="328">
        <v>56</v>
      </c>
      <c r="DD9" s="328">
        <v>6</v>
      </c>
      <c r="DE9" s="328">
        <v>166</v>
      </c>
      <c r="DF9" s="324">
        <v>10299</v>
      </c>
      <c r="DG9" s="324">
        <v>2708</v>
      </c>
      <c r="DH9" s="324">
        <v>1959</v>
      </c>
      <c r="DI9" s="324">
        <v>1150238.2320000001</v>
      </c>
      <c r="DJ9" s="324">
        <v>425254.859</v>
      </c>
      <c r="DK9" s="324">
        <v>527305.39800000004</v>
      </c>
      <c r="DL9" s="324">
        <v>85869</v>
      </c>
      <c r="DM9" s="327">
        <v>11</v>
      </c>
      <c r="DN9" s="324">
        <v>16890</v>
      </c>
      <c r="DO9" s="324">
        <v>2137</v>
      </c>
      <c r="DP9" s="324">
        <v>1962</v>
      </c>
      <c r="DQ9" s="328">
        <v>87</v>
      </c>
      <c r="DR9" s="328">
        <v>1214</v>
      </c>
      <c r="DS9" s="324">
        <v>6848</v>
      </c>
      <c r="DT9" s="326">
        <v>11925</v>
      </c>
      <c r="DU9" s="324">
        <v>2884</v>
      </c>
      <c r="DV9" s="324">
        <v>3295</v>
      </c>
      <c r="DW9" s="328">
        <v>230</v>
      </c>
      <c r="DX9" s="328">
        <v>449</v>
      </c>
      <c r="DY9" s="328">
        <v>7</v>
      </c>
      <c r="DZ9" s="328">
        <v>2097</v>
      </c>
      <c r="EA9" s="328">
        <v>41</v>
      </c>
      <c r="EB9" s="328">
        <v>11041</v>
      </c>
      <c r="EC9" s="74" t="s">
        <v>1208</v>
      </c>
      <c r="ED9" s="116">
        <v>107</v>
      </c>
      <c r="EE9" s="327">
        <v>8750</v>
      </c>
      <c r="EF9" s="118">
        <v>7896</v>
      </c>
      <c r="EG9" s="327">
        <v>0</v>
      </c>
      <c r="EH9" s="118">
        <v>1192</v>
      </c>
      <c r="EI9" s="328">
        <v>105</v>
      </c>
      <c r="EJ9" s="328">
        <v>97</v>
      </c>
      <c r="EK9" s="325">
        <v>32.22</v>
      </c>
      <c r="EL9" s="328">
        <v>24</v>
      </c>
      <c r="EM9" s="328">
        <v>53</v>
      </c>
      <c r="EN9" s="328">
        <v>1501</v>
      </c>
      <c r="EO9" s="330">
        <v>170</v>
      </c>
      <c r="EP9" s="330">
        <v>18</v>
      </c>
      <c r="EQ9" s="330">
        <v>1486</v>
      </c>
      <c r="ER9" s="327">
        <v>1761</v>
      </c>
      <c r="ES9" s="325">
        <v>99.6</v>
      </c>
      <c r="ET9" s="325">
        <v>99</v>
      </c>
      <c r="EU9" s="330">
        <v>115</v>
      </c>
      <c r="EV9" s="325">
        <v>30.16</v>
      </c>
      <c r="EW9" s="330">
        <v>63260</v>
      </c>
      <c r="EX9" s="325">
        <v>40.700000000000003</v>
      </c>
      <c r="EY9" s="330">
        <v>371510</v>
      </c>
      <c r="EZ9" s="325">
        <v>1.75</v>
      </c>
      <c r="FA9" s="328">
        <v>196</v>
      </c>
      <c r="FB9" s="328">
        <v>4</v>
      </c>
      <c r="FC9" s="333">
        <v>474</v>
      </c>
      <c r="FD9" s="328">
        <v>64</v>
      </c>
      <c r="FE9" s="328" t="s">
        <v>1209</v>
      </c>
      <c r="FF9" s="328">
        <v>100</v>
      </c>
      <c r="FG9" s="325" t="s">
        <v>439</v>
      </c>
      <c r="FH9" s="324">
        <v>107711</v>
      </c>
      <c r="FI9" s="327">
        <v>6965</v>
      </c>
      <c r="FJ9" s="324">
        <v>0</v>
      </c>
      <c r="FK9" s="118">
        <v>95752</v>
      </c>
      <c r="FL9" s="324">
        <v>81861</v>
      </c>
      <c r="FM9" s="324">
        <v>7637</v>
      </c>
      <c r="FN9" s="324">
        <v>6254</v>
      </c>
      <c r="FO9" s="324">
        <v>4994</v>
      </c>
      <c r="FP9" s="140">
        <v>14.9</v>
      </c>
      <c r="FQ9" s="116">
        <v>144</v>
      </c>
      <c r="FR9" s="111">
        <v>15.44</v>
      </c>
      <c r="FS9" s="118">
        <v>4778</v>
      </c>
      <c r="FT9" s="328" t="s">
        <v>439</v>
      </c>
      <c r="FU9" s="328">
        <v>136</v>
      </c>
      <c r="FV9" s="328">
        <v>556</v>
      </c>
      <c r="FW9" s="334">
        <v>16</v>
      </c>
      <c r="FX9" s="334">
        <v>490</v>
      </c>
      <c r="FY9" s="323">
        <v>65.380421249667279</v>
      </c>
      <c r="FZ9" s="323"/>
      <c r="GA9" s="111">
        <v>99.8</v>
      </c>
      <c r="GB9" s="111">
        <v>87.7</v>
      </c>
      <c r="GC9" s="325">
        <v>80.900000000000006</v>
      </c>
      <c r="GD9" s="335">
        <v>58.47</v>
      </c>
      <c r="GE9" s="116">
        <v>72</v>
      </c>
      <c r="GF9" s="116">
        <v>11</v>
      </c>
      <c r="GG9" s="116">
        <v>59</v>
      </c>
      <c r="GH9" s="328">
        <v>758</v>
      </c>
      <c r="GI9" s="328">
        <v>9</v>
      </c>
      <c r="GJ9" s="328">
        <v>1063</v>
      </c>
      <c r="GK9" s="328">
        <v>1589</v>
      </c>
      <c r="GL9" s="328">
        <v>3</v>
      </c>
      <c r="GM9" s="118">
        <v>6190129</v>
      </c>
      <c r="GN9" s="114">
        <v>4921</v>
      </c>
      <c r="GO9" s="328">
        <v>12851473</v>
      </c>
      <c r="GP9" s="328">
        <v>24177811</v>
      </c>
      <c r="GQ9" s="324">
        <v>12949</v>
      </c>
      <c r="GR9" s="327">
        <v>32</v>
      </c>
      <c r="GS9" s="327">
        <v>1575</v>
      </c>
      <c r="GT9" s="327">
        <v>11342</v>
      </c>
      <c r="GU9" s="324">
        <v>118455</v>
      </c>
      <c r="GV9" s="324">
        <v>285</v>
      </c>
      <c r="GW9" s="324">
        <v>16547</v>
      </c>
      <c r="GX9" s="324">
        <v>101623</v>
      </c>
      <c r="GY9" s="324">
        <v>895</v>
      </c>
      <c r="GZ9" s="324">
        <v>7809</v>
      </c>
      <c r="HA9" s="324">
        <v>770707</v>
      </c>
      <c r="HB9" s="324">
        <v>2093</v>
      </c>
      <c r="HC9" s="324">
        <v>16136</v>
      </c>
      <c r="HD9" s="324">
        <v>329979</v>
      </c>
      <c r="HE9" s="324">
        <v>179</v>
      </c>
      <c r="HF9" s="324">
        <v>5466</v>
      </c>
      <c r="HG9" s="324">
        <v>103234.4</v>
      </c>
      <c r="HH9" s="327">
        <v>178</v>
      </c>
      <c r="HI9" s="328">
        <v>5071</v>
      </c>
      <c r="HJ9" s="328">
        <v>97937</v>
      </c>
      <c r="HK9" s="336">
        <v>96</v>
      </c>
      <c r="HL9" s="328">
        <v>4116</v>
      </c>
      <c r="HM9" s="327">
        <v>2692</v>
      </c>
      <c r="HN9" s="327">
        <v>1936</v>
      </c>
      <c r="HO9" s="337">
        <v>310</v>
      </c>
      <c r="HP9" s="74" t="s">
        <v>1208</v>
      </c>
      <c r="HQ9" s="74" t="s">
        <v>1208</v>
      </c>
      <c r="HR9" s="74" t="s">
        <v>1208</v>
      </c>
      <c r="HS9" s="337">
        <v>41</v>
      </c>
      <c r="HT9" s="338">
        <v>1851347</v>
      </c>
      <c r="HU9" s="338">
        <v>13350141</v>
      </c>
      <c r="HV9" s="339">
        <v>697996</v>
      </c>
      <c r="HW9" s="339">
        <v>1255621</v>
      </c>
      <c r="HX9" s="339">
        <v>249103</v>
      </c>
      <c r="HY9" s="339">
        <v>3720</v>
      </c>
      <c r="HZ9" s="339">
        <v>3720</v>
      </c>
      <c r="IA9" s="339">
        <v>228450</v>
      </c>
      <c r="IB9" s="339">
        <v>153820</v>
      </c>
      <c r="IC9" s="340">
        <v>9039</v>
      </c>
      <c r="ID9" s="340" t="s">
        <v>439</v>
      </c>
      <c r="IE9" s="340">
        <v>7381682</v>
      </c>
      <c r="IF9" s="341" t="s">
        <v>439</v>
      </c>
      <c r="IG9" s="341">
        <v>141</v>
      </c>
      <c r="IH9" s="340" t="s">
        <v>439</v>
      </c>
      <c r="II9" s="341">
        <v>45</v>
      </c>
      <c r="IJ9" s="340">
        <v>19023</v>
      </c>
      <c r="IK9" s="338">
        <v>148925</v>
      </c>
      <c r="IL9" s="341">
        <v>10047</v>
      </c>
      <c r="IM9" s="346" t="s">
        <v>439</v>
      </c>
      <c r="IN9" s="331">
        <v>40.28</v>
      </c>
      <c r="IO9" s="342">
        <v>224677</v>
      </c>
      <c r="IP9" s="343">
        <v>6.593406593406594</v>
      </c>
      <c r="IQ9" s="344">
        <v>1.6</v>
      </c>
      <c r="IR9" s="344">
        <v>1.6</v>
      </c>
      <c r="IS9" s="344">
        <v>1010.5</v>
      </c>
      <c r="IT9" s="344">
        <v>1010.5</v>
      </c>
      <c r="IU9" s="338">
        <v>30447</v>
      </c>
      <c r="IV9" s="345">
        <v>66.2</v>
      </c>
      <c r="IW9" s="345">
        <v>50.9</v>
      </c>
      <c r="IX9" s="345">
        <v>34.200000000000003</v>
      </c>
      <c r="IY9" s="345">
        <v>50</v>
      </c>
      <c r="IZ9" s="345">
        <v>14.2</v>
      </c>
      <c r="JA9" s="341">
        <v>5</v>
      </c>
      <c r="JB9" s="341">
        <v>3</v>
      </c>
      <c r="JC9" s="111">
        <v>71</v>
      </c>
      <c r="JD9" s="110">
        <v>0.57299999999999995</v>
      </c>
      <c r="JE9" s="109">
        <v>94.6</v>
      </c>
      <c r="JF9" s="109">
        <v>15.2</v>
      </c>
      <c r="JG9" s="109">
        <v>1.8</v>
      </c>
      <c r="JH9" s="108">
        <v>139381587</v>
      </c>
      <c r="JI9" s="346">
        <v>37.5</v>
      </c>
      <c r="JJ9" s="346">
        <v>58</v>
      </c>
      <c r="JK9" s="346" t="s">
        <v>439</v>
      </c>
      <c r="JL9" s="346" t="s">
        <v>439</v>
      </c>
      <c r="JM9" s="346">
        <v>97.5</v>
      </c>
      <c r="JN9" s="345">
        <v>37</v>
      </c>
      <c r="JO9" s="347">
        <v>2454</v>
      </c>
      <c r="JP9" s="74" t="s">
        <v>1208</v>
      </c>
      <c r="JQ9" s="74" t="s">
        <v>1208</v>
      </c>
      <c r="JR9" s="74" t="s">
        <v>1208</v>
      </c>
      <c r="JS9" s="345">
        <v>20</v>
      </c>
      <c r="JT9" s="345">
        <v>21.4</v>
      </c>
      <c r="JU9" s="338">
        <v>48839</v>
      </c>
      <c r="JV9" s="338">
        <v>1130</v>
      </c>
      <c r="JW9" s="338">
        <v>859</v>
      </c>
      <c r="JX9" s="338">
        <v>3934</v>
      </c>
      <c r="JY9" s="338">
        <v>4835</v>
      </c>
      <c r="JZ9" s="338">
        <v>5763</v>
      </c>
      <c r="KA9" s="338">
        <v>6933</v>
      </c>
      <c r="KB9" s="338">
        <v>8009</v>
      </c>
      <c r="KC9" s="338">
        <v>7557</v>
      </c>
      <c r="KD9" s="338">
        <v>7333</v>
      </c>
      <c r="KE9" s="338">
        <v>6720</v>
      </c>
      <c r="KF9" s="338">
        <v>5206</v>
      </c>
      <c r="KG9" s="338">
        <v>3456</v>
      </c>
      <c r="KH9" s="74" t="s">
        <v>1208</v>
      </c>
      <c r="KI9" s="338">
        <v>1484</v>
      </c>
      <c r="KJ9" s="338">
        <v>728</v>
      </c>
      <c r="KK9" s="338">
        <v>368</v>
      </c>
      <c r="KL9" s="338">
        <v>143</v>
      </c>
      <c r="KM9" s="338">
        <v>6349</v>
      </c>
      <c r="KN9" s="338">
        <v>5492</v>
      </c>
      <c r="KO9" s="338">
        <v>5848</v>
      </c>
      <c r="KP9" s="338">
        <v>7311</v>
      </c>
      <c r="KQ9" s="338">
        <v>8905</v>
      </c>
      <c r="KR9" s="338">
        <v>10197</v>
      </c>
      <c r="KS9" s="338">
        <v>9699</v>
      </c>
      <c r="KT9" s="338">
        <v>9977</v>
      </c>
      <c r="KU9" s="338">
        <v>10379</v>
      </c>
      <c r="KV9" s="338">
        <v>11451</v>
      </c>
      <c r="KW9" s="338">
        <v>12705</v>
      </c>
      <c r="KX9" s="74" t="s">
        <v>1208</v>
      </c>
      <c r="KY9" s="338">
        <v>9887</v>
      </c>
      <c r="KZ9" s="338">
        <v>8794</v>
      </c>
      <c r="LA9" s="338">
        <v>8063</v>
      </c>
      <c r="LB9" s="348">
        <v>8074</v>
      </c>
    </row>
    <row r="10" spans="1:314" ht="12" customHeight="1">
      <c r="A10" s="3">
        <v>22039</v>
      </c>
      <c r="B10" s="322" t="s">
        <v>707</v>
      </c>
      <c r="C10" s="323">
        <v>305.56</v>
      </c>
      <c r="D10" s="324">
        <v>228622</v>
      </c>
      <c r="E10" s="325">
        <v>11.763959723911084</v>
      </c>
      <c r="F10" s="325">
        <v>58.381520588569778</v>
      </c>
      <c r="G10" s="325">
        <v>29.854519687519137</v>
      </c>
      <c r="H10" s="326">
        <v>9955</v>
      </c>
      <c r="I10" s="326">
        <v>20991</v>
      </c>
      <c r="J10" s="326">
        <v>33575</v>
      </c>
      <c r="K10" s="324">
        <v>33590</v>
      </c>
      <c r="L10" s="324">
        <v>108405</v>
      </c>
      <c r="M10" s="324">
        <v>1200</v>
      </c>
      <c r="N10" s="324">
        <v>6743</v>
      </c>
      <c r="O10" s="327">
        <v>7861</v>
      </c>
      <c r="P10" s="74" t="s">
        <v>1208</v>
      </c>
      <c r="Q10" s="74" t="s">
        <v>1208</v>
      </c>
      <c r="R10" s="326">
        <v>221639</v>
      </c>
      <c r="S10" s="324">
        <v>231257</v>
      </c>
      <c r="T10" s="324">
        <v>241823</v>
      </c>
      <c r="U10" s="324">
        <v>605362</v>
      </c>
      <c r="V10" s="324">
        <v>784158</v>
      </c>
      <c r="W10" s="324">
        <v>252257</v>
      </c>
      <c r="X10" s="324">
        <v>518818</v>
      </c>
      <c r="Y10" s="328">
        <v>67</v>
      </c>
      <c r="Z10" s="329">
        <v>49</v>
      </c>
      <c r="AA10" s="328">
        <v>5</v>
      </c>
      <c r="AB10" s="74" t="s">
        <v>1208</v>
      </c>
      <c r="AC10" s="74" t="s">
        <v>1208</v>
      </c>
      <c r="AD10" s="330" t="s">
        <v>439</v>
      </c>
      <c r="AE10" s="324">
        <v>1891</v>
      </c>
      <c r="AF10" s="328">
        <v>2071</v>
      </c>
      <c r="AG10" s="324">
        <v>1624</v>
      </c>
      <c r="AH10" s="324">
        <v>169490</v>
      </c>
      <c r="AI10" s="324">
        <v>1624</v>
      </c>
      <c r="AJ10" s="74" t="s">
        <v>1208</v>
      </c>
      <c r="AK10" s="329">
        <v>16</v>
      </c>
      <c r="AL10" s="324">
        <v>890</v>
      </c>
      <c r="AM10" s="327">
        <v>43</v>
      </c>
      <c r="AN10" s="327">
        <v>10944</v>
      </c>
      <c r="AO10" s="324">
        <v>767</v>
      </c>
      <c r="AP10" s="324">
        <v>65</v>
      </c>
      <c r="AQ10" s="332">
        <v>24</v>
      </c>
      <c r="AR10" s="327">
        <v>5754</v>
      </c>
      <c r="AS10" s="324">
        <v>494</v>
      </c>
      <c r="AT10" s="324">
        <v>0</v>
      </c>
      <c r="AU10" s="324">
        <v>201</v>
      </c>
      <c r="AV10" s="324">
        <v>18</v>
      </c>
      <c r="AW10" s="324">
        <v>10</v>
      </c>
      <c r="AX10" s="74" t="s">
        <v>1208</v>
      </c>
      <c r="AY10" s="74" t="s">
        <v>1208</v>
      </c>
      <c r="AZ10" s="74" t="s">
        <v>1208</v>
      </c>
      <c r="BA10" s="74" t="s">
        <v>1208</v>
      </c>
      <c r="BB10" s="325">
        <v>100</v>
      </c>
      <c r="BC10" s="325">
        <v>89.4</v>
      </c>
      <c r="BD10" s="325">
        <v>79.3</v>
      </c>
      <c r="BE10" s="325"/>
      <c r="BF10" s="328">
        <v>3</v>
      </c>
      <c r="BG10" s="332">
        <v>10</v>
      </c>
      <c r="BH10" s="332">
        <v>3</v>
      </c>
      <c r="BI10" s="74" t="s">
        <v>1208</v>
      </c>
      <c r="BJ10" s="74" t="s">
        <v>1208</v>
      </c>
      <c r="BK10" s="328">
        <v>3</v>
      </c>
      <c r="BL10" s="328">
        <v>3</v>
      </c>
      <c r="BM10" s="332">
        <v>3</v>
      </c>
      <c r="BN10" s="332">
        <v>3</v>
      </c>
      <c r="BO10" s="327">
        <v>4</v>
      </c>
      <c r="BP10" s="324">
        <v>19505</v>
      </c>
      <c r="BQ10" s="327">
        <v>2</v>
      </c>
      <c r="BR10" s="324">
        <v>48576</v>
      </c>
      <c r="BS10" s="327">
        <v>3</v>
      </c>
      <c r="BT10" s="324">
        <v>63326</v>
      </c>
      <c r="BU10" s="327">
        <v>3</v>
      </c>
      <c r="BV10" s="324">
        <v>3320</v>
      </c>
      <c r="BW10" s="325" t="s">
        <v>439</v>
      </c>
      <c r="BX10" s="328">
        <v>1</v>
      </c>
      <c r="BY10" s="328">
        <v>3</v>
      </c>
      <c r="BZ10" s="328">
        <v>192</v>
      </c>
      <c r="CA10" s="328">
        <v>2352</v>
      </c>
      <c r="CB10" s="325">
        <v>59.3</v>
      </c>
      <c r="CC10" s="331">
        <v>1.53</v>
      </c>
      <c r="CD10" s="325">
        <v>43.3</v>
      </c>
      <c r="CE10" s="325">
        <v>5.5003498950314906</v>
      </c>
      <c r="CF10" s="325">
        <v>57.912867274600003</v>
      </c>
      <c r="CG10" s="327">
        <v>21</v>
      </c>
      <c r="CH10" s="324">
        <v>4482</v>
      </c>
      <c r="CI10" s="327">
        <v>171</v>
      </c>
      <c r="CJ10" s="327">
        <v>522</v>
      </c>
      <c r="CK10" s="327">
        <v>2801</v>
      </c>
      <c r="CL10" s="327">
        <v>805</v>
      </c>
      <c r="CM10" s="327">
        <v>274</v>
      </c>
      <c r="CN10" s="327">
        <v>439</v>
      </c>
      <c r="CO10" s="323">
        <v>1.46</v>
      </c>
      <c r="CP10" s="325" t="s">
        <v>439</v>
      </c>
      <c r="CQ10" s="327" t="s">
        <v>439</v>
      </c>
      <c r="CR10" s="327" t="s">
        <v>439</v>
      </c>
      <c r="CS10" s="327">
        <v>2</v>
      </c>
      <c r="CT10" s="327">
        <v>1</v>
      </c>
      <c r="CU10" s="327">
        <v>50</v>
      </c>
      <c r="CV10" s="327">
        <v>9</v>
      </c>
      <c r="CW10" s="324">
        <v>565</v>
      </c>
      <c r="CX10" s="327">
        <v>7</v>
      </c>
      <c r="CY10" s="327">
        <v>730</v>
      </c>
      <c r="CZ10" s="328">
        <v>30</v>
      </c>
      <c r="DA10" s="328">
        <v>456</v>
      </c>
      <c r="DB10" s="328">
        <v>9</v>
      </c>
      <c r="DC10" s="328">
        <v>99</v>
      </c>
      <c r="DD10" s="328">
        <v>12</v>
      </c>
      <c r="DE10" s="328">
        <v>339</v>
      </c>
      <c r="DF10" s="324">
        <v>7298</v>
      </c>
      <c r="DG10" s="324">
        <v>1721</v>
      </c>
      <c r="DH10" s="324">
        <v>1474</v>
      </c>
      <c r="DI10" s="324">
        <v>872267.95200000005</v>
      </c>
      <c r="DJ10" s="324">
        <v>271177.36800000002</v>
      </c>
      <c r="DK10" s="324">
        <v>404020.94099999999</v>
      </c>
      <c r="DL10" s="324">
        <v>68285</v>
      </c>
      <c r="DM10" s="327">
        <v>13</v>
      </c>
      <c r="DN10" s="324">
        <v>10975</v>
      </c>
      <c r="DO10" s="324">
        <v>1688</v>
      </c>
      <c r="DP10" s="324">
        <v>1259</v>
      </c>
      <c r="DQ10" s="328">
        <v>319</v>
      </c>
      <c r="DR10" s="328">
        <v>1366</v>
      </c>
      <c r="DS10" s="324">
        <v>5467</v>
      </c>
      <c r="DT10" s="324">
        <v>8749</v>
      </c>
      <c r="DU10" s="324">
        <v>2111</v>
      </c>
      <c r="DV10" s="324">
        <v>2829</v>
      </c>
      <c r="DW10" s="324">
        <v>316</v>
      </c>
      <c r="DX10" s="324">
        <v>326</v>
      </c>
      <c r="DY10" s="324">
        <v>5</v>
      </c>
      <c r="DZ10" s="324">
        <v>1954</v>
      </c>
      <c r="EA10" s="324">
        <v>20</v>
      </c>
      <c r="EB10" s="324">
        <v>14109</v>
      </c>
      <c r="EC10" s="74" t="s">
        <v>1208</v>
      </c>
      <c r="ED10" s="116">
        <v>83</v>
      </c>
      <c r="EE10" s="327">
        <v>7367</v>
      </c>
      <c r="EF10" s="118">
        <v>6628</v>
      </c>
      <c r="EG10" s="327">
        <v>0</v>
      </c>
      <c r="EH10" s="118">
        <v>963</v>
      </c>
      <c r="EI10" s="328">
        <v>76</v>
      </c>
      <c r="EJ10" s="328">
        <v>78</v>
      </c>
      <c r="EK10" s="325">
        <v>43.8</v>
      </c>
      <c r="EL10" s="328">
        <v>11</v>
      </c>
      <c r="EM10" s="328">
        <v>35</v>
      </c>
      <c r="EN10" s="328">
        <v>409</v>
      </c>
      <c r="EO10" s="330">
        <v>256</v>
      </c>
      <c r="EP10" s="330">
        <v>7</v>
      </c>
      <c r="EQ10" s="330">
        <v>1569</v>
      </c>
      <c r="ER10" s="327">
        <v>1604</v>
      </c>
      <c r="ES10" s="325">
        <v>99</v>
      </c>
      <c r="ET10" s="325">
        <v>99</v>
      </c>
      <c r="EU10" s="330">
        <v>68</v>
      </c>
      <c r="EV10" s="325">
        <v>19.71</v>
      </c>
      <c r="EW10" s="330">
        <v>49274</v>
      </c>
      <c r="EX10" s="325">
        <v>32.299999999999997</v>
      </c>
      <c r="EY10" s="330">
        <v>383402</v>
      </c>
      <c r="EZ10" s="325">
        <v>2.6</v>
      </c>
      <c r="FA10" s="328">
        <v>325</v>
      </c>
      <c r="FB10" s="328">
        <v>0</v>
      </c>
      <c r="FC10" s="333">
        <v>900</v>
      </c>
      <c r="FD10" s="328">
        <v>103</v>
      </c>
      <c r="FE10" s="328" t="s">
        <v>1209</v>
      </c>
      <c r="FF10" s="328">
        <v>100</v>
      </c>
      <c r="FG10" s="325">
        <v>100</v>
      </c>
      <c r="FH10" s="324">
        <v>81101</v>
      </c>
      <c r="FI10" s="327">
        <v>6520</v>
      </c>
      <c r="FJ10" s="324">
        <v>0</v>
      </c>
      <c r="FK10" s="118">
        <v>74069</v>
      </c>
      <c r="FL10" s="324">
        <v>62706</v>
      </c>
      <c r="FM10" s="324">
        <v>7557</v>
      </c>
      <c r="FN10" s="324">
        <v>3806</v>
      </c>
      <c r="FO10" s="324">
        <v>512</v>
      </c>
      <c r="FP10" s="140">
        <v>13.3</v>
      </c>
      <c r="FQ10" s="116">
        <v>172</v>
      </c>
      <c r="FR10" s="111">
        <v>10.7</v>
      </c>
      <c r="FS10" s="118">
        <v>4390</v>
      </c>
      <c r="FT10" s="328">
        <v>0</v>
      </c>
      <c r="FU10" s="328">
        <v>101</v>
      </c>
      <c r="FV10" s="328">
        <v>291</v>
      </c>
      <c r="FW10" s="334">
        <v>16</v>
      </c>
      <c r="FX10" s="334">
        <v>494</v>
      </c>
      <c r="FY10" s="323">
        <v>64.018610690326767</v>
      </c>
      <c r="FZ10" s="323"/>
      <c r="GA10" s="111">
        <v>99.2</v>
      </c>
      <c r="GB10" s="111">
        <v>89.3</v>
      </c>
      <c r="GC10" s="325">
        <v>63.1</v>
      </c>
      <c r="GD10" s="335">
        <v>44.2</v>
      </c>
      <c r="GE10" s="116">
        <v>130</v>
      </c>
      <c r="GF10" s="116">
        <v>18</v>
      </c>
      <c r="GG10" s="116">
        <v>67</v>
      </c>
      <c r="GH10" s="328">
        <v>649</v>
      </c>
      <c r="GI10" s="328">
        <v>5</v>
      </c>
      <c r="GJ10" s="328">
        <v>781</v>
      </c>
      <c r="GK10" s="328">
        <v>2026</v>
      </c>
      <c r="GL10" s="328">
        <v>4</v>
      </c>
      <c r="GM10" s="118">
        <v>6394237</v>
      </c>
      <c r="GN10" s="114">
        <v>3884</v>
      </c>
      <c r="GO10" s="328">
        <v>22780412</v>
      </c>
      <c r="GP10" s="328" t="s">
        <v>439</v>
      </c>
      <c r="GQ10" s="324">
        <v>11225</v>
      </c>
      <c r="GR10" s="327">
        <v>66</v>
      </c>
      <c r="GS10" s="327">
        <v>1558</v>
      </c>
      <c r="GT10" s="327">
        <v>9601</v>
      </c>
      <c r="GU10" s="324">
        <v>104728</v>
      </c>
      <c r="GV10" s="324">
        <v>1237</v>
      </c>
      <c r="GW10" s="324">
        <v>23268</v>
      </c>
      <c r="GX10" s="324">
        <v>80223</v>
      </c>
      <c r="GY10" s="324">
        <v>732</v>
      </c>
      <c r="GZ10" s="324">
        <v>6242</v>
      </c>
      <c r="HA10" s="324">
        <v>451875</v>
      </c>
      <c r="HB10" s="324">
        <v>1855</v>
      </c>
      <c r="HC10" s="324">
        <v>13708</v>
      </c>
      <c r="HD10" s="324">
        <v>299093</v>
      </c>
      <c r="HE10" s="324">
        <v>319</v>
      </c>
      <c r="HF10" s="324">
        <v>13505</v>
      </c>
      <c r="HG10" s="324">
        <v>534135.05000000005</v>
      </c>
      <c r="HH10" s="327">
        <v>313</v>
      </c>
      <c r="HI10" s="328">
        <v>10383</v>
      </c>
      <c r="HJ10" s="328">
        <v>368005</v>
      </c>
      <c r="HK10" s="336">
        <v>65.38</v>
      </c>
      <c r="HL10" s="328">
        <v>2917.6</v>
      </c>
      <c r="HM10" s="327">
        <v>2736</v>
      </c>
      <c r="HN10" s="327">
        <v>1477</v>
      </c>
      <c r="HO10" s="337">
        <v>138</v>
      </c>
      <c r="HP10" s="74" t="s">
        <v>1208</v>
      </c>
      <c r="HQ10" s="74" t="s">
        <v>1208</v>
      </c>
      <c r="HR10" s="74" t="s">
        <v>1208</v>
      </c>
      <c r="HS10" s="337">
        <v>1</v>
      </c>
      <c r="HT10" s="338">
        <v>1512472</v>
      </c>
      <c r="HU10" s="338">
        <v>9883518</v>
      </c>
      <c r="HV10" s="339">
        <v>1059256</v>
      </c>
      <c r="HW10" s="339">
        <v>1178097</v>
      </c>
      <c r="HX10" s="339">
        <v>248593</v>
      </c>
      <c r="HY10" s="339">
        <v>1530</v>
      </c>
      <c r="HZ10" s="339">
        <v>3630</v>
      </c>
      <c r="IA10" s="339">
        <v>243510</v>
      </c>
      <c r="IB10" s="339">
        <v>192940</v>
      </c>
      <c r="IC10" s="340">
        <v>2816</v>
      </c>
      <c r="ID10" s="340">
        <v>3016833</v>
      </c>
      <c r="IE10" s="340">
        <v>6831071</v>
      </c>
      <c r="IF10" s="341">
        <v>82</v>
      </c>
      <c r="IG10" s="341">
        <v>118</v>
      </c>
      <c r="IH10" s="340">
        <v>40</v>
      </c>
      <c r="II10" s="341">
        <v>46</v>
      </c>
      <c r="IJ10" s="340">
        <v>21465</v>
      </c>
      <c r="IK10" s="338">
        <v>132448</v>
      </c>
      <c r="IL10" s="341">
        <v>0</v>
      </c>
      <c r="IM10" s="346">
        <v>0</v>
      </c>
      <c r="IN10" s="331">
        <v>47.65</v>
      </c>
      <c r="IO10" s="342">
        <v>156053</v>
      </c>
      <c r="IP10" s="343">
        <v>-5.99</v>
      </c>
      <c r="IQ10" s="350">
        <v>0.77</v>
      </c>
      <c r="IR10" s="350">
        <v>0.77</v>
      </c>
      <c r="IS10" s="344">
        <v>1986.31</v>
      </c>
      <c r="IT10" s="344">
        <v>1966.8979999999999</v>
      </c>
      <c r="IU10" s="338">
        <v>24223</v>
      </c>
      <c r="IV10" s="345">
        <v>78.400000000000006</v>
      </c>
      <c r="IW10" s="345">
        <v>45.5</v>
      </c>
      <c r="IX10" s="345">
        <v>23.9</v>
      </c>
      <c r="IY10" s="345">
        <v>48.1</v>
      </c>
      <c r="IZ10" s="345">
        <v>17.399999999999999</v>
      </c>
      <c r="JA10" s="341">
        <v>1</v>
      </c>
      <c r="JB10" s="341">
        <v>6</v>
      </c>
      <c r="JC10" s="111">
        <v>55</v>
      </c>
      <c r="JD10" s="110">
        <v>0.67</v>
      </c>
      <c r="JE10" s="109">
        <v>91.9</v>
      </c>
      <c r="JF10" s="109">
        <v>9.3000000000000007</v>
      </c>
      <c r="JG10" s="109">
        <v>4.3</v>
      </c>
      <c r="JH10" s="108">
        <v>114251682</v>
      </c>
      <c r="JI10" s="346">
        <v>38.1</v>
      </c>
      <c r="JJ10" s="346">
        <v>45.3</v>
      </c>
      <c r="JK10" s="346" t="s">
        <v>439</v>
      </c>
      <c r="JL10" s="346" t="s">
        <v>439</v>
      </c>
      <c r="JM10" s="346">
        <v>128.9</v>
      </c>
      <c r="JN10" s="345">
        <v>45.197152505008269</v>
      </c>
      <c r="JO10" s="347">
        <v>2369</v>
      </c>
      <c r="JP10" s="74" t="s">
        <v>1208</v>
      </c>
      <c r="JQ10" s="74" t="s">
        <v>1208</v>
      </c>
      <c r="JR10" s="74" t="s">
        <v>1208</v>
      </c>
      <c r="JS10" s="345">
        <v>36</v>
      </c>
      <c r="JT10" s="345">
        <v>25</v>
      </c>
      <c r="JU10" s="338">
        <v>40763</v>
      </c>
      <c r="JV10" s="338">
        <v>877</v>
      </c>
      <c r="JW10" s="338">
        <v>627</v>
      </c>
      <c r="JX10" s="338">
        <v>3114</v>
      </c>
      <c r="JY10" s="338">
        <v>3956</v>
      </c>
      <c r="JZ10" s="338">
        <v>4628</v>
      </c>
      <c r="KA10" s="338">
        <v>5403</v>
      </c>
      <c r="KB10" s="338">
        <v>6493</v>
      </c>
      <c r="KC10" s="338">
        <v>6252</v>
      </c>
      <c r="KD10" s="338">
        <v>5876</v>
      </c>
      <c r="KE10" s="338">
        <v>5295</v>
      </c>
      <c r="KF10" s="338">
        <v>4414</v>
      </c>
      <c r="KG10" s="338">
        <v>2729</v>
      </c>
      <c r="KH10" s="74" t="s">
        <v>1208</v>
      </c>
      <c r="KI10" s="338">
        <v>1142</v>
      </c>
      <c r="KJ10" s="338">
        <v>532</v>
      </c>
      <c r="KK10" s="338">
        <v>241</v>
      </c>
      <c r="KL10" s="338">
        <v>120</v>
      </c>
      <c r="KM10" s="338">
        <v>5268</v>
      </c>
      <c r="KN10" s="338">
        <v>3997</v>
      </c>
      <c r="KO10" s="338">
        <v>4839</v>
      </c>
      <c r="KP10" s="338">
        <v>5914</v>
      </c>
      <c r="KQ10" s="338">
        <v>6874</v>
      </c>
      <c r="KR10" s="338">
        <v>8166</v>
      </c>
      <c r="KS10" s="338">
        <v>7911</v>
      </c>
      <c r="KT10" s="338">
        <v>7777</v>
      </c>
      <c r="KU10" s="338">
        <v>7988</v>
      </c>
      <c r="KV10" s="338">
        <v>9104</v>
      </c>
      <c r="KW10" s="338">
        <v>9884</v>
      </c>
      <c r="KX10" s="74" t="s">
        <v>1208</v>
      </c>
      <c r="KY10" s="338">
        <v>8000</v>
      </c>
      <c r="KZ10" s="338">
        <v>6970</v>
      </c>
      <c r="LA10" s="338">
        <v>5996</v>
      </c>
      <c r="LB10" s="348">
        <v>5863</v>
      </c>
    </row>
    <row r="11" spans="1:314" ht="12" customHeight="1">
      <c r="A11" s="3">
        <v>32018</v>
      </c>
      <c r="B11" s="322" t="s">
        <v>708</v>
      </c>
      <c r="C11" s="323">
        <v>886.47</v>
      </c>
      <c r="D11" s="324">
        <v>288816</v>
      </c>
      <c r="E11" s="325">
        <v>12.46</v>
      </c>
      <c r="F11" s="325">
        <v>60.49</v>
      </c>
      <c r="G11" s="325">
        <v>27.06</v>
      </c>
      <c r="H11" s="326">
        <v>11003</v>
      </c>
      <c r="I11" s="326">
        <v>28269</v>
      </c>
      <c r="J11" s="326">
        <v>44244</v>
      </c>
      <c r="K11" s="324">
        <v>39751</v>
      </c>
      <c r="L11" s="324">
        <v>135340</v>
      </c>
      <c r="M11" s="324">
        <v>1441</v>
      </c>
      <c r="N11" s="324">
        <v>11155</v>
      </c>
      <c r="O11" s="327">
        <v>11833</v>
      </c>
      <c r="P11" s="74" t="s">
        <v>1208</v>
      </c>
      <c r="Q11" s="74" t="s">
        <v>1208</v>
      </c>
      <c r="R11" s="326">
        <v>292356</v>
      </c>
      <c r="S11" s="324">
        <v>297631</v>
      </c>
      <c r="T11" s="324">
        <v>314704</v>
      </c>
      <c r="U11" s="324">
        <v>498334</v>
      </c>
      <c r="V11" s="324">
        <v>624491</v>
      </c>
      <c r="W11" s="324">
        <v>209793</v>
      </c>
      <c r="X11" s="324">
        <v>653448</v>
      </c>
      <c r="Y11" s="328">
        <v>0</v>
      </c>
      <c r="Z11" s="329">
        <v>56</v>
      </c>
      <c r="AA11" s="328">
        <v>5</v>
      </c>
      <c r="AB11" s="74" t="s">
        <v>1208</v>
      </c>
      <c r="AC11" s="74" t="s">
        <v>1208</v>
      </c>
      <c r="AD11" s="330" t="s">
        <v>439</v>
      </c>
      <c r="AE11" s="324">
        <v>2752</v>
      </c>
      <c r="AF11" s="328">
        <v>1413</v>
      </c>
      <c r="AG11" s="324">
        <v>3693</v>
      </c>
      <c r="AH11" s="324">
        <v>385325</v>
      </c>
      <c r="AI11" s="324">
        <v>1991</v>
      </c>
      <c r="AJ11" s="74" t="s">
        <v>1208</v>
      </c>
      <c r="AK11" s="329">
        <v>19</v>
      </c>
      <c r="AL11" s="324">
        <v>1897</v>
      </c>
      <c r="AM11" s="327">
        <v>42</v>
      </c>
      <c r="AN11" s="327">
        <v>14197</v>
      </c>
      <c r="AO11" s="324">
        <v>967</v>
      </c>
      <c r="AP11" s="324">
        <v>87</v>
      </c>
      <c r="AQ11" s="332">
        <v>24</v>
      </c>
      <c r="AR11" s="327">
        <v>7077</v>
      </c>
      <c r="AS11" s="324">
        <v>603</v>
      </c>
      <c r="AT11" s="324">
        <v>1</v>
      </c>
      <c r="AU11" s="324">
        <v>227</v>
      </c>
      <c r="AV11" s="324">
        <v>6</v>
      </c>
      <c r="AW11" s="324">
        <v>8</v>
      </c>
      <c r="AX11" s="74" t="s">
        <v>1208</v>
      </c>
      <c r="AY11" s="74" t="s">
        <v>1208</v>
      </c>
      <c r="AZ11" s="74" t="s">
        <v>1208</v>
      </c>
      <c r="BA11" s="74" t="s">
        <v>1208</v>
      </c>
      <c r="BB11" s="325">
        <v>100</v>
      </c>
      <c r="BC11" s="325">
        <v>104.6</v>
      </c>
      <c r="BD11" s="325">
        <v>109.2</v>
      </c>
      <c r="BE11" s="325"/>
      <c r="BF11" s="328">
        <v>30</v>
      </c>
      <c r="BG11" s="332">
        <v>32</v>
      </c>
      <c r="BH11" s="332">
        <v>18</v>
      </c>
      <c r="BI11" s="74" t="s">
        <v>1208</v>
      </c>
      <c r="BJ11" s="74" t="s">
        <v>1208</v>
      </c>
      <c r="BK11" s="328">
        <v>2</v>
      </c>
      <c r="BL11" s="328">
        <v>2</v>
      </c>
      <c r="BM11" s="332">
        <v>4</v>
      </c>
      <c r="BN11" s="332">
        <v>4</v>
      </c>
      <c r="BO11" s="327">
        <v>9</v>
      </c>
      <c r="BP11" s="324">
        <v>31710</v>
      </c>
      <c r="BQ11" s="327">
        <v>1</v>
      </c>
      <c r="BR11" s="324">
        <v>22000</v>
      </c>
      <c r="BS11" s="327">
        <v>5</v>
      </c>
      <c r="BT11" s="324">
        <v>100351</v>
      </c>
      <c r="BU11" s="327">
        <v>3</v>
      </c>
      <c r="BV11" s="324">
        <v>3319</v>
      </c>
      <c r="BW11" s="325">
        <v>44.6</v>
      </c>
      <c r="BX11" s="330" t="s">
        <v>439</v>
      </c>
      <c r="BY11" s="328">
        <v>3</v>
      </c>
      <c r="BZ11" s="330" t="s">
        <v>439</v>
      </c>
      <c r="CA11" s="328">
        <v>11887</v>
      </c>
      <c r="CB11" s="325">
        <v>28.1</v>
      </c>
      <c r="CC11" s="331">
        <v>1.38</v>
      </c>
      <c r="CD11" s="325">
        <v>38.299999999999997</v>
      </c>
      <c r="CE11" s="325">
        <v>4.2618954043738047</v>
      </c>
      <c r="CF11" s="325">
        <v>60.098883061800002</v>
      </c>
      <c r="CG11" s="327">
        <v>27</v>
      </c>
      <c r="CH11" s="324">
        <v>6457</v>
      </c>
      <c r="CI11" s="327">
        <v>269</v>
      </c>
      <c r="CJ11" s="327">
        <v>1303</v>
      </c>
      <c r="CK11" s="327">
        <v>3087</v>
      </c>
      <c r="CL11" s="327">
        <v>883</v>
      </c>
      <c r="CM11" s="327">
        <v>311</v>
      </c>
      <c r="CN11" s="327">
        <v>504</v>
      </c>
      <c r="CO11" s="323">
        <v>1.42</v>
      </c>
      <c r="CP11" s="328">
        <v>74324810</v>
      </c>
      <c r="CQ11" s="327" t="s">
        <v>439</v>
      </c>
      <c r="CR11" s="327" t="s">
        <v>439</v>
      </c>
      <c r="CS11" s="327">
        <v>28</v>
      </c>
      <c r="CT11" s="327">
        <v>2</v>
      </c>
      <c r="CU11" s="327">
        <v>100</v>
      </c>
      <c r="CV11" s="327">
        <v>20</v>
      </c>
      <c r="CW11" s="324">
        <v>1434</v>
      </c>
      <c r="CX11" s="327">
        <v>10</v>
      </c>
      <c r="CY11" s="327">
        <v>888</v>
      </c>
      <c r="CZ11" s="328">
        <v>29</v>
      </c>
      <c r="DA11" s="328">
        <v>446</v>
      </c>
      <c r="DB11" s="328">
        <v>9</v>
      </c>
      <c r="DC11" s="328">
        <v>104</v>
      </c>
      <c r="DD11" s="328">
        <v>9</v>
      </c>
      <c r="DE11" s="328">
        <v>252</v>
      </c>
      <c r="DF11" s="324">
        <v>9417</v>
      </c>
      <c r="DG11" s="324">
        <v>1920</v>
      </c>
      <c r="DH11" s="324">
        <v>2155</v>
      </c>
      <c r="DI11" s="324">
        <v>1012938.726</v>
      </c>
      <c r="DJ11" s="324">
        <v>282276.96600000001</v>
      </c>
      <c r="DK11" s="324">
        <v>604141.93200000003</v>
      </c>
      <c r="DL11" s="324">
        <v>78169</v>
      </c>
      <c r="DM11" s="327">
        <v>11</v>
      </c>
      <c r="DN11" s="324">
        <v>15908</v>
      </c>
      <c r="DO11" s="324">
        <v>1987</v>
      </c>
      <c r="DP11" s="324">
        <v>1549</v>
      </c>
      <c r="DQ11" s="328">
        <v>138</v>
      </c>
      <c r="DR11" s="328">
        <v>916</v>
      </c>
      <c r="DS11" s="324">
        <v>12863</v>
      </c>
      <c r="DT11" s="326">
        <v>10306</v>
      </c>
      <c r="DU11" s="324">
        <v>2288</v>
      </c>
      <c r="DV11" s="324">
        <v>2804</v>
      </c>
      <c r="DW11" s="328">
        <v>375</v>
      </c>
      <c r="DX11" s="328">
        <v>262</v>
      </c>
      <c r="DY11" s="328">
        <v>12</v>
      </c>
      <c r="DZ11" s="328">
        <v>1777</v>
      </c>
      <c r="EA11" s="328">
        <v>76</v>
      </c>
      <c r="EB11" s="328">
        <v>17196</v>
      </c>
      <c r="EC11" s="74" t="s">
        <v>1208</v>
      </c>
      <c r="ED11" s="116">
        <v>96</v>
      </c>
      <c r="EE11" s="327">
        <v>8272</v>
      </c>
      <c r="EF11" s="118">
        <v>7744</v>
      </c>
      <c r="EG11" s="327">
        <v>0</v>
      </c>
      <c r="EH11" s="118">
        <v>1265</v>
      </c>
      <c r="EI11" s="328">
        <v>81</v>
      </c>
      <c r="EJ11" s="328">
        <v>93</v>
      </c>
      <c r="EK11" s="325">
        <v>33.200000000000003</v>
      </c>
      <c r="EL11" s="328">
        <v>40</v>
      </c>
      <c r="EM11" s="328">
        <v>76</v>
      </c>
      <c r="EN11" s="328">
        <v>1680</v>
      </c>
      <c r="EO11" s="330">
        <v>152</v>
      </c>
      <c r="EP11" s="330">
        <v>3</v>
      </c>
      <c r="EQ11" s="330">
        <v>1968</v>
      </c>
      <c r="ER11" s="327">
        <v>2105</v>
      </c>
      <c r="ES11" s="325">
        <v>92.6</v>
      </c>
      <c r="ET11" s="325">
        <v>90.7</v>
      </c>
      <c r="EU11" s="330">
        <v>176</v>
      </c>
      <c r="EV11" s="325">
        <v>16.2</v>
      </c>
      <c r="EW11" s="330">
        <v>55279</v>
      </c>
      <c r="EX11" s="325">
        <v>45.4</v>
      </c>
      <c r="EY11" s="330">
        <v>389705.20126992167</v>
      </c>
      <c r="EZ11" s="325">
        <v>1.57</v>
      </c>
      <c r="FA11" s="328">
        <v>390</v>
      </c>
      <c r="FB11" s="328">
        <v>8</v>
      </c>
      <c r="FC11" s="333">
        <v>1737</v>
      </c>
      <c r="FD11" s="324">
        <v>57</v>
      </c>
      <c r="FE11" s="324" t="s">
        <v>1209</v>
      </c>
      <c r="FF11" s="324">
        <v>96.8</v>
      </c>
      <c r="FG11" s="325">
        <v>98.6</v>
      </c>
      <c r="FH11" s="324">
        <v>109892</v>
      </c>
      <c r="FI11" s="327">
        <v>8372</v>
      </c>
      <c r="FJ11" s="324">
        <v>130</v>
      </c>
      <c r="FK11" s="118">
        <v>96041</v>
      </c>
      <c r="FL11" s="324">
        <v>79079</v>
      </c>
      <c r="FM11" s="324">
        <v>11231</v>
      </c>
      <c r="FN11" s="324">
        <v>5731</v>
      </c>
      <c r="FO11" s="324">
        <v>5479</v>
      </c>
      <c r="FP11" s="140">
        <v>0.16246215943491399</v>
      </c>
      <c r="FQ11" s="116">
        <v>475</v>
      </c>
      <c r="FR11" s="111">
        <v>10.53</v>
      </c>
      <c r="FS11" s="118">
        <v>5507</v>
      </c>
      <c r="FT11" s="328">
        <v>72</v>
      </c>
      <c r="FU11" s="328">
        <v>91</v>
      </c>
      <c r="FV11" s="328">
        <v>302</v>
      </c>
      <c r="FW11" s="334">
        <v>30</v>
      </c>
      <c r="FX11" s="334">
        <v>840</v>
      </c>
      <c r="FY11" s="323">
        <v>54.076349551786173</v>
      </c>
      <c r="FZ11" s="323"/>
      <c r="GA11" s="111">
        <v>98.1</v>
      </c>
      <c r="GB11" s="111">
        <v>94.7</v>
      </c>
      <c r="GC11" s="325">
        <v>89.5</v>
      </c>
      <c r="GD11" s="335">
        <v>62</v>
      </c>
      <c r="GE11" s="116">
        <v>36</v>
      </c>
      <c r="GF11" s="116">
        <v>13</v>
      </c>
      <c r="GG11" s="116">
        <v>56</v>
      </c>
      <c r="GH11" s="328">
        <v>540</v>
      </c>
      <c r="GI11" s="328">
        <v>5</v>
      </c>
      <c r="GJ11" s="328">
        <v>1220</v>
      </c>
      <c r="GK11" s="328">
        <v>2805</v>
      </c>
      <c r="GL11" s="328">
        <v>8</v>
      </c>
      <c r="GM11" s="118">
        <v>5081443</v>
      </c>
      <c r="GN11" s="114">
        <v>5613</v>
      </c>
      <c r="GO11" s="328">
        <v>17178217</v>
      </c>
      <c r="GP11" s="328">
        <v>12867067</v>
      </c>
      <c r="GQ11" s="324">
        <v>15032</v>
      </c>
      <c r="GR11" s="327">
        <v>62</v>
      </c>
      <c r="GS11" s="327">
        <v>1609</v>
      </c>
      <c r="GT11" s="327">
        <v>13361</v>
      </c>
      <c r="GU11" s="324">
        <v>146110</v>
      </c>
      <c r="GV11" s="324">
        <v>854</v>
      </c>
      <c r="GW11" s="324">
        <v>17923</v>
      </c>
      <c r="GX11" s="324">
        <v>127333</v>
      </c>
      <c r="GY11" s="324">
        <v>970</v>
      </c>
      <c r="GZ11" s="324">
        <v>8957</v>
      </c>
      <c r="HA11" s="324">
        <v>858987</v>
      </c>
      <c r="HB11" s="324">
        <v>2299</v>
      </c>
      <c r="HC11" s="324">
        <v>19378</v>
      </c>
      <c r="HD11" s="324">
        <v>407421</v>
      </c>
      <c r="HE11" s="324">
        <v>157</v>
      </c>
      <c r="HF11" s="324">
        <v>5945</v>
      </c>
      <c r="HG11" s="324">
        <v>119626.91</v>
      </c>
      <c r="HH11" s="327">
        <v>155</v>
      </c>
      <c r="HI11" s="328">
        <v>5312</v>
      </c>
      <c r="HJ11" s="86" t="s">
        <v>850</v>
      </c>
      <c r="HK11" s="336">
        <v>88.17</v>
      </c>
      <c r="HL11" s="328">
        <v>3962</v>
      </c>
      <c r="HM11" s="327">
        <v>4081</v>
      </c>
      <c r="HN11" s="327">
        <v>2781</v>
      </c>
      <c r="HO11" s="337">
        <v>285</v>
      </c>
      <c r="HP11" s="74" t="s">
        <v>1208</v>
      </c>
      <c r="HQ11" s="74" t="s">
        <v>1208</v>
      </c>
      <c r="HR11" s="74" t="s">
        <v>1208</v>
      </c>
      <c r="HS11" s="337">
        <v>1</v>
      </c>
      <c r="HT11" s="338">
        <v>2080288</v>
      </c>
      <c r="HU11" s="338">
        <v>12608212</v>
      </c>
      <c r="HV11" s="339">
        <v>1581765</v>
      </c>
      <c r="HW11" s="339">
        <v>1750433</v>
      </c>
      <c r="HX11" s="339">
        <v>476457</v>
      </c>
      <c r="HY11" s="339">
        <v>11380</v>
      </c>
      <c r="HZ11" s="339">
        <v>13380</v>
      </c>
      <c r="IA11" s="339">
        <v>269260</v>
      </c>
      <c r="IB11" s="339">
        <v>181100</v>
      </c>
      <c r="IC11" s="340">
        <v>11825</v>
      </c>
      <c r="ID11" s="340">
        <v>15497781</v>
      </c>
      <c r="IE11" s="340" t="s">
        <v>439</v>
      </c>
      <c r="IF11" s="341">
        <v>342</v>
      </c>
      <c r="IG11" s="341" t="s">
        <v>439</v>
      </c>
      <c r="IH11" s="340">
        <v>65</v>
      </c>
      <c r="II11" s="341" t="s">
        <v>439</v>
      </c>
      <c r="IJ11" s="340">
        <v>364</v>
      </c>
      <c r="IK11" s="338">
        <v>160545</v>
      </c>
      <c r="IL11" s="341">
        <v>300</v>
      </c>
      <c r="IM11" s="346">
        <v>300</v>
      </c>
      <c r="IN11" s="331">
        <v>41.94</v>
      </c>
      <c r="IO11" s="342">
        <v>237280</v>
      </c>
      <c r="IP11" s="343">
        <v>-4.0599999999999996</v>
      </c>
      <c r="IQ11" s="344">
        <v>0.5</v>
      </c>
      <c r="IR11" s="344">
        <v>0.5</v>
      </c>
      <c r="IS11" s="344">
        <v>1034.2600000000002</v>
      </c>
      <c r="IT11" s="344">
        <v>998.9000000000002</v>
      </c>
      <c r="IU11" s="338">
        <v>33436</v>
      </c>
      <c r="IV11" s="345">
        <v>74.400000000000006</v>
      </c>
      <c r="IW11" s="345">
        <v>57.5</v>
      </c>
      <c r="IX11" s="345">
        <v>39.200000000000003</v>
      </c>
      <c r="IY11" s="345">
        <v>68.400000000000006</v>
      </c>
      <c r="IZ11" s="345">
        <v>21.7</v>
      </c>
      <c r="JA11" s="341">
        <v>1</v>
      </c>
      <c r="JB11" s="341">
        <v>2</v>
      </c>
      <c r="JC11" s="111">
        <v>90</v>
      </c>
      <c r="JD11" s="110">
        <v>0.75</v>
      </c>
      <c r="JE11" s="109">
        <v>95.1</v>
      </c>
      <c r="JF11" s="109">
        <v>9.3000000000000007</v>
      </c>
      <c r="JG11" s="109">
        <v>1.6</v>
      </c>
      <c r="JH11" s="108">
        <v>131002651</v>
      </c>
      <c r="JI11" s="346">
        <v>47.2</v>
      </c>
      <c r="JJ11" s="346">
        <v>52.8</v>
      </c>
      <c r="JK11" s="351" t="s">
        <v>439</v>
      </c>
      <c r="JL11" s="351" t="s">
        <v>439</v>
      </c>
      <c r="JM11" s="346">
        <v>60.6</v>
      </c>
      <c r="JN11" s="352">
        <v>33.299999999999997</v>
      </c>
      <c r="JO11" s="347">
        <v>2205</v>
      </c>
      <c r="JP11" s="74" t="s">
        <v>1208</v>
      </c>
      <c r="JQ11" s="74" t="s">
        <v>1208</v>
      </c>
      <c r="JR11" s="74" t="s">
        <v>1208</v>
      </c>
      <c r="JS11" s="345">
        <v>10.5</v>
      </c>
      <c r="JT11" s="345">
        <v>30.5</v>
      </c>
      <c r="JU11" s="338">
        <v>59828</v>
      </c>
      <c r="JV11" s="338">
        <v>1247</v>
      </c>
      <c r="JW11" s="338">
        <v>930</v>
      </c>
      <c r="JX11" s="338">
        <v>5050</v>
      </c>
      <c r="JY11" s="338">
        <v>6025</v>
      </c>
      <c r="JZ11" s="338">
        <v>6625</v>
      </c>
      <c r="KA11" s="338">
        <v>7376</v>
      </c>
      <c r="KB11" s="338">
        <v>8437</v>
      </c>
      <c r="KC11" s="338">
        <v>7779</v>
      </c>
      <c r="KD11" s="338">
        <v>7583</v>
      </c>
      <c r="KE11" s="338">
        <v>6782</v>
      </c>
      <c r="KF11" s="338">
        <v>5257</v>
      </c>
      <c r="KG11" s="338">
        <v>3498</v>
      </c>
      <c r="KH11" s="74" t="s">
        <v>1208</v>
      </c>
      <c r="KI11" s="338">
        <v>1531</v>
      </c>
      <c r="KJ11" s="338">
        <v>875</v>
      </c>
      <c r="KK11" s="338">
        <v>417</v>
      </c>
      <c r="KL11" s="338">
        <v>200</v>
      </c>
      <c r="KM11" s="338">
        <v>7272</v>
      </c>
      <c r="KN11" s="338">
        <v>7414</v>
      </c>
      <c r="KO11" s="338">
        <v>7314</v>
      </c>
      <c r="KP11" s="338">
        <v>8483</v>
      </c>
      <c r="KQ11" s="338">
        <v>9639</v>
      </c>
      <c r="KR11" s="338">
        <v>10775</v>
      </c>
      <c r="KS11" s="338">
        <v>9825</v>
      </c>
      <c r="KT11" s="338">
        <v>9811</v>
      </c>
      <c r="KU11" s="338">
        <v>9874</v>
      </c>
      <c r="KV11" s="338">
        <v>10340</v>
      </c>
      <c r="KW11" s="338">
        <v>11117</v>
      </c>
      <c r="KX11" s="74" t="s">
        <v>1208</v>
      </c>
      <c r="KY11" s="338">
        <v>8773</v>
      </c>
      <c r="KZ11" s="338">
        <v>7934</v>
      </c>
      <c r="LA11" s="338">
        <v>7221</v>
      </c>
      <c r="LB11" s="348">
        <v>7917</v>
      </c>
    </row>
    <row r="12" spans="1:314" ht="12" customHeight="1">
      <c r="A12" s="3">
        <v>52019</v>
      </c>
      <c r="B12" s="322" t="s">
        <v>709</v>
      </c>
      <c r="C12" s="323">
        <v>906.07</v>
      </c>
      <c r="D12" s="324">
        <v>308163</v>
      </c>
      <c r="E12" s="325">
        <v>11.367685283437662</v>
      </c>
      <c r="F12" s="325">
        <v>58.274679309326558</v>
      </c>
      <c r="G12" s="325">
        <v>30.357635407235783</v>
      </c>
      <c r="H12" s="326">
        <v>12489</v>
      </c>
      <c r="I12" s="326">
        <v>26863</v>
      </c>
      <c r="J12" s="326">
        <v>42451</v>
      </c>
      <c r="K12" s="324">
        <v>48254</v>
      </c>
      <c r="L12" s="324">
        <v>144189</v>
      </c>
      <c r="M12" s="324">
        <v>1314</v>
      </c>
      <c r="N12" s="324">
        <v>8615</v>
      </c>
      <c r="O12" s="327">
        <v>9639</v>
      </c>
      <c r="P12" s="74" t="s">
        <v>1208</v>
      </c>
      <c r="Q12" s="74" t="s">
        <v>1208</v>
      </c>
      <c r="R12" s="326">
        <v>305944</v>
      </c>
      <c r="S12" s="324">
        <v>315814</v>
      </c>
      <c r="T12" s="324">
        <v>329561</v>
      </c>
      <c r="U12" s="324">
        <v>476349</v>
      </c>
      <c r="V12" s="324">
        <v>741427</v>
      </c>
      <c r="W12" s="324">
        <v>273657</v>
      </c>
      <c r="X12" s="324">
        <v>675208</v>
      </c>
      <c r="Y12" s="328">
        <v>64</v>
      </c>
      <c r="Z12" s="329">
        <v>47</v>
      </c>
      <c r="AA12" s="328">
        <v>42</v>
      </c>
      <c r="AB12" s="74" t="s">
        <v>1208</v>
      </c>
      <c r="AC12" s="74" t="s">
        <v>1208</v>
      </c>
      <c r="AD12" s="330">
        <v>50692</v>
      </c>
      <c r="AE12" s="324">
        <v>2981</v>
      </c>
      <c r="AF12" s="328">
        <v>713</v>
      </c>
      <c r="AG12" s="324">
        <v>1188</v>
      </c>
      <c r="AH12" s="324">
        <v>501904</v>
      </c>
      <c r="AI12" s="324" t="s">
        <v>439</v>
      </c>
      <c r="AJ12" s="74" t="s">
        <v>1208</v>
      </c>
      <c r="AK12" s="329">
        <v>12</v>
      </c>
      <c r="AL12" s="324">
        <v>1083</v>
      </c>
      <c r="AM12" s="327">
        <v>42</v>
      </c>
      <c r="AN12" s="327">
        <v>13700</v>
      </c>
      <c r="AO12" s="324">
        <v>877</v>
      </c>
      <c r="AP12" s="324">
        <v>73</v>
      </c>
      <c r="AQ12" s="332">
        <v>24</v>
      </c>
      <c r="AR12" s="327">
        <v>6811</v>
      </c>
      <c r="AS12" s="324">
        <v>567</v>
      </c>
      <c r="AT12" s="324">
        <v>1</v>
      </c>
      <c r="AU12" s="324">
        <v>289</v>
      </c>
      <c r="AV12" s="324">
        <v>37</v>
      </c>
      <c r="AW12" s="324">
        <v>35</v>
      </c>
      <c r="AX12" s="74" t="s">
        <v>1208</v>
      </c>
      <c r="AY12" s="74" t="s">
        <v>1208</v>
      </c>
      <c r="AZ12" s="74" t="s">
        <v>1208</v>
      </c>
      <c r="BA12" s="74" t="s">
        <v>1208</v>
      </c>
      <c r="BB12" s="325">
        <v>100</v>
      </c>
      <c r="BC12" s="325">
        <v>113.2</v>
      </c>
      <c r="BD12" s="325">
        <v>130.6</v>
      </c>
      <c r="BE12" s="325"/>
      <c r="BF12" s="328">
        <v>25</v>
      </c>
      <c r="BG12" s="332">
        <v>26</v>
      </c>
      <c r="BH12" s="332">
        <v>19</v>
      </c>
      <c r="BI12" s="74" t="s">
        <v>1208</v>
      </c>
      <c r="BJ12" s="74" t="s">
        <v>1208</v>
      </c>
      <c r="BK12" s="328">
        <v>11</v>
      </c>
      <c r="BL12" s="328">
        <v>1</v>
      </c>
      <c r="BM12" s="332">
        <v>1</v>
      </c>
      <c r="BN12" s="332">
        <v>8</v>
      </c>
      <c r="BO12" s="327">
        <v>7</v>
      </c>
      <c r="BP12" s="324">
        <v>24448</v>
      </c>
      <c r="BQ12" s="327">
        <v>1</v>
      </c>
      <c r="BR12" s="324">
        <v>29458</v>
      </c>
      <c r="BS12" s="327">
        <v>8</v>
      </c>
      <c r="BT12" s="324">
        <v>224741</v>
      </c>
      <c r="BU12" s="327" t="s">
        <v>439</v>
      </c>
      <c r="BV12" s="324" t="s">
        <v>439</v>
      </c>
      <c r="BW12" s="325">
        <v>50.4</v>
      </c>
      <c r="BX12" s="328">
        <v>4</v>
      </c>
      <c r="BY12" s="328">
        <v>6</v>
      </c>
      <c r="BZ12" s="328" t="s">
        <v>439</v>
      </c>
      <c r="CA12" s="328" t="s">
        <v>439</v>
      </c>
      <c r="CB12" s="325">
        <v>52.8</v>
      </c>
      <c r="CC12" s="331">
        <v>1.34</v>
      </c>
      <c r="CD12" s="325">
        <v>37</v>
      </c>
      <c r="CE12" s="325">
        <v>4.4019132254426374</v>
      </c>
      <c r="CF12" s="325">
        <v>56.223785840300003</v>
      </c>
      <c r="CG12" s="327">
        <v>23</v>
      </c>
      <c r="CH12" s="324">
        <v>5669</v>
      </c>
      <c r="CI12" s="327">
        <v>282</v>
      </c>
      <c r="CJ12" s="327">
        <v>1258</v>
      </c>
      <c r="CK12" s="327">
        <v>3575</v>
      </c>
      <c r="CL12" s="327">
        <v>1046</v>
      </c>
      <c r="CM12" s="327">
        <v>323</v>
      </c>
      <c r="CN12" s="327">
        <v>433</v>
      </c>
      <c r="CO12" s="323">
        <v>1.31</v>
      </c>
      <c r="CP12" s="331">
        <v>0</v>
      </c>
      <c r="CQ12" s="327">
        <v>1</v>
      </c>
      <c r="CR12" s="327">
        <v>7</v>
      </c>
      <c r="CS12" s="327">
        <v>1</v>
      </c>
      <c r="CT12" s="327">
        <v>3</v>
      </c>
      <c r="CU12" s="327">
        <v>205</v>
      </c>
      <c r="CV12" s="327">
        <v>21</v>
      </c>
      <c r="CW12" s="324">
        <v>1289</v>
      </c>
      <c r="CX12" s="327">
        <v>13</v>
      </c>
      <c r="CY12" s="327">
        <v>1318</v>
      </c>
      <c r="CZ12" s="328">
        <v>30</v>
      </c>
      <c r="DA12" s="328">
        <v>378</v>
      </c>
      <c r="DB12" s="328">
        <v>7</v>
      </c>
      <c r="DC12" s="328">
        <v>50</v>
      </c>
      <c r="DD12" s="328">
        <v>26</v>
      </c>
      <c r="DE12" s="328">
        <v>718</v>
      </c>
      <c r="DF12" s="324">
        <v>11335</v>
      </c>
      <c r="DG12" s="324">
        <v>2210</v>
      </c>
      <c r="DH12" s="324">
        <v>2498</v>
      </c>
      <c r="DI12" s="324">
        <v>1179189.476</v>
      </c>
      <c r="DJ12" s="324">
        <v>304938.446</v>
      </c>
      <c r="DK12" s="324">
        <v>649549.70600000001</v>
      </c>
      <c r="DL12" s="324">
        <v>94772</v>
      </c>
      <c r="DM12" s="327">
        <v>18</v>
      </c>
      <c r="DN12" s="324">
        <v>19672</v>
      </c>
      <c r="DO12" s="324">
        <v>2143</v>
      </c>
      <c r="DP12" s="324">
        <v>1508</v>
      </c>
      <c r="DQ12" s="328">
        <v>254</v>
      </c>
      <c r="DR12" s="328">
        <v>957</v>
      </c>
      <c r="DS12" s="324">
        <v>6198</v>
      </c>
      <c r="DT12" s="326">
        <v>13741</v>
      </c>
      <c r="DU12" s="324">
        <v>2334</v>
      </c>
      <c r="DV12" s="324">
        <v>2365</v>
      </c>
      <c r="DW12" s="328">
        <v>243</v>
      </c>
      <c r="DX12" s="328">
        <v>490</v>
      </c>
      <c r="DY12" s="328">
        <v>13</v>
      </c>
      <c r="DZ12" s="328">
        <v>1820</v>
      </c>
      <c r="EA12" s="328">
        <v>28</v>
      </c>
      <c r="EB12" s="328">
        <v>14516</v>
      </c>
      <c r="EC12" s="74" t="s">
        <v>1208</v>
      </c>
      <c r="ED12" s="116">
        <v>99</v>
      </c>
      <c r="EE12" s="327">
        <v>9294</v>
      </c>
      <c r="EF12" s="118">
        <v>8350</v>
      </c>
      <c r="EG12" s="327">
        <v>0</v>
      </c>
      <c r="EH12" s="118">
        <v>1790</v>
      </c>
      <c r="EI12" s="328">
        <v>96</v>
      </c>
      <c r="EJ12" s="328">
        <v>96</v>
      </c>
      <c r="EK12" s="325">
        <v>74.400000000000006</v>
      </c>
      <c r="EL12" s="328">
        <v>43</v>
      </c>
      <c r="EM12" s="328">
        <v>64</v>
      </c>
      <c r="EN12" s="328">
        <v>2252</v>
      </c>
      <c r="EO12" s="330">
        <v>396</v>
      </c>
      <c r="EP12" s="330">
        <v>79</v>
      </c>
      <c r="EQ12" s="330">
        <v>1869</v>
      </c>
      <c r="ER12" s="327">
        <v>1916</v>
      </c>
      <c r="ES12" s="325">
        <v>98.5</v>
      </c>
      <c r="ET12" s="325">
        <v>98.2</v>
      </c>
      <c r="EU12" s="330">
        <v>102</v>
      </c>
      <c r="EV12" s="325">
        <v>17.46</v>
      </c>
      <c r="EW12" s="330">
        <v>60411</v>
      </c>
      <c r="EX12" s="325">
        <v>37</v>
      </c>
      <c r="EY12" s="330">
        <v>421836</v>
      </c>
      <c r="EZ12" s="325">
        <v>1.1000000000000001</v>
      </c>
      <c r="FA12" s="328">
        <v>297</v>
      </c>
      <c r="FB12" s="328">
        <v>38</v>
      </c>
      <c r="FC12" s="353">
        <v>1695</v>
      </c>
      <c r="FD12" s="328">
        <v>87</v>
      </c>
      <c r="FE12" s="328" t="s">
        <v>1209</v>
      </c>
      <c r="FF12" s="328">
        <v>100</v>
      </c>
      <c r="FG12" s="325">
        <v>100</v>
      </c>
      <c r="FH12" s="324">
        <v>115863</v>
      </c>
      <c r="FI12" s="327">
        <v>7826</v>
      </c>
      <c r="FJ12" s="324">
        <v>46</v>
      </c>
      <c r="FK12" s="118">
        <v>104672</v>
      </c>
      <c r="FL12" s="324">
        <v>0</v>
      </c>
      <c r="FM12" s="324">
        <v>11961</v>
      </c>
      <c r="FN12" s="324">
        <v>92711</v>
      </c>
      <c r="FO12" s="324">
        <v>3365</v>
      </c>
      <c r="FP12" s="140">
        <v>23.12</v>
      </c>
      <c r="FQ12" s="116">
        <v>208</v>
      </c>
      <c r="FR12" s="111">
        <v>20</v>
      </c>
      <c r="FS12" s="118">
        <v>4293</v>
      </c>
      <c r="FT12" s="328" t="s">
        <v>439</v>
      </c>
      <c r="FU12" s="328">
        <v>539</v>
      </c>
      <c r="FV12" s="328">
        <v>234</v>
      </c>
      <c r="FW12" s="334">
        <v>29</v>
      </c>
      <c r="FX12" s="334">
        <v>746</v>
      </c>
      <c r="FY12" s="323">
        <v>65.957494591377639</v>
      </c>
      <c r="FZ12" s="323"/>
      <c r="GA12" s="111">
        <v>99.4</v>
      </c>
      <c r="GB12" s="111">
        <v>92</v>
      </c>
      <c r="GC12" s="325">
        <v>93.6</v>
      </c>
      <c r="GD12" s="335">
        <v>50</v>
      </c>
      <c r="GE12" s="116">
        <v>60</v>
      </c>
      <c r="GF12" s="116">
        <v>14</v>
      </c>
      <c r="GG12" s="116">
        <v>71</v>
      </c>
      <c r="GH12" s="328">
        <v>803</v>
      </c>
      <c r="GI12" s="328">
        <v>7</v>
      </c>
      <c r="GJ12" s="328">
        <v>939</v>
      </c>
      <c r="GK12" s="328">
        <v>1682</v>
      </c>
      <c r="GL12" s="328">
        <v>5</v>
      </c>
      <c r="GM12" s="118">
        <v>8312020</v>
      </c>
      <c r="GN12" s="114">
        <v>4731</v>
      </c>
      <c r="GO12" s="328" t="s">
        <v>439</v>
      </c>
      <c r="GP12" s="328" t="s">
        <v>439</v>
      </c>
      <c r="GQ12" s="324">
        <v>14983</v>
      </c>
      <c r="GR12" s="327">
        <v>65</v>
      </c>
      <c r="GS12" s="327">
        <v>1965</v>
      </c>
      <c r="GT12" s="327">
        <v>12953</v>
      </c>
      <c r="GU12" s="324">
        <v>146415</v>
      </c>
      <c r="GV12" s="324">
        <v>620</v>
      </c>
      <c r="GW12" s="324">
        <v>22702</v>
      </c>
      <c r="GX12" s="324">
        <v>123093</v>
      </c>
      <c r="GY12" s="324">
        <v>1042</v>
      </c>
      <c r="GZ12" s="324">
        <v>8810</v>
      </c>
      <c r="HA12" s="324">
        <v>758531</v>
      </c>
      <c r="HB12" s="324">
        <v>2306</v>
      </c>
      <c r="HC12" s="324">
        <v>18971</v>
      </c>
      <c r="HD12" s="324">
        <v>389288</v>
      </c>
      <c r="HE12" s="324">
        <v>269</v>
      </c>
      <c r="HF12" s="324">
        <v>10782</v>
      </c>
      <c r="HG12" s="324">
        <v>291463.86</v>
      </c>
      <c r="HH12" s="327">
        <v>263</v>
      </c>
      <c r="HI12" s="328">
        <v>10782</v>
      </c>
      <c r="HJ12" s="328">
        <v>291463</v>
      </c>
      <c r="HK12" s="336">
        <v>102.7</v>
      </c>
      <c r="HL12" s="328">
        <v>7611</v>
      </c>
      <c r="HM12" s="327">
        <v>3346</v>
      </c>
      <c r="HN12" s="327">
        <v>2676</v>
      </c>
      <c r="HO12" s="337">
        <v>602</v>
      </c>
      <c r="HP12" s="74" t="s">
        <v>1208</v>
      </c>
      <c r="HQ12" s="74" t="s">
        <v>1208</v>
      </c>
      <c r="HR12" s="74" t="s">
        <v>1208</v>
      </c>
      <c r="HS12" s="337">
        <v>4</v>
      </c>
      <c r="HT12" s="338">
        <v>1939976</v>
      </c>
      <c r="HU12" s="338">
        <v>15147332</v>
      </c>
      <c r="HV12" s="114">
        <v>1653152</v>
      </c>
      <c r="HW12" s="330">
        <v>1745428</v>
      </c>
      <c r="HX12" s="328">
        <v>342903</v>
      </c>
      <c r="HY12" s="339">
        <v>9770</v>
      </c>
      <c r="HZ12" s="339">
        <v>11710</v>
      </c>
      <c r="IA12" s="339">
        <v>277035</v>
      </c>
      <c r="IB12" s="339">
        <v>208752</v>
      </c>
      <c r="IC12" s="340">
        <v>16057</v>
      </c>
      <c r="ID12" s="340">
        <v>7212879</v>
      </c>
      <c r="IE12" s="340">
        <v>0</v>
      </c>
      <c r="IF12" s="341">
        <v>186</v>
      </c>
      <c r="IG12" s="341">
        <v>0</v>
      </c>
      <c r="IH12" s="340">
        <v>54</v>
      </c>
      <c r="II12" s="341">
        <v>0</v>
      </c>
      <c r="IJ12" s="340">
        <v>64471</v>
      </c>
      <c r="IK12" s="338">
        <v>183478</v>
      </c>
      <c r="IL12" s="341">
        <v>300</v>
      </c>
      <c r="IM12" s="346">
        <v>0</v>
      </c>
      <c r="IN12" s="331">
        <v>54.76</v>
      </c>
      <c r="IO12" s="342">
        <v>250569</v>
      </c>
      <c r="IP12" s="343">
        <v>-11.96</v>
      </c>
      <c r="IQ12" s="344">
        <v>6</v>
      </c>
      <c r="IR12" s="350">
        <v>4.29</v>
      </c>
      <c r="IS12" s="350">
        <v>1503</v>
      </c>
      <c r="IT12" s="350">
        <v>1484</v>
      </c>
      <c r="IU12" s="338">
        <v>48418</v>
      </c>
      <c r="IV12" s="345">
        <v>67.8</v>
      </c>
      <c r="IW12" s="345">
        <v>51.3</v>
      </c>
      <c r="IX12" s="345">
        <v>36.299999999999997</v>
      </c>
      <c r="IY12" s="345">
        <v>54.8</v>
      </c>
      <c r="IZ12" s="345">
        <v>16.100000000000001</v>
      </c>
      <c r="JA12" s="341">
        <v>5</v>
      </c>
      <c r="JB12" s="341">
        <v>7</v>
      </c>
      <c r="JC12" s="111">
        <v>78.900000000000006</v>
      </c>
      <c r="JD12" s="110">
        <v>0.67300000000000004</v>
      </c>
      <c r="JE12" s="109">
        <v>91.3</v>
      </c>
      <c r="JF12" s="109">
        <v>9.6</v>
      </c>
      <c r="JG12" s="109">
        <v>2.4</v>
      </c>
      <c r="JH12" s="108">
        <v>137749869</v>
      </c>
      <c r="JI12" s="346">
        <v>47.6</v>
      </c>
      <c r="JJ12" s="346">
        <v>51.7</v>
      </c>
      <c r="JK12" s="346" t="s">
        <v>439</v>
      </c>
      <c r="JL12" s="346" t="s">
        <v>439</v>
      </c>
      <c r="JM12" s="346">
        <v>77.099999999999994</v>
      </c>
      <c r="JN12" s="345">
        <v>30.8</v>
      </c>
      <c r="JO12" s="347">
        <v>2560</v>
      </c>
      <c r="JP12" s="74" t="s">
        <v>1208</v>
      </c>
      <c r="JQ12" s="74" t="s">
        <v>1208</v>
      </c>
      <c r="JR12" s="74" t="s">
        <v>1208</v>
      </c>
      <c r="JS12" s="345" t="s">
        <v>850</v>
      </c>
      <c r="JT12" s="345">
        <v>23.6</v>
      </c>
      <c r="JU12" s="338">
        <v>53242</v>
      </c>
      <c r="JV12" s="338">
        <v>1280</v>
      </c>
      <c r="JW12" s="338">
        <v>790</v>
      </c>
      <c r="JX12" s="338">
        <v>4169</v>
      </c>
      <c r="JY12" s="338">
        <v>5369</v>
      </c>
      <c r="JZ12" s="338">
        <v>5969</v>
      </c>
      <c r="KA12" s="338">
        <v>7165</v>
      </c>
      <c r="KB12" s="338">
        <v>8269</v>
      </c>
      <c r="KC12" s="338">
        <v>7470</v>
      </c>
      <c r="KD12" s="338">
        <v>7683</v>
      </c>
      <c r="KE12" s="338">
        <v>7291</v>
      </c>
      <c r="KF12" s="338">
        <v>5837</v>
      </c>
      <c r="KG12" s="338">
        <v>3576</v>
      </c>
      <c r="KH12" s="74" t="s">
        <v>1208</v>
      </c>
      <c r="KI12" s="338">
        <v>1390</v>
      </c>
      <c r="KJ12" s="338">
        <v>659</v>
      </c>
      <c r="KK12" s="338">
        <v>286</v>
      </c>
      <c r="KL12" s="338">
        <v>140</v>
      </c>
      <c r="KM12" s="338">
        <v>6723</v>
      </c>
      <c r="KN12" s="338">
        <v>6214</v>
      </c>
      <c r="KO12" s="338">
        <v>6406</v>
      </c>
      <c r="KP12" s="338">
        <v>7592</v>
      </c>
      <c r="KQ12" s="338">
        <v>9368</v>
      </c>
      <c r="KR12" s="338">
        <v>10636</v>
      </c>
      <c r="KS12" s="338">
        <v>9647</v>
      </c>
      <c r="KT12" s="338">
        <v>10311</v>
      </c>
      <c r="KU12" s="338">
        <v>10920</v>
      </c>
      <c r="KV12" s="338">
        <v>12204</v>
      </c>
      <c r="KW12" s="338">
        <v>13230</v>
      </c>
      <c r="KX12" s="74" t="s">
        <v>1208</v>
      </c>
      <c r="KY12" s="338">
        <v>9924</v>
      </c>
      <c r="KZ12" s="338">
        <v>9460</v>
      </c>
      <c r="LA12" s="338">
        <v>8563</v>
      </c>
      <c r="LB12" s="348">
        <v>9685</v>
      </c>
    </row>
    <row r="13" spans="1:314" ht="12" customHeight="1">
      <c r="A13" s="3">
        <v>62014</v>
      </c>
      <c r="B13" s="322" t="s">
        <v>786</v>
      </c>
      <c r="C13" s="323">
        <v>381.58</v>
      </c>
      <c r="D13" s="324">
        <v>245554</v>
      </c>
      <c r="E13" s="325">
        <v>12.5</v>
      </c>
      <c r="F13" s="325">
        <v>58.4</v>
      </c>
      <c r="G13" s="325">
        <v>29.1</v>
      </c>
      <c r="H13" s="326">
        <v>11449</v>
      </c>
      <c r="I13" s="326">
        <v>24116</v>
      </c>
      <c r="J13" s="326">
        <v>37631</v>
      </c>
      <c r="K13" s="326">
        <v>37583</v>
      </c>
      <c r="L13" s="324">
        <v>102847</v>
      </c>
      <c r="M13" s="324">
        <v>1338</v>
      </c>
      <c r="N13" s="324">
        <v>8245</v>
      </c>
      <c r="O13" s="328">
        <v>8266</v>
      </c>
      <c r="P13" s="74" t="s">
        <v>1208</v>
      </c>
      <c r="Q13" s="74" t="s">
        <v>1208</v>
      </c>
      <c r="R13" s="326">
        <v>249620</v>
      </c>
      <c r="S13" s="324">
        <v>253832</v>
      </c>
      <c r="T13" s="324">
        <v>271056</v>
      </c>
      <c r="U13" s="326">
        <v>355133</v>
      </c>
      <c r="V13" s="326">
        <v>950011</v>
      </c>
      <c r="W13" s="326">
        <v>243132</v>
      </c>
      <c r="X13" s="326">
        <v>408350</v>
      </c>
      <c r="Y13" s="328">
        <v>3</v>
      </c>
      <c r="Z13" s="329">
        <v>70</v>
      </c>
      <c r="AA13" s="328">
        <v>3</v>
      </c>
      <c r="AB13" s="74" t="s">
        <v>1208</v>
      </c>
      <c r="AC13" s="74" t="s">
        <v>1208</v>
      </c>
      <c r="AD13" s="330" t="s">
        <v>439</v>
      </c>
      <c r="AE13" s="324">
        <v>995.99</v>
      </c>
      <c r="AF13" s="354">
        <v>272.89999999999998</v>
      </c>
      <c r="AG13" s="326">
        <v>1202</v>
      </c>
      <c r="AH13" s="326">
        <v>149910</v>
      </c>
      <c r="AI13" s="326">
        <v>2001</v>
      </c>
      <c r="AJ13" s="74" t="s">
        <v>1208</v>
      </c>
      <c r="AK13" s="329">
        <v>18</v>
      </c>
      <c r="AL13" s="324">
        <v>1814</v>
      </c>
      <c r="AM13" s="327">
        <v>36</v>
      </c>
      <c r="AN13" s="327">
        <v>12009</v>
      </c>
      <c r="AO13" s="326">
        <v>755</v>
      </c>
      <c r="AP13" s="326">
        <v>79</v>
      </c>
      <c r="AQ13" s="332">
        <v>15</v>
      </c>
      <c r="AR13" s="327">
        <v>6125</v>
      </c>
      <c r="AS13" s="326">
        <v>466</v>
      </c>
      <c r="AT13" s="326">
        <v>3</v>
      </c>
      <c r="AU13" s="326">
        <v>213</v>
      </c>
      <c r="AV13" s="326">
        <v>17</v>
      </c>
      <c r="AW13" s="326">
        <v>27</v>
      </c>
      <c r="AX13" s="74" t="s">
        <v>1208</v>
      </c>
      <c r="AY13" s="74" t="s">
        <v>1208</v>
      </c>
      <c r="AZ13" s="74" t="s">
        <v>1208</v>
      </c>
      <c r="BA13" s="74" t="s">
        <v>1208</v>
      </c>
      <c r="BB13" s="325">
        <v>99.578059071729967</v>
      </c>
      <c r="BC13" s="325">
        <v>119.4</v>
      </c>
      <c r="BD13" s="325">
        <v>132.19999999999999</v>
      </c>
      <c r="BE13" s="325"/>
      <c r="BF13" s="328">
        <v>3</v>
      </c>
      <c r="BG13" s="332">
        <v>3</v>
      </c>
      <c r="BH13" s="332">
        <v>3</v>
      </c>
      <c r="BI13" s="74" t="s">
        <v>1208</v>
      </c>
      <c r="BJ13" s="74" t="s">
        <v>1208</v>
      </c>
      <c r="BK13" s="328">
        <v>1</v>
      </c>
      <c r="BL13" s="328">
        <v>1</v>
      </c>
      <c r="BM13" s="332">
        <v>5</v>
      </c>
      <c r="BN13" s="332">
        <v>0</v>
      </c>
      <c r="BO13" s="327">
        <v>7</v>
      </c>
      <c r="BP13" s="324">
        <v>29400</v>
      </c>
      <c r="BQ13" s="327" t="s">
        <v>439</v>
      </c>
      <c r="BR13" s="324" t="s">
        <v>439</v>
      </c>
      <c r="BS13" s="327">
        <v>2</v>
      </c>
      <c r="BT13" s="326">
        <v>34210</v>
      </c>
      <c r="BU13" s="327">
        <v>5</v>
      </c>
      <c r="BV13" s="326">
        <v>5124</v>
      </c>
      <c r="BW13" s="325" t="s">
        <v>439</v>
      </c>
      <c r="BX13" s="324">
        <v>1</v>
      </c>
      <c r="BY13" s="324">
        <v>4</v>
      </c>
      <c r="BZ13" s="324">
        <v>392</v>
      </c>
      <c r="CA13" s="324">
        <v>12246</v>
      </c>
      <c r="CB13" s="325">
        <v>50.1</v>
      </c>
      <c r="CC13" s="331">
        <v>1.63</v>
      </c>
      <c r="CD13" s="325">
        <v>37.200000000000003</v>
      </c>
      <c r="CE13" s="325">
        <v>3.7892426252289813</v>
      </c>
      <c r="CF13" s="325">
        <v>59.549177630000003</v>
      </c>
      <c r="CG13" s="355">
        <v>17</v>
      </c>
      <c r="CH13" s="326">
        <v>5125</v>
      </c>
      <c r="CI13" s="355">
        <v>257</v>
      </c>
      <c r="CJ13" s="355">
        <v>1203</v>
      </c>
      <c r="CK13" s="327">
        <v>2837</v>
      </c>
      <c r="CL13" s="327">
        <v>755</v>
      </c>
      <c r="CM13" s="327">
        <v>207</v>
      </c>
      <c r="CN13" s="327">
        <v>410</v>
      </c>
      <c r="CO13" s="323">
        <v>1.38</v>
      </c>
      <c r="CP13" s="328" t="s">
        <v>439</v>
      </c>
      <c r="CQ13" s="327">
        <v>1</v>
      </c>
      <c r="CR13" s="327">
        <v>6</v>
      </c>
      <c r="CS13" s="327">
        <v>5</v>
      </c>
      <c r="CT13" s="327">
        <v>2</v>
      </c>
      <c r="CU13" s="327">
        <v>150</v>
      </c>
      <c r="CV13" s="327">
        <v>15</v>
      </c>
      <c r="CW13" s="324">
        <v>1240</v>
      </c>
      <c r="CX13" s="327">
        <v>5</v>
      </c>
      <c r="CY13" s="328">
        <v>429</v>
      </c>
      <c r="CZ13" s="328">
        <v>20</v>
      </c>
      <c r="DA13" s="328">
        <v>372</v>
      </c>
      <c r="DB13" s="328">
        <v>7</v>
      </c>
      <c r="DC13" s="328">
        <v>79</v>
      </c>
      <c r="DD13" s="328">
        <v>44</v>
      </c>
      <c r="DE13" s="328">
        <v>1153</v>
      </c>
      <c r="DF13" s="324">
        <v>7362</v>
      </c>
      <c r="DG13" s="324">
        <v>2540</v>
      </c>
      <c r="DH13" s="324">
        <v>1571</v>
      </c>
      <c r="DI13" s="324">
        <v>713626.66599999997</v>
      </c>
      <c r="DJ13" s="324">
        <v>468945.478</v>
      </c>
      <c r="DK13" s="324">
        <v>422195.86700000003</v>
      </c>
      <c r="DL13" s="324">
        <v>71252</v>
      </c>
      <c r="DM13" s="327">
        <v>14</v>
      </c>
      <c r="DN13" s="324">
        <v>11931</v>
      </c>
      <c r="DO13" s="324">
        <v>1501</v>
      </c>
      <c r="DP13" s="324">
        <v>1246</v>
      </c>
      <c r="DQ13" s="328">
        <v>90</v>
      </c>
      <c r="DR13" s="328">
        <v>1160</v>
      </c>
      <c r="DS13" s="324">
        <v>4120</v>
      </c>
      <c r="DT13" s="326">
        <v>10819</v>
      </c>
      <c r="DU13" s="324">
        <v>1626</v>
      </c>
      <c r="DV13" s="324">
        <v>1485</v>
      </c>
      <c r="DW13" s="328">
        <v>205</v>
      </c>
      <c r="DX13" s="328">
        <v>187</v>
      </c>
      <c r="DY13" s="328">
        <v>6</v>
      </c>
      <c r="DZ13" s="328">
        <v>1063</v>
      </c>
      <c r="EA13" s="328">
        <v>27</v>
      </c>
      <c r="EB13" s="328">
        <v>10979</v>
      </c>
      <c r="EC13" s="74" t="s">
        <v>1208</v>
      </c>
      <c r="ED13" s="116">
        <v>94</v>
      </c>
      <c r="EE13" s="328">
        <v>7902</v>
      </c>
      <c r="EF13" s="226">
        <v>6905</v>
      </c>
      <c r="EG13" s="327">
        <v>39</v>
      </c>
      <c r="EH13" s="118">
        <v>1129</v>
      </c>
      <c r="EI13" s="328">
        <v>88</v>
      </c>
      <c r="EJ13" s="328">
        <v>61</v>
      </c>
      <c r="EK13" s="325">
        <v>55.1</v>
      </c>
      <c r="EL13" s="328">
        <v>21</v>
      </c>
      <c r="EM13" s="328">
        <v>41</v>
      </c>
      <c r="EN13" s="328">
        <v>562</v>
      </c>
      <c r="EO13" s="330">
        <v>81</v>
      </c>
      <c r="EP13" s="330">
        <v>9</v>
      </c>
      <c r="EQ13" s="330">
        <v>715</v>
      </c>
      <c r="ER13" s="324">
        <v>1840</v>
      </c>
      <c r="ES13" s="325">
        <v>98.8</v>
      </c>
      <c r="ET13" s="325">
        <v>98.1</v>
      </c>
      <c r="EU13" s="330">
        <v>13</v>
      </c>
      <c r="EV13" s="325">
        <v>8.6999999999999993</v>
      </c>
      <c r="EW13" s="330">
        <v>46874</v>
      </c>
      <c r="EX13" s="325">
        <v>41.3</v>
      </c>
      <c r="EY13" s="330">
        <v>399786.82028416608</v>
      </c>
      <c r="EZ13" s="325">
        <v>1.1000000000000001</v>
      </c>
      <c r="FA13" s="328">
        <v>197</v>
      </c>
      <c r="FB13" s="328">
        <v>8</v>
      </c>
      <c r="FC13" s="333">
        <v>3092</v>
      </c>
      <c r="FD13" s="324">
        <v>74</v>
      </c>
      <c r="FE13" s="324" t="s">
        <v>1209</v>
      </c>
      <c r="FF13" s="324">
        <v>100</v>
      </c>
      <c r="FG13" s="325">
        <v>100</v>
      </c>
      <c r="FH13" s="326">
        <v>85685</v>
      </c>
      <c r="FI13" s="355">
        <v>4187</v>
      </c>
      <c r="FJ13" s="324">
        <v>13</v>
      </c>
      <c r="FK13" s="118">
        <v>74482</v>
      </c>
      <c r="FL13" s="326">
        <v>63050</v>
      </c>
      <c r="FM13" s="326">
        <v>6513</v>
      </c>
      <c r="FN13" s="326">
        <v>4919</v>
      </c>
      <c r="FO13" s="326">
        <v>7016</v>
      </c>
      <c r="FP13" s="140">
        <v>18.2</v>
      </c>
      <c r="FQ13" s="116">
        <v>229</v>
      </c>
      <c r="FR13" s="116">
        <v>15.7</v>
      </c>
      <c r="FS13" s="118">
        <v>2733</v>
      </c>
      <c r="FT13" s="328">
        <v>21</v>
      </c>
      <c r="FU13" s="328">
        <v>113</v>
      </c>
      <c r="FV13" s="328">
        <v>82</v>
      </c>
      <c r="FW13" s="334">
        <v>25</v>
      </c>
      <c r="FX13" s="334">
        <v>540</v>
      </c>
      <c r="FY13" s="323">
        <v>61.23120395599959</v>
      </c>
      <c r="FZ13" s="323"/>
      <c r="GA13" s="111">
        <v>99.9</v>
      </c>
      <c r="GB13" s="111">
        <v>92.1</v>
      </c>
      <c r="GC13" s="325">
        <v>97.7</v>
      </c>
      <c r="GD13" s="335">
        <v>30.7</v>
      </c>
      <c r="GE13" s="116">
        <v>44</v>
      </c>
      <c r="GF13" s="116">
        <v>7</v>
      </c>
      <c r="GG13" s="116">
        <v>38</v>
      </c>
      <c r="GH13" s="328">
        <v>1498</v>
      </c>
      <c r="GI13" s="328">
        <v>4</v>
      </c>
      <c r="GJ13" s="328">
        <v>1051</v>
      </c>
      <c r="GK13" s="328">
        <v>1861</v>
      </c>
      <c r="GL13" s="328">
        <v>5</v>
      </c>
      <c r="GM13" s="118">
        <v>3000400</v>
      </c>
      <c r="GN13" s="114">
        <v>4926</v>
      </c>
      <c r="GO13" s="328" t="s">
        <v>439</v>
      </c>
      <c r="GP13" s="328" t="s">
        <v>439</v>
      </c>
      <c r="GQ13" s="324">
        <v>13121</v>
      </c>
      <c r="GR13" s="327">
        <v>38</v>
      </c>
      <c r="GS13" s="327">
        <v>1982</v>
      </c>
      <c r="GT13" s="327">
        <v>11101</v>
      </c>
      <c r="GU13" s="324">
        <v>123247</v>
      </c>
      <c r="GV13" s="324">
        <v>417</v>
      </c>
      <c r="GW13" s="324">
        <v>21030</v>
      </c>
      <c r="GX13" s="324">
        <v>101800</v>
      </c>
      <c r="GY13" s="324">
        <v>902</v>
      </c>
      <c r="GZ13" s="324">
        <v>9119</v>
      </c>
      <c r="HA13" s="324">
        <v>716216</v>
      </c>
      <c r="HB13" s="324">
        <v>1964</v>
      </c>
      <c r="HC13" s="324">
        <v>14527</v>
      </c>
      <c r="HD13" s="324">
        <v>316442</v>
      </c>
      <c r="HE13" s="324">
        <v>347</v>
      </c>
      <c r="HF13" s="324">
        <v>11670</v>
      </c>
      <c r="HG13" s="324">
        <v>237176.83</v>
      </c>
      <c r="HH13" s="327">
        <v>341</v>
      </c>
      <c r="HI13" s="324" t="s">
        <v>439</v>
      </c>
      <c r="HJ13" s="324" t="s">
        <v>439</v>
      </c>
      <c r="HK13" s="336">
        <v>61.94</v>
      </c>
      <c r="HL13" s="328">
        <v>2340</v>
      </c>
      <c r="HM13" s="327">
        <v>3670</v>
      </c>
      <c r="HN13" s="327">
        <v>2054</v>
      </c>
      <c r="HO13" s="337">
        <v>424</v>
      </c>
      <c r="HP13" s="74" t="s">
        <v>1208</v>
      </c>
      <c r="HQ13" s="74" t="s">
        <v>1208</v>
      </c>
      <c r="HR13" s="74" t="s">
        <v>1208</v>
      </c>
      <c r="HS13" s="337">
        <v>211</v>
      </c>
      <c r="HT13" s="338">
        <v>1307332</v>
      </c>
      <c r="HU13" s="338">
        <v>10413669</v>
      </c>
      <c r="HV13" s="356">
        <v>1021783.1</v>
      </c>
      <c r="HW13" s="339">
        <v>1280725.1000000001</v>
      </c>
      <c r="HX13" s="339">
        <v>228212</v>
      </c>
      <c r="HY13" s="339">
        <v>13705</v>
      </c>
      <c r="HZ13" s="339">
        <v>16949</v>
      </c>
      <c r="IA13" s="339">
        <v>236730</v>
      </c>
      <c r="IB13" s="339">
        <v>156760</v>
      </c>
      <c r="IC13" s="338">
        <v>5094</v>
      </c>
      <c r="ID13" s="338">
        <v>5478567</v>
      </c>
      <c r="IE13" s="338">
        <v>487146</v>
      </c>
      <c r="IF13" s="338">
        <v>193</v>
      </c>
      <c r="IG13" s="338">
        <v>6</v>
      </c>
      <c r="IH13" s="338">
        <v>74</v>
      </c>
      <c r="II13" s="338">
        <v>4</v>
      </c>
      <c r="IJ13" s="338">
        <v>36674</v>
      </c>
      <c r="IK13" s="338">
        <v>157290</v>
      </c>
      <c r="IL13" s="341">
        <v>3000</v>
      </c>
      <c r="IM13" s="338">
        <v>0</v>
      </c>
      <c r="IN13" s="357">
        <v>33</v>
      </c>
      <c r="IO13" s="358">
        <v>180878</v>
      </c>
      <c r="IP13" s="343">
        <v>-3.12</v>
      </c>
      <c r="IQ13" s="344">
        <v>1.1725000000000001</v>
      </c>
      <c r="IR13" s="344">
        <v>0.77249999999999996</v>
      </c>
      <c r="IS13" s="344">
        <v>2015.1</v>
      </c>
      <c r="IT13" s="344">
        <v>2015.1</v>
      </c>
      <c r="IU13" s="338">
        <v>30840</v>
      </c>
      <c r="IV13" s="345">
        <v>76.3</v>
      </c>
      <c r="IW13" s="345">
        <v>57.2</v>
      </c>
      <c r="IX13" s="345">
        <v>33.6</v>
      </c>
      <c r="IY13" s="345">
        <v>66.7</v>
      </c>
      <c r="IZ13" s="345">
        <v>17.600000000000001</v>
      </c>
      <c r="JA13" s="341">
        <v>0</v>
      </c>
      <c r="JB13" s="341">
        <v>10</v>
      </c>
      <c r="JC13" s="111">
        <v>87</v>
      </c>
      <c r="JD13" s="110">
        <v>0.78</v>
      </c>
      <c r="JE13" s="109">
        <v>91.5</v>
      </c>
      <c r="JF13" s="109">
        <v>8</v>
      </c>
      <c r="JG13" s="109">
        <v>2.9</v>
      </c>
      <c r="JH13" s="108">
        <v>101940918</v>
      </c>
      <c r="JI13" s="346">
        <v>54.7</v>
      </c>
      <c r="JJ13" s="346">
        <v>44.8</v>
      </c>
      <c r="JK13" s="346" t="s">
        <v>439</v>
      </c>
      <c r="JL13" s="346" t="s">
        <v>439</v>
      </c>
      <c r="JM13" s="346">
        <v>84.1</v>
      </c>
      <c r="JN13" s="345">
        <v>39.4</v>
      </c>
      <c r="JO13" s="347">
        <v>2416</v>
      </c>
      <c r="JP13" s="74" t="s">
        <v>1208</v>
      </c>
      <c r="JQ13" s="74" t="s">
        <v>1208</v>
      </c>
      <c r="JR13" s="74" t="s">
        <v>1208</v>
      </c>
      <c r="JS13" s="345">
        <v>36</v>
      </c>
      <c r="JT13" s="345">
        <v>29.7</v>
      </c>
      <c r="JU13" s="338">
        <v>48722</v>
      </c>
      <c r="JV13" s="338">
        <v>1284</v>
      </c>
      <c r="JW13" s="338">
        <v>854</v>
      </c>
      <c r="JX13" s="338">
        <v>3980</v>
      </c>
      <c r="JY13" s="338">
        <v>4959</v>
      </c>
      <c r="JZ13" s="338">
        <v>5437</v>
      </c>
      <c r="KA13" s="338">
        <v>6270</v>
      </c>
      <c r="KB13" s="338">
        <v>7075</v>
      </c>
      <c r="KC13" s="338">
        <v>6263</v>
      </c>
      <c r="KD13" s="338">
        <v>6116</v>
      </c>
      <c r="KE13" s="338">
        <v>5761</v>
      </c>
      <c r="KF13" s="338">
        <v>4622</v>
      </c>
      <c r="KG13" s="338">
        <v>3217</v>
      </c>
      <c r="KH13" s="74" t="s">
        <v>1208</v>
      </c>
      <c r="KI13" s="338">
        <v>1508</v>
      </c>
      <c r="KJ13" s="338">
        <v>856</v>
      </c>
      <c r="KK13" s="338">
        <v>410</v>
      </c>
      <c r="KL13" s="338">
        <v>194</v>
      </c>
      <c r="KM13" s="338">
        <v>6210</v>
      </c>
      <c r="KN13" s="338">
        <v>6274</v>
      </c>
      <c r="KO13" s="338">
        <v>5859</v>
      </c>
      <c r="KP13" s="338">
        <v>6860</v>
      </c>
      <c r="KQ13" s="338">
        <v>7989</v>
      </c>
      <c r="KR13" s="338">
        <v>8735</v>
      </c>
      <c r="KS13" s="338">
        <v>7681</v>
      </c>
      <c r="KT13" s="338">
        <v>7671</v>
      </c>
      <c r="KU13" s="338">
        <v>7956</v>
      </c>
      <c r="KV13" s="338">
        <v>8734</v>
      </c>
      <c r="KW13" s="338">
        <v>9241</v>
      </c>
      <c r="KX13" s="74" t="s">
        <v>1208</v>
      </c>
      <c r="KY13" s="338">
        <v>7547</v>
      </c>
      <c r="KZ13" s="338">
        <v>6812</v>
      </c>
      <c r="LA13" s="338">
        <v>6539</v>
      </c>
      <c r="LB13" s="348">
        <v>8523</v>
      </c>
    </row>
    <row r="14" spans="1:314" ht="12" customHeight="1">
      <c r="A14" s="3">
        <v>72010</v>
      </c>
      <c r="B14" s="322" t="s">
        <v>784</v>
      </c>
      <c r="C14" s="323">
        <v>767.72</v>
      </c>
      <c r="D14" s="324">
        <v>277571</v>
      </c>
      <c r="E14" s="325">
        <v>11.7</v>
      </c>
      <c r="F14" s="325">
        <v>58.9</v>
      </c>
      <c r="G14" s="325">
        <v>29.4</v>
      </c>
      <c r="H14" s="326">
        <v>12232</v>
      </c>
      <c r="I14" s="326">
        <v>25202</v>
      </c>
      <c r="J14" s="326">
        <v>40490</v>
      </c>
      <c r="K14" s="324">
        <v>41875</v>
      </c>
      <c r="L14" s="324">
        <v>122130</v>
      </c>
      <c r="M14" s="324">
        <v>1853</v>
      </c>
      <c r="N14" s="324">
        <v>9153</v>
      </c>
      <c r="O14" s="327">
        <v>9875</v>
      </c>
      <c r="P14" s="74" t="s">
        <v>1208</v>
      </c>
      <c r="Q14" s="74" t="s">
        <v>1208</v>
      </c>
      <c r="R14" s="326">
        <v>286295</v>
      </c>
      <c r="S14" s="324">
        <v>294247</v>
      </c>
      <c r="T14" s="324">
        <v>303625</v>
      </c>
      <c r="U14" s="324">
        <v>1108514</v>
      </c>
      <c r="V14" s="324">
        <v>941803</v>
      </c>
      <c r="W14" s="324">
        <v>376458</v>
      </c>
      <c r="X14" s="324">
        <v>939824</v>
      </c>
      <c r="Y14" s="328">
        <v>0</v>
      </c>
      <c r="Z14" s="329">
        <v>78</v>
      </c>
      <c r="AA14" s="328">
        <v>1</v>
      </c>
      <c r="AB14" s="74" t="s">
        <v>1208</v>
      </c>
      <c r="AC14" s="74" t="s">
        <v>1208</v>
      </c>
      <c r="AD14" s="330" t="s">
        <v>439</v>
      </c>
      <c r="AE14" s="324">
        <v>2612.89</v>
      </c>
      <c r="AF14" s="328">
        <v>2129</v>
      </c>
      <c r="AG14" s="324">
        <v>120</v>
      </c>
      <c r="AH14" s="324">
        <v>187473</v>
      </c>
      <c r="AI14" s="324">
        <v>1752</v>
      </c>
      <c r="AJ14" s="74" t="s">
        <v>1208</v>
      </c>
      <c r="AK14" s="329">
        <v>25</v>
      </c>
      <c r="AL14" s="324">
        <v>2556</v>
      </c>
      <c r="AM14" s="327">
        <v>49</v>
      </c>
      <c r="AN14" s="327">
        <v>12250</v>
      </c>
      <c r="AO14" s="324">
        <v>899</v>
      </c>
      <c r="AP14" s="324">
        <v>82</v>
      </c>
      <c r="AQ14" s="332">
        <v>20</v>
      </c>
      <c r="AR14" s="327">
        <v>6778</v>
      </c>
      <c r="AS14" s="324">
        <v>529</v>
      </c>
      <c r="AT14" s="324">
        <v>2</v>
      </c>
      <c r="AU14" s="324">
        <v>306</v>
      </c>
      <c r="AV14" s="324">
        <v>14</v>
      </c>
      <c r="AW14" s="324">
        <v>10</v>
      </c>
      <c r="AX14" s="74" t="s">
        <v>1208</v>
      </c>
      <c r="AY14" s="74" t="s">
        <v>1208</v>
      </c>
      <c r="AZ14" s="74" t="s">
        <v>1208</v>
      </c>
      <c r="BA14" s="74" t="s">
        <v>1208</v>
      </c>
      <c r="BB14" s="325">
        <v>84</v>
      </c>
      <c r="BC14" s="325">
        <v>125.3</v>
      </c>
      <c r="BD14" s="325">
        <v>116</v>
      </c>
      <c r="BE14" s="325"/>
      <c r="BF14" s="328">
        <v>14</v>
      </c>
      <c r="BG14" s="332">
        <v>18</v>
      </c>
      <c r="BH14" s="332">
        <v>9</v>
      </c>
      <c r="BI14" s="74" t="s">
        <v>1208</v>
      </c>
      <c r="BJ14" s="74" t="s">
        <v>1208</v>
      </c>
      <c r="BK14" s="328">
        <v>4</v>
      </c>
      <c r="BL14" s="328">
        <v>4</v>
      </c>
      <c r="BM14" s="332">
        <v>4</v>
      </c>
      <c r="BN14" s="332">
        <v>4</v>
      </c>
      <c r="BO14" s="327">
        <v>11</v>
      </c>
      <c r="BP14" s="324">
        <v>28433.77</v>
      </c>
      <c r="BQ14" s="327">
        <v>1</v>
      </c>
      <c r="BR14" s="324">
        <v>37774</v>
      </c>
      <c r="BS14" s="327">
        <v>3</v>
      </c>
      <c r="BT14" s="324">
        <v>62360</v>
      </c>
      <c r="BU14" s="327">
        <v>2</v>
      </c>
      <c r="BV14" s="324">
        <v>4323.2</v>
      </c>
      <c r="BW14" s="325" t="s">
        <v>439</v>
      </c>
      <c r="BX14" s="328">
        <v>2</v>
      </c>
      <c r="BY14" s="328">
        <v>3</v>
      </c>
      <c r="BZ14" s="328">
        <v>654</v>
      </c>
      <c r="CA14" s="328">
        <v>5657</v>
      </c>
      <c r="CB14" s="325">
        <v>38.799999999999997</v>
      </c>
      <c r="CC14" s="331">
        <v>1.28</v>
      </c>
      <c r="CD14" s="325">
        <v>38.299999999999997</v>
      </c>
      <c r="CE14" s="325">
        <v>3.8603721401481437</v>
      </c>
      <c r="CF14" s="325">
        <v>59.055111743600001</v>
      </c>
      <c r="CG14" s="327">
        <v>21</v>
      </c>
      <c r="CH14" s="324">
        <v>4450</v>
      </c>
      <c r="CI14" s="327">
        <v>257</v>
      </c>
      <c r="CJ14" s="327">
        <v>1178</v>
      </c>
      <c r="CK14" s="327">
        <v>3295</v>
      </c>
      <c r="CL14" s="327">
        <v>870</v>
      </c>
      <c r="CM14" s="327">
        <v>262</v>
      </c>
      <c r="CN14" s="327">
        <v>516</v>
      </c>
      <c r="CO14" s="323">
        <v>1.35</v>
      </c>
      <c r="CP14" s="331" t="s">
        <v>439</v>
      </c>
      <c r="CQ14" s="327">
        <v>10</v>
      </c>
      <c r="CR14" s="327">
        <v>51</v>
      </c>
      <c r="CS14" s="327">
        <v>2</v>
      </c>
      <c r="CT14" s="327">
        <v>2</v>
      </c>
      <c r="CU14" s="327">
        <v>150</v>
      </c>
      <c r="CV14" s="327">
        <v>20</v>
      </c>
      <c r="CW14" s="324">
        <v>1354</v>
      </c>
      <c r="CX14" s="327">
        <v>12</v>
      </c>
      <c r="CY14" s="327">
        <v>1109</v>
      </c>
      <c r="CZ14" s="328">
        <v>33</v>
      </c>
      <c r="DA14" s="328">
        <v>540</v>
      </c>
      <c r="DB14" s="328">
        <v>27</v>
      </c>
      <c r="DC14" s="328">
        <v>240</v>
      </c>
      <c r="DD14" s="328">
        <v>13</v>
      </c>
      <c r="DE14" s="328">
        <v>331</v>
      </c>
      <c r="DF14" s="324">
        <v>9744</v>
      </c>
      <c r="DG14" s="324">
        <v>2343</v>
      </c>
      <c r="DH14" s="324">
        <v>2217</v>
      </c>
      <c r="DI14" s="324">
        <v>921631.348</v>
      </c>
      <c r="DJ14" s="324">
        <v>356756.90500000003</v>
      </c>
      <c r="DK14" s="324">
        <v>599172.39</v>
      </c>
      <c r="DL14" s="324">
        <v>81589</v>
      </c>
      <c r="DM14" s="327">
        <v>22</v>
      </c>
      <c r="DN14" s="324">
        <v>16225</v>
      </c>
      <c r="DO14" s="324">
        <v>1872</v>
      </c>
      <c r="DP14" s="324">
        <v>1603</v>
      </c>
      <c r="DQ14" s="328">
        <v>181</v>
      </c>
      <c r="DR14" s="328">
        <v>1119</v>
      </c>
      <c r="DS14" s="324">
        <v>11673</v>
      </c>
      <c r="DT14" s="324">
        <v>10299</v>
      </c>
      <c r="DU14" s="324">
        <v>2504</v>
      </c>
      <c r="DV14" s="324">
        <v>2374</v>
      </c>
      <c r="DW14" s="328">
        <v>218</v>
      </c>
      <c r="DX14" s="328">
        <v>235</v>
      </c>
      <c r="DY14" s="328">
        <v>4</v>
      </c>
      <c r="DZ14" s="328">
        <v>1495</v>
      </c>
      <c r="EA14" s="328">
        <v>47</v>
      </c>
      <c r="EB14" s="328">
        <v>12043</v>
      </c>
      <c r="EC14" s="74" t="s">
        <v>1208</v>
      </c>
      <c r="ED14" s="116">
        <v>77</v>
      </c>
      <c r="EE14" s="327">
        <v>5546</v>
      </c>
      <c r="EF14" s="118">
        <v>5418</v>
      </c>
      <c r="EG14" s="327">
        <v>97</v>
      </c>
      <c r="EH14" s="118">
        <v>1019</v>
      </c>
      <c r="EI14" s="328">
        <v>65</v>
      </c>
      <c r="EJ14" s="328">
        <v>71</v>
      </c>
      <c r="EK14" s="325">
        <v>73.900000000000006</v>
      </c>
      <c r="EL14" s="328">
        <v>57</v>
      </c>
      <c r="EM14" s="328">
        <v>67</v>
      </c>
      <c r="EN14" s="328">
        <v>1053</v>
      </c>
      <c r="EO14" s="330">
        <v>273</v>
      </c>
      <c r="EP14" s="330">
        <v>123</v>
      </c>
      <c r="EQ14" s="330">
        <v>1793</v>
      </c>
      <c r="ER14" s="327">
        <v>1889</v>
      </c>
      <c r="ES14" s="325">
        <v>97</v>
      </c>
      <c r="ET14" s="325">
        <v>98</v>
      </c>
      <c r="EU14" s="330">
        <v>269</v>
      </c>
      <c r="EV14" s="325">
        <v>10.5</v>
      </c>
      <c r="EW14" s="330">
        <v>56778</v>
      </c>
      <c r="EX14" s="325">
        <v>42.7</v>
      </c>
      <c r="EY14" s="330">
        <v>343301</v>
      </c>
      <c r="EZ14" s="325">
        <v>2.8</v>
      </c>
      <c r="FA14" s="328">
        <v>380</v>
      </c>
      <c r="FB14" s="328">
        <v>10</v>
      </c>
      <c r="FC14" s="333">
        <v>6922</v>
      </c>
      <c r="FD14" s="328">
        <v>65</v>
      </c>
      <c r="FE14" s="328" t="s">
        <v>1209</v>
      </c>
      <c r="FF14" s="328">
        <v>100</v>
      </c>
      <c r="FG14" s="325">
        <v>82.6</v>
      </c>
      <c r="FH14" s="324">
        <v>120660</v>
      </c>
      <c r="FI14" s="327">
        <v>17293</v>
      </c>
      <c r="FJ14" s="324">
        <v>52</v>
      </c>
      <c r="FK14" s="118">
        <v>101062</v>
      </c>
      <c r="FL14" s="324">
        <v>86043</v>
      </c>
      <c r="FM14" s="324">
        <v>9002</v>
      </c>
      <c r="FN14" s="324">
        <v>6017</v>
      </c>
      <c r="FO14" s="324">
        <v>2305</v>
      </c>
      <c r="FP14" s="140">
        <v>9.27</v>
      </c>
      <c r="FQ14" s="116">
        <v>198</v>
      </c>
      <c r="FR14" s="111">
        <v>11.47</v>
      </c>
      <c r="FS14" s="118">
        <v>8266</v>
      </c>
      <c r="FT14" s="328">
        <v>63</v>
      </c>
      <c r="FU14" s="328">
        <v>82</v>
      </c>
      <c r="FV14" s="328">
        <v>107</v>
      </c>
      <c r="FW14" s="334">
        <v>33</v>
      </c>
      <c r="FX14" s="334">
        <v>1016</v>
      </c>
      <c r="FY14" s="323">
        <v>59.615352426225662</v>
      </c>
      <c r="FZ14" s="323"/>
      <c r="GA14" s="111">
        <v>97.79</v>
      </c>
      <c r="GB14" s="111">
        <v>90.31</v>
      </c>
      <c r="GC14" s="325">
        <v>66</v>
      </c>
      <c r="GD14" s="335">
        <v>54.3</v>
      </c>
      <c r="GE14" s="116">
        <v>76</v>
      </c>
      <c r="GF14" s="116">
        <v>8</v>
      </c>
      <c r="GG14" s="116">
        <v>52</v>
      </c>
      <c r="GH14" s="328">
        <v>660</v>
      </c>
      <c r="GI14" s="328">
        <v>5</v>
      </c>
      <c r="GJ14" s="328">
        <v>1626</v>
      </c>
      <c r="GK14" s="328">
        <v>1275</v>
      </c>
      <c r="GL14" s="328">
        <v>3</v>
      </c>
      <c r="GM14" s="118">
        <v>6049311</v>
      </c>
      <c r="GN14" s="114">
        <v>5707</v>
      </c>
      <c r="GO14" s="328" t="s">
        <v>439</v>
      </c>
      <c r="GP14" s="328" t="s">
        <v>439</v>
      </c>
      <c r="GQ14" s="324">
        <v>12772</v>
      </c>
      <c r="GR14" s="327">
        <v>37</v>
      </c>
      <c r="GS14" s="327">
        <v>1862</v>
      </c>
      <c r="GT14" s="327">
        <v>10873</v>
      </c>
      <c r="GU14" s="324">
        <v>130297</v>
      </c>
      <c r="GV14" s="324">
        <v>403</v>
      </c>
      <c r="GW14" s="324">
        <v>28104</v>
      </c>
      <c r="GX14" s="324">
        <v>101790</v>
      </c>
      <c r="GY14" s="324">
        <v>650</v>
      </c>
      <c r="GZ14" s="324">
        <v>5592</v>
      </c>
      <c r="HA14" s="324">
        <v>482926</v>
      </c>
      <c r="HB14" s="324">
        <v>2076</v>
      </c>
      <c r="HC14" s="324">
        <v>16179</v>
      </c>
      <c r="HD14" s="324">
        <v>353689</v>
      </c>
      <c r="HE14" s="324">
        <v>327</v>
      </c>
      <c r="HF14" s="324">
        <v>16925</v>
      </c>
      <c r="HG14" s="324">
        <v>571687.5</v>
      </c>
      <c r="HH14" s="327">
        <v>321</v>
      </c>
      <c r="HI14" s="328">
        <v>11989</v>
      </c>
      <c r="HJ14" s="328">
        <v>339749</v>
      </c>
      <c r="HK14" s="336" t="s">
        <v>851</v>
      </c>
      <c r="HL14" s="328">
        <v>3236</v>
      </c>
      <c r="HM14" s="327">
        <v>5960</v>
      </c>
      <c r="HN14" s="327">
        <v>3913</v>
      </c>
      <c r="HO14" s="337">
        <v>474</v>
      </c>
      <c r="HP14" s="74" t="s">
        <v>1208</v>
      </c>
      <c r="HQ14" s="74" t="s">
        <v>1208</v>
      </c>
      <c r="HR14" s="74" t="s">
        <v>1208</v>
      </c>
      <c r="HS14" s="337">
        <v>147</v>
      </c>
      <c r="HT14" s="338">
        <v>2961564</v>
      </c>
      <c r="HU14" s="338">
        <v>20518033</v>
      </c>
      <c r="HV14" s="339">
        <v>1658187.4</v>
      </c>
      <c r="HW14" s="339">
        <v>2173027.2000000002</v>
      </c>
      <c r="HX14" s="339">
        <v>243671.8</v>
      </c>
      <c r="HY14" s="339">
        <v>4930</v>
      </c>
      <c r="HZ14" s="339">
        <v>0</v>
      </c>
      <c r="IA14" s="328">
        <v>216790</v>
      </c>
      <c r="IB14" s="328">
        <v>131040</v>
      </c>
      <c r="IC14" s="340">
        <v>11694</v>
      </c>
      <c r="ID14" s="340">
        <v>5376382</v>
      </c>
      <c r="IE14" s="340" t="s">
        <v>439</v>
      </c>
      <c r="IF14" s="359">
        <v>142</v>
      </c>
      <c r="IG14" s="341" t="s">
        <v>439</v>
      </c>
      <c r="IH14" s="360">
        <v>39</v>
      </c>
      <c r="II14" s="341" t="s">
        <v>439</v>
      </c>
      <c r="IJ14" s="340">
        <v>119108</v>
      </c>
      <c r="IK14" s="338">
        <v>175592</v>
      </c>
      <c r="IL14" s="341">
        <v>13200</v>
      </c>
      <c r="IM14" s="346" t="s">
        <v>439</v>
      </c>
      <c r="IN14" s="331">
        <v>40.01</v>
      </c>
      <c r="IO14" s="342">
        <v>192047</v>
      </c>
      <c r="IP14" s="361">
        <v>4.16</v>
      </c>
      <c r="IQ14" s="344">
        <v>2.44</v>
      </c>
      <c r="IR14" s="344">
        <v>2.44</v>
      </c>
      <c r="IS14" s="344">
        <v>573</v>
      </c>
      <c r="IT14" s="344">
        <v>572.91</v>
      </c>
      <c r="IU14" s="338" t="s">
        <v>439</v>
      </c>
      <c r="IV14" s="345">
        <v>66.900000000000006</v>
      </c>
      <c r="IW14" s="345">
        <v>60.4</v>
      </c>
      <c r="IX14" s="345">
        <v>34.299999999999997</v>
      </c>
      <c r="IY14" s="345">
        <v>57.8</v>
      </c>
      <c r="IZ14" s="345">
        <v>20.7</v>
      </c>
      <c r="JA14" s="341">
        <v>1</v>
      </c>
      <c r="JB14" s="341">
        <v>7</v>
      </c>
      <c r="JC14" s="111">
        <v>76.010000000000005</v>
      </c>
      <c r="JD14" s="110">
        <v>0.77800000000000002</v>
      </c>
      <c r="JE14" s="109">
        <v>88.7</v>
      </c>
      <c r="JF14" s="109">
        <v>1.1000000000000001</v>
      </c>
      <c r="JG14" s="109">
        <v>8.1999999999999993</v>
      </c>
      <c r="JH14" s="108">
        <v>86556475</v>
      </c>
      <c r="JI14" s="346">
        <v>40.799999999999997</v>
      </c>
      <c r="JJ14" s="346">
        <v>36.200000000000003</v>
      </c>
      <c r="JK14" s="346" t="s">
        <v>439</v>
      </c>
      <c r="JL14" s="346" t="s">
        <v>439</v>
      </c>
      <c r="JM14" s="346">
        <v>18.2</v>
      </c>
      <c r="JN14" s="345">
        <v>47.2</v>
      </c>
      <c r="JO14" s="347">
        <v>2135</v>
      </c>
      <c r="JP14" s="74" t="s">
        <v>1208</v>
      </c>
      <c r="JQ14" s="74" t="s">
        <v>1208</v>
      </c>
      <c r="JR14" s="74" t="s">
        <v>1208</v>
      </c>
      <c r="JS14" s="345">
        <v>22</v>
      </c>
      <c r="JT14" s="345">
        <v>30.9</v>
      </c>
      <c r="JU14" s="338">
        <v>54169</v>
      </c>
      <c r="JV14" s="338">
        <v>1221</v>
      </c>
      <c r="JW14" s="338">
        <v>949</v>
      </c>
      <c r="JX14" s="338">
        <v>4225</v>
      </c>
      <c r="JY14" s="338">
        <v>5104</v>
      </c>
      <c r="JZ14" s="338">
        <v>5418</v>
      </c>
      <c r="KA14" s="338">
        <v>6243</v>
      </c>
      <c r="KB14" s="338">
        <v>7702</v>
      </c>
      <c r="KC14" s="338">
        <v>7347</v>
      </c>
      <c r="KD14" s="338">
        <v>6856</v>
      </c>
      <c r="KE14" s="338">
        <v>6449</v>
      </c>
      <c r="KF14" s="338">
        <v>5465</v>
      </c>
      <c r="KG14" s="338">
        <v>3605</v>
      </c>
      <c r="KH14" s="74" t="s">
        <v>1208</v>
      </c>
      <c r="KI14" s="338">
        <v>1721</v>
      </c>
      <c r="KJ14" s="338">
        <v>939</v>
      </c>
      <c r="KK14" s="338">
        <v>478</v>
      </c>
      <c r="KL14" s="338">
        <v>234</v>
      </c>
      <c r="KM14" s="338">
        <v>6653</v>
      </c>
      <c r="KN14" s="338">
        <v>6065</v>
      </c>
      <c r="KO14" s="338">
        <v>6366</v>
      </c>
      <c r="KP14" s="338">
        <v>7268</v>
      </c>
      <c r="KQ14" s="338">
        <v>8338</v>
      </c>
      <c r="KR14" s="338">
        <v>9878</v>
      </c>
      <c r="KS14" s="338">
        <v>9220</v>
      </c>
      <c r="KT14" s="338">
        <v>8982</v>
      </c>
      <c r="KU14" s="338">
        <v>9399</v>
      </c>
      <c r="KV14" s="338">
        <v>10813</v>
      </c>
      <c r="KW14" s="338">
        <v>11218</v>
      </c>
      <c r="KX14" s="74" t="s">
        <v>1208</v>
      </c>
      <c r="KY14" s="338">
        <v>9276</v>
      </c>
      <c r="KZ14" s="338">
        <v>8091</v>
      </c>
      <c r="LA14" s="338">
        <v>7547</v>
      </c>
      <c r="LB14" s="348">
        <v>8619</v>
      </c>
    </row>
    <row r="15" spans="1:314" ht="12" customHeight="1">
      <c r="A15" s="3">
        <v>72036</v>
      </c>
      <c r="B15" s="322" t="s">
        <v>710</v>
      </c>
      <c r="C15" s="323">
        <v>757.2</v>
      </c>
      <c r="D15" s="324">
        <v>322860</v>
      </c>
      <c r="E15" s="325">
        <v>12.616899999999999</v>
      </c>
      <c r="F15" s="325">
        <v>61.567599999999999</v>
      </c>
      <c r="G15" s="325">
        <v>25.8155</v>
      </c>
      <c r="H15" s="326">
        <v>15727</v>
      </c>
      <c r="I15" s="326">
        <v>32053</v>
      </c>
      <c r="J15" s="326">
        <v>50353</v>
      </c>
      <c r="K15" s="324">
        <v>40557</v>
      </c>
      <c r="L15" s="324">
        <v>140629</v>
      </c>
      <c r="M15" s="324">
        <v>2731</v>
      </c>
      <c r="N15" s="324">
        <v>10898</v>
      </c>
      <c r="O15" s="327">
        <v>11648</v>
      </c>
      <c r="P15" s="74" t="s">
        <v>1208</v>
      </c>
      <c r="Q15" s="74" t="s">
        <v>1208</v>
      </c>
      <c r="R15" s="326">
        <v>331388</v>
      </c>
      <c r="S15" s="324">
        <v>335444</v>
      </c>
      <c r="T15" s="324">
        <v>352462</v>
      </c>
      <c r="U15" s="324">
        <v>1189474</v>
      </c>
      <c r="V15" s="324">
        <v>1179872</v>
      </c>
      <c r="W15" s="324">
        <v>363434</v>
      </c>
      <c r="X15" s="324">
        <v>888885</v>
      </c>
      <c r="Y15" s="328">
        <v>79</v>
      </c>
      <c r="Z15" s="329">
        <v>57</v>
      </c>
      <c r="AA15" s="328">
        <v>7</v>
      </c>
      <c r="AB15" s="74" t="s">
        <v>1208</v>
      </c>
      <c r="AC15" s="74" t="s">
        <v>1208</v>
      </c>
      <c r="AD15" s="330">
        <v>104151</v>
      </c>
      <c r="AE15" s="324">
        <v>2186.9899999999998</v>
      </c>
      <c r="AF15" s="328">
        <v>1827.2</v>
      </c>
      <c r="AG15" s="324">
        <v>2004</v>
      </c>
      <c r="AH15" s="324">
        <v>16535</v>
      </c>
      <c r="AI15" s="324" t="s">
        <v>439</v>
      </c>
      <c r="AJ15" s="74" t="s">
        <v>1208</v>
      </c>
      <c r="AK15" s="329">
        <v>31</v>
      </c>
      <c r="AL15" s="324">
        <v>4954</v>
      </c>
      <c r="AM15" s="327">
        <v>55</v>
      </c>
      <c r="AN15" s="327">
        <v>16098</v>
      </c>
      <c r="AO15" s="324">
        <v>1027</v>
      </c>
      <c r="AP15" s="324">
        <v>74</v>
      </c>
      <c r="AQ15" s="332">
        <v>27</v>
      </c>
      <c r="AR15" s="327">
        <v>8523</v>
      </c>
      <c r="AS15" s="324">
        <v>640</v>
      </c>
      <c r="AT15" s="324">
        <v>4</v>
      </c>
      <c r="AU15" s="324">
        <v>308</v>
      </c>
      <c r="AV15" s="324">
        <v>17</v>
      </c>
      <c r="AW15" s="324">
        <v>17</v>
      </c>
      <c r="AX15" s="74" t="s">
        <v>1208</v>
      </c>
      <c r="AY15" s="74" t="s">
        <v>1208</v>
      </c>
      <c r="AZ15" s="74" t="s">
        <v>1208</v>
      </c>
      <c r="BA15" s="74" t="s">
        <v>1208</v>
      </c>
      <c r="BB15" s="325">
        <v>100</v>
      </c>
      <c r="BC15" s="325">
        <v>122.9</v>
      </c>
      <c r="BD15" s="325">
        <v>118.8</v>
      </c>
      <c r="BE15" s="325"/>
      <c r="BF15" s="328">
        <v>31</v>
      </c>
      <c r="BG15" s="332">
        <v>33</v>
      </c>
      <c r="BH15" s="332">
        <v>8</v>
      </c>
      <c r="BI15" s="74" t="s">
        <v>1208</v>
      </c>
      <c r="BJ15" s="74" t="s">
        <v>1208</v>
      </c>
      <c r="BK15" s="328">
        <v>3</v>
      </c>
      <c r="BL15" s="328">
        <v>3</v>
      </c>
      <c r="BM15" s="332">
        <v>4</v>
      </c>
      <c r="BN15" s="332">
        <v>1</v>
      </c>
      <c r="BO15" s="327">
        <v>6</v>
      </c>
      <c r="BP15" s="324">
        <v>27002</v>
      </c>
      <c r="BQ15" s="327">
        <v>2</v>
      </c>
      <c r="BR15" s="324">
        <v>36000</v>
      </c>
      <c r="BS15" s="327">
        <v>3</v>
      </c>
      <c r="BT15" s="324">
        <v>54027</v>
      </c>
      <c r="BU15" s="327">
        <v>3</v>
      </c>
      <c r="BV15" s="324">
        <v>8947</v>
      </c>
      <c r="BW15" s="325" t="s">
        <v>439</v>
      </c>
      <c r="BX15" s="328">
        <v>1</v>
      </c>
      <c r="BY15" s="328">
        <v>3</v>
      </c>
      <c r="BZ15" s="328">
        <v>532</v>
      </c>
      <c r="CA15" s="328">
        <v>5985</v>
      </c>
      <c r="CB15" s="325" t="s">
        <v>439</v>
      </c>
      <c r="CC15" s="331">
        <v>1.67</v>
      </c>
      <c r="CD15" s="325">
        <v>32.1</v>
      </c>
      <c r="CE15" s="325">
        <v>4.7777113359286334</v>
      </c>
      <c r="CF15" s="325">
        <v>61.6683097903</v>
      </c>
      <c r="CG15" s="327">
        <v>22</v>
      </c>
      <c r="CH15" s="324">
        <v>5890</v>
      </c>
      <c r="CI15" s="327">
        <v>242</v>
      </c>
      <c r="CJ15" s="327">
        <v>861</v>
      </c>
      <c r="CK15" s="327">
        <v>3408</v>
      </c>
      <c r="CL15" s="327">
        <v>887</v>
      </c>
      <c r="CM15" s="327">
        <v>305</v>
      </c>
      <c r="CN15" s="327">
        <v>476</v>
      </c>
      <c r="CO15" s="323">
        <v>1.47</v>
      </c>
      <c r="CP15" s="325" t="s">
        <v>439</v>
      </c>
      <c r="CQ15" s="327">
        <v>10</v>
      </c>
      <c r="CR15" s="327">
        <v>45</v>
      </c>
      <c r="CS15" s="327">
        <v>2</v>
      </c>
      <c r="CT15" s="327">
        <v>1</v>
      </c>
      <c r="CU15" s="327">
        <v>74</v>
      </c>
      <c r="CV15" s="327">
        <v>16</v>
      </c>
      <c r="CW15" s="324">
        <v>1164</v>
      </c>
      <c r="CX15" s="327">
        <v>8</v>
      </c>
      <c r="CY15" s="327">
        <v>754</v>
      </c>
      <c r="CZ15" s="328">
        <v>48</v>
      </c>
      <c r="DA15" s="328">
        <v>630</v>
      </c>
      <c r="DB15" s="328">
        <v>8</v>
      </c>
      <c r="DC15" s="328">
        <v>90</v>
      </c>
      <c r="DD15" s="328">
        <v>35</v>
      </c>
      <c r="DE15" s="328">
        <v>935</v>
      </c>
      <c r="DF15" s="324">
        <v>8541</v>
      </c>
      <c r="DG15" s="324">
        <v>2581</v>
      </c>
      <c r="DH15" s="324">
        <v>1853</v>
      </c>
      <c r="DI15" s="324">
        <v>757379.22100000002</v>
      </c>
      <c r="DJ15" s="324">
        <v>408704.36800000002</v>
      </c>
      <c r="DK15" s="324">
        <v>504161.174</v>
      </c>
      <c r="DL15" s="324">
        <v>83348</v>
      </c>
      <c r="DM15" s="327">
        <v>18</v>
      </c>
      <c r="DN15" s="324">
        <v>15546</v>
      </c>
      <c r="DO15" s="324">
        <v>1997</v>
      </c>
      <c r="DP15" s="324">
        <v>1139</v>
      </c>
      <c r="DQ15" s="328">
        <v>110</v>
      </c>
      <c r="DR15" s="328">
        <v>2351</v>
      </c>
      <c r="DS15" s="324">
        <v>9677</v>
      </c>
      <c r="DT15" s="324">
        <v>10955</v>
      </c>
      <c r="DU15" s="324">
        <v>2787</v>
      </c>
      <c r="DV15" s="324">
        <v>2318</v>
      </c>
      <c r="DW15" s="328">
        <v>319</v>
      </c>
      <c r="DX15" s="328">
        <v>222</v>
      </c>
      <c r="DY15" s="328">
        <v>0</v>
      </c>
      <c r="DZ15" s="328">
        <v>1606</v>
      </c>
      <c r="EA15" s="328">
        <v>30</v>
      </c>
      <c r="EB15" s="328">
        <v>13493</v>
      </c>
      <c r="EC15" s="74" t="s">
        <v>1208</v>
      </c>
      <c r="ED15" s="116">
        <v>75</v>
      </c>
      <c r="EE15" s="327">
        <v>4948</v>
      </c>
      <c r="EF15" s="118">
        <v>4875</v>
      </c>
      <c r="EG15" s="327">
        <v>20</v>
      </c>
      <c r="EH15" s="118">
        <v>722</v>
      </c>
      <c r="EI15" s="328">
        <v>59</v>
      </c>
      <c r="EJ15" s="328">
        <v>62</v>
      </c>
      <c r="EK15" s="325">
        <v>60.5</v>
      </c>
      <c r="EL15" s="328">
        <v>21</v>
      </c>
      <c r="EM15" s="328">
        <v>29</v>
      </c>
      <c r="EN15" s="328">
        <v>252</v>
      </c>
      <c r="EO15" s="330">
        <v>67</v>
      </c>
      <c r="EP15" s="330">
        <v>41</v>
      </c>
      <c r="EQ15" s="330">
        <v>2277</v>
      </c>
      <c r="ER15" s="327">
        <v>2507</v>
      </c>
      <c r="ES15" s="325">
        <v>98.1</v>
      </c>
      <c r="ET15" s="325">
        <v>98</v>
      </c>
      <c r="EU15" s="330">
        <v>84</v>
      </c>
      <c r="EV15" s="325">
        <v>10</v>
      </c>
      <c r="EW15" s="330">
        <v>68158</v>
      </c>
      <c r="EX15" s="325">
        <v>38.200000000000003</v>
      </c>
      <c r="EY15" s="330">
        <v>348928</v>
      </c>
      <c r="EZ15" s="325">
        <v>2.64</v>
      </c>
      <c r="FA15" s="328">
        <v>83</v>
      </c>
      <c r="FB15" s="328">
        <v>11</v>
      </c>
      <c r="FC15" s="353">
        <v>4435</v>
      </c>
      <c r="FD15" s="328">
        <v>58</v>
      </c>
      <c r="FE15" s="328" t="s">
        <v>1209</v>
      </c>
      <c r="FF15" s="328">
        <v>100</v>
      </c>
      <c r="FG15" s="325">
        <v>100</v>
      </c>
      <c r="FH15" s="324">
        <v>141398</v>
      </c>
      <c r="FI15" s="327">
        <v>20284</v>
      </c>
      <c r="FJ15" s="324">
        <v>180</v>
      </c>
      <c r="FK15" s="118">
        <v>116223</v>
      </c>
      <c r="FL15" s="324">
        <v>103878</v>
      </c>
      <c r="FM15" s="324">
        <v>7848</v>
      </c>
      <c r="FN15" s="324">
        <v>4497</v>
      </c>
      <c r="FO15" s="324">
        <v>4891</v>
      </c>
      <c r="FP15" s="140">
        <v>9.8000000000000007</v>
      </c>
      <c r="FQ15" s="116">
        <v>320</v>
      </c>
      <c r="FR15" s="111">
        <v>10.81</v>
      </c>
      <c r="FS15" s="118">
        <v>3784</v>
      </c>
      <c r="FT15" s="328">
        <v>0</v>
      </c>
      <c r="FU15" s="328">
        <v>208</v>
      </c>
      <c r="FV15" s="328">
        <v>218</v>
      </c>
      <c r="FW15" s="334">
        <v>34</v>
      </c>
      <c r="FX15" s="334">
        <v>932</v>
      </c>
      <c r="FY15" s="323">
        <v>56.251099384344769</v>
      </c>
      <c r="FZ15" s="323"/>
      <c r="GA15" s="111">
        <v>96</v>
      </c>
      <c r="GB15" s="111">
        <v>91.9</v>
      </c>
      <c r="GC15" s="325">
        <v>73.5</v>
      </c>
      <c r="GD15" s="335">
        <v>36.6</v>
      </c>
      <c r="GE15" s="116">
        <v>79</v>
      </c>
      <c r="GF15" s="116">
        <v>10</v>
      </c>
      <c r="GG15" s="116">
        <v>45</v>
      </c>
      <c r="GH15" s="328">
        <v>1008</v>
      </c>
      <c r="GI15" s="328">
        <v>9</v>
      </c>
      <c r="GJ15" s="328">
        <v>2265</v>
      </c>
      <c r="GK15" s="328">
        <v>1955</v>
      </c>
      <c r="GL15" s="328">
        <v>4</v>
      </c>
      <c r="GM15" s="118">
        <v>4770379</v>
      </c>
      <c r="GN15" s="114">
        <v>5655</v>
      </c>
      <c r="GO15" s="328" t="s">
        <v>439</v>
      </c>
      <c r="GP15" s="328" t="s">
        <v>439</v>
      </c>
      <c r="GQ15" s="324">
        <v>15836</v>
      </c>
      <c r="GR15" s="327">
        <v>54</v>
      </c>
      <c r="GS15" s="327">
        <v>2670</v>
      </c>
      <c r="GT15" s="327">
        <v>13112</v>
      </c>
      <c r="GU15" s="324">
        <v>165207</v>
      </c>
      <c r="GV15" s="324">
        <v>599</v>
      </c>
      <c r="GW15" s="324">
        <v>35205</v>
      </c>
      <c r="GX15" s="324">
        <v>129403</v>
      </c>
      <c r="GY15" s="324">
        <v>1159</v>
      </c>
      <c r="GZ15" s="324">
        <v>11128</v>
      </c>
      <c r="HA15" s="324">
        <v>969271</v>
      </c>
      <c r="HB15" s="324">
        <v>2205</v>
      </c>
      <c r="HC15" s="324">
        <v>18458</v>
      </c>
      <c r="HD15" s="324">
        <v>433691</v>
      </c>
      <c r="HE15" s="324">
        <v>406</v>
      </c>
      <c r="HF15" s="324">
        <v>18934</v>
      </c>
      <c r="HG15" s="324">
        <v>710139.15</v>
      </c>
      <c r="HH15" s="327">
        <v>393</v>
      </c>
      <c r="HI15" s="328" t="s">
        <v>439</v>
      </c>
      <c r="HJ15" s="328" t="s">
        <v>439</v>
      </c>
      <c r="HK15" s="336">
        <v>156.65</v>
      </c>
      <c r="HL15" s="328">
        <v>8144</v>
      </c>
      <c r="HM15" s="327">
        <v>6139</v>
      </c>
      <c r="HN15" s="327">
        <v>4372</v>
      </c>
      <c r="HO15" s="337">
        <v>590</v>
      </c>
      <c r="HP15" s="74" t="s">
        <v>1208</v>
      </c>
      <c r="HQ15" s="74" t="s">
        <v>1208</v>
      </c>
      <c r="HR15" s="74" t="s">
        <v>1208</v>
      </c>
      <c r="HS15" s="337">
        <v>269</v>
      </c>
      <c r="HT15" s="338">
        <v>3264401</v>
      </c>
      <c r="HU15" s="338">
        <v>26004555</v>
      </c>
      <c r="HV15" s="339">
        <v>2204450</v>
      </c>
      <c r="HW15" s="339">
        <v>2731284</v>
      </c>
      <c r="HX15" s="339">
        <v>472103</v>
      </c>
      <c r="HY15" s="339">
        <v>6260</v>
      </c>
      <c r="HZ15" s="339">
        <v>6260</v>
      </c>
      <c r="IA15" s="339">
        <v>204080</v>
      </c>
      <c r="IB15" s="339">
        <v>145970</v>
      </c>
      <c r="IC15" s="340">
        <v>7569</v>
      </c>
      <c r="ID15" s="340">
        <v>4886045</v>
      </c>
      <c r="IE15" s="340" t="s">
        <v>439</v>
      </c>
      <c r="IF15" s="341">
        <v>149</v>
      </c>
      <c r="IG15" s="341" t="s">
        <v>439</v>
      </c>
      <c r="IH15" s="340">
        <v>43</v>
      </c>
      <c r="II15" s="341" t="s">
        <v>439</v>
      </c>
      <c r="IJ15" s="340">
        <v>178153</v>
      </c>
      <c r="IK15" s="338">
        <v>210406</v>
      </c>
      <c r="IL15" s="341">
        <v>267</v>
      </c>
      <c r="IM15" s="346" t="s">
        <v>439</v>
      </c>
      <c r="IN15" s="331">
        <v>47.77</v>
      </c>
      <c r="IO15" s="342">
        <v>240314</v>
      </c>
      <c r="IP15" s="343">
        <v>-1</v>
      </c>
      <c r="IQ15" s="344">
        <v>5</v>
      </c>
      <c r="IR15" s="344">
        <v>4.5999999999999996</v>
      </c>
      <c r="IS15" s="344">
        <v>1851</v>
      </c>
      <c r="IT15" s="344">
        <v>1813</v>
      </c>
      <c r="IU15" s="338">
        <v>0</v>
      </c>
      <c r="IV15" s="345">
        <v>69.599999999999994</v>
      </c>
      <c r="IW15" s="345">
        <v>59.1</v>
      </c>
      <c r="IX15" s="345">
        <v>28.8</v>
      </c>
      <c r="IY15" s="345">
        <v>66.8</v>
      </c>
      <c r="IZ15" s="345">
        <v>21.7</v>
      </c>
      <c r="JA15" s="341">
        <v>11</v>
      </c>
      <c r="JB15" s="341">
        <v>9</v>
      </c>
      <c r="JC15" s="111">
        <v>63</v>
      </c>
      <c r="JD15" s="110">
        <v>0.82</v>
      </c>
      <c r="JE15" s="109">
        <v>88.3</v>
      </c>
      <c r="JF15" s="109">
        <v>5</v>
      </c>
      <c r="JG15" s="109">
        <v>5.8</v>
      </c>
      <c r="JH15" s="108">
        <v>82684551</v>
      </c>
      <c r="JI15" s="346">
        <v>52.9</v>
      </c>
      <c r="JJ15" s="346">
        <v>37.799999999999997</v>
      </c>
      <c r="JK15" s="346" t="s">
        <v>439</v>
      </c>
      <c r="JL15" s="346" t="s">
        <v>439</v>
      </c>
      <c r="JM15" s="346" t="s">
        <v>439</v>
      </c>
      <c r="JN15" s="345">
        <v>30.1</v>
      </c>
      <c r="JO15" s="347">
        <v>2039</v>
      </c>
      <c r="JP15" s="74" t="s">
        <v>1208</v>
      </c>
      <c r="JQ15" s="74" t="s">
        <v>1208</v>
      </c>
      <c r="JR15" s="74" t="s">
        <v>1208</v>
      </c>
      <c r="JS15" s="345">
        <v>29</v>
      </c>
      <c r="JT15" s="345">
        <v>28.1</v>
      </c>
      <c r="JU15" s="338">
        <v>62401</v>
      </c>
      <c r="JV15" s="338">
        <v>1019</v>
      </c>
      <c r="JW15" s="338">
        <v>950</v>
      </c>
      <c r="JX15" s="338">
        <v>4858</v>
      </c>
      <c r="JY15" s="338">
        <v>6078</v>
      </c>
      <c r="JZ15" s="338">
        <v>6338</v>
      </c>
      <c r="KA15" s="338">
        <v>7488</v>
      </c>
      <c r="KB15" s="338">
        <v>8359</v>
      </c>
      <c r="KC15" s="338">
        <v>7795</v>
      </c>
      <c r="KD15" s="338">
        <v>7890</v>
      </c>
      <c r="KE15" s="338">
        <v>7591</v>
      </c>
      <c r="KF15" s="338">
        <v>5968</v>
      </c>
      <c r="KG15" s="338">
        <v>3899</v>
      </c>
      <c r="KH15" s="74" t="s">
        <v>1208</v>
      </c>
      <c r="KI15" s="338">
        <v>1748</v>
      </c>
      <c r="KJ15" s="338">
        <v>974</v>
      </c>
      <c r="KK15" s="338">
        <v>431</v>
      </c>
      <c r="KL15" s="338">
        <v>207</v>
      </c>
      <c r="KM15" s="338">
        <v>7230</v>
      </c>
      <c r="KN15" s="338">
        <v>6541</v>
      </c>
      <c r="KO15" s="338">
        <v>7572</v>
      </c>
      <c r="KP15" s="338">
        <v>8522</v>
      </c>
      <c r="KQ15" s="338">
        <v>9916</v>
      </c>
      <c r="KR15" s="338">
        <v>10741</v>
      </c>
      <c r="KS15" s="338">
        <v>9961</v>
      </c>
      <c r="KT15" s="338">
        <v>10195</v>
      </c>
      <c r="KU15" s="338">
        <v>10701</v>
      </c>
      <c r="KV15" s="338">
        <v>11656</v>
      </c>
      <c r="KW15" s="338">
        <v>11447</v>
      </c>
      <c r="KX15" s="74" t="s">
        <v>1208</v>
      </c>
      <c r="KY15" s="338">
        <v>8629</v>
      </c>
      <c r="KZ15" s="338">
        <v>7776</v>
      </c>
      <c r="LA15" s="338">
        <v>7183</v>
      </c>
      <c r="LB15" s="348">
        <v>8376</v>
      </c>
    </row>
    <row r="16" spans="1:314" ht="12" customHeight="1">
      <c r="A16" s="3">
        <v>72044</v>
      </c>
      <c r="B16" s="322" t="s">
        <v>711</v>
      </c>
      <c r="C16" s="323">
        <v>1232.02</v>
      </c>
      <c r="D16" s="324">
        <v>322396</v>
      </c>
      <c r="E16" s="325">
        <v>11.9</v>
      </c>
      <c r="F16" s="325">
        <v>57.9</v>
      </c>
      <c r="G16" s="325">
        <v>30.2</v>
      </c>
      <c r="H16" s="326">
        <v>14298</v>
      </c>
      <c r="I16" s="326">
        <v>29697</v>
      </c>
      <c r="J16" s="326">
        <v>47511</v>
      </c>
      <c r="K16" s="324">
        <v>49379</v>
      </c>
      <c r="L16" s="324">
        <v>145572</v>
      </c>
      <c r="M16" s="324">
        <v>2599</v>
      </c>
      <c r="N16" s="324">
        <v>7903</v>
      </c>
      <c r="O16" s="327">
        <v>8413</v>
      </c>
      <c r="P16" s="74" t="s">
        <v>1208</v>
      </c>
      <c r="Q16" s="74" t="s">
        <v>1208</v>
      </c>
      <c r="R16" s="326">
        <v>340561</v>
      </c>
      <c r="S16" s="324">
        <v>350237</v>
      </c>
      <c r="T16" s="324">
        <v>344385</v>
      </c>
      <c r="U16" s="324">
        <v>754220</v>
      </c>
      <c r="V16" s="324">
        <v>1454171</v>
      </c>
      <c r="W16" s="324">
        <v>551107</v>
      </c>
      <c r="X16" s="324">
        <v>797263</v>
      </c>
      <c r="Y16" s="328">
        <v>105</v>
      </c>
      <c r="Z16" s="329">
        <v>68</v>
      </c>
      <c r="AA16" s="328">
        <v>0</v>
      </c>
      <c r="AB16" s="74" t="s">
        <v>1208</v>
      </c>
      <c r="AC16" s="74" t="s">
        <v>1208</v>
      </c>
      <c r="AD16" s="330">
        <v>90121</v>
      </c>
      <c r="AE16" s="324" t="s">
        <v>852</v>
      </c>
      <c r="AF16" s="328" t="s">
        <v>853</v>
      </c>
      <c r="AG16" s="324">
        <v>3823</v>
      </c>
      <c r="AH16" s="324">
        <v>530939</v>
      </c>
      <c r="AI16" s="324" t="s">
        <v>439</v>
      </c>
      <c r="AJ16" s="74" t="s">
        <v>1208</v>
      </c>
      <c r="AK16" s="329">
        <v>38</v>
      </c>
      <c r="AL16" s="324">
        <v>3195</v>
      </c>
      <c r="AM16" s="327">
        <v>66</v>
      </c>
      <c r="AN16" s="327">
        <v>16115</v>
      </c>
      <c r="AO16" s="324">
        <v>1202</v>
      </c>
      <c r="AP16" s="324">
        <v>46</v>
      </c>
      <c r="AQ16" s="332">
        <v>39</v>
      </c>
      <c r="AR16" s="327">
        <v>8720</v>
      </c>
      <c r="AS16" s="324">
        <v>780</v>
      </c>
      <c r="AT16" s="324">
        <v>13</v>
      </c>
      <c r="AU16" s="324">
        <v>278</v>
      </c>
      <c r="AV16" s="324">
        <v>11</v>
      </c>
      <c r="AW16" s="324">
        <v>4</v>
      </c>
      <c r="AX16" s="74" t="s">
        <v>1208</v>
      </c>
      <c r="AY16" s="74" t="s">
        <v>1208</v>
      </c>
      <c r="AZ16" s="74" t="s">
        <v>1208</v>
      </c>
      <c r="BA16" s="74" t="s">
        <v>1208</v>
      </c>
      <c r="BB16" s="325">
        <v>100</v>
      </c>
      <c r="BC16" s="325">
        <v>123.9</v>
      </c>
      <c r="BD16" s="325">
        <v>110.4</v>
      </c>
      <c r="BE16" s="325"/>
      <c r="BF16" s="328">
        <v>9</v>
      </c>
      <c r="BG16" s="332">
        <v>18</v>
      </c>
      <c r="BH16" s="332">
        <v>8</v>
      </c>
      <c r="BI16" s="74" t="s">
        <v>1208</v>
      </c>
      <c r="BJ16" s="74" t="s">
        <v>1208</v>
      </c>
      <c r="BK16" s="328">
        <v>7</v>
      </c>
      <c r="BL16" s="328">
        <v>7</v>
      </c>
      <c r="BM16" s="332">
        <v>11</v>
      </c>
      <c r="BN16" s="332">
        <v>7</v>
      </c>
      <c r="BO16" s="327">
        <v>7</v>
      </c>
      <c r="BP16" s="324">
        <v>21610</v>
      </c>
      <c r="BQ16" s="327">
        <v>2</v>
      </c>
      <c r="BR16" s="324">
        <v>40701</v>
      </c>
      <c r="BS16" s="327">
        <v>3</v>
      </c>
      <c r="BT16" s="324">
        <v>124825</v>
      </c>
      <c r="BU16" s="327">
        <v>3</v>
      </c>
      <c r="BV16" s="324">
        <v>4365</v>
      </c>
      <c r="BW16" s="325">
        <v>50.2</v>
      </c>
      <c r="BX16" s="328">
        <v>1</v>
      </c>
      <c r="BY16" s="328">
        <v>2</v>
      </c>
      <c r="BZ16" s="328">
        <v>149</v>
      </c>
      <c r="CA16" s="328">
        <v>1823</v>
      </c>
      <c r="CB16" s="325">
        <v>31.5</v>
      </c>
      <c r="CC16" s="331">
        <v>1.62</v>
      </c>
      <c r="CD16" s="325">
        <v>38.200000000000003</v>
      </c>
      <c r="CE16" s="325">
        <v>4.5754632664005239</v>
      </c>
      <c r="CF16" s="325">
        <v>58.3259483223</v>
      </c>
      <c r="CG16" s="327">
        <v>27</v>
      </c>
      <c r="CH16" s="324">
        <v>5002</v>
      </c>
      <c r="CI16" s="327">
        <v>260</v>
      </c>
      <c r="CJ16" s="327">
        <v>595</v>
      </c>
      <c r="CK16" s="327">
        <v>4301</v>
      </c>
      <c r="CL16" s="327">
        <v>1068</v>
      </c>
      <c r="CM16" s="327">
        <v>398</v>
      </c>
      <c r="CN16" s="327">
        <v>779</v>
      </c>
      <c r="CO16" s="323">
        <v>1.43</v>
      </c>
      <c r="CP16" s="331" t="s">
        <v>439</v>
      </c>
      <c r="CQ16" s="327">
        <v>18</v>
      </c>
      <c r="CR16" s="327">
        <v>230</v>
      </c>
      <c r="CS16" s="327">
        <v>4</v>
      </c>
      <c r="CT16" s="327">
        <v>2</v>
      </c>
      <c r="CU16" s="327">
        <v>180</v>
      </c>
      <c r="CV16" s="327">
        <v>16</v>
      </c>
      <c r="CW16" s="324">
        <v>1315</v>
      </c>
      <c r="CX16" s="327">
        <v>12</v>
      </c>
      <c r="CY16" s="327">
        <v>1189</v>
      </c>
      <c r="CZ16" s="328">
        <v>42</v>
      </c>
      <c r="DA16" s="328">
        <v>588</v>
      </c>
      <c r="DB16" s="328">
        <v>25</v>
      </c>
      <c r="DC16" s="328">
        <v>182</v>
      </c>
      <c r="DD16" s="328">
        <v>36</v>
      </c>
      <c r="DE16" s="328">
        <v>655</v>
      </c>
      <c r="DF16" s="324">
        <v>12296</v>
      </c>
      <c r="DG16" s="324">
        <v>3139</v>
      </c>
      <c r="DH16" s="324">
        <v>2590</v>
      </c>
      <c r="DI16" s="324">
        <v>1105802.9129999999</v>
      </c>
      <c r="DJ16" s="324">
        <v>464634.13299999997</v>
      </c>
      <c r="DK16" s="324">
        <v>687319.61399999994</v>
      </c>
      <c r="DL16" s="324">
        <v>97160</v>
      </c>
      <c r="DM16" s="327">
        <v>7</v>
      </c>
      <c r="DN16" s="324">
        <v>20498</v>
      </c>
      <c r="DO16" s="324">
        <v>2533</v>
      </c>
      <c r="DP16" s="324">
        <v>2089</v>
      </c>
      <c r="DQ16" s="328">
        <v>152</v>
      </c>
      <c r="DR16" s="328">
        <v>1122</v>
      </c>
      <c r="DS16" s="324">
        <v>4829</v>
      </c>
      <c r="DT16" s="324">
        <v>12520</v>
      </c>
      <c r="DU16" s="324">
        <v>2531</v>
      </c>
      <c r="DV16" s="324">
        <v>2372</v>
      </c>
      <c r="DW16" s="328">
        <v>312</v>
      </c>
      <c r="DX16" s="328">
        <v>321</v>
      </c>
      <c r="DY16" s="328">
        <v>1</v>
      </c>
      <c r="DZ16" s="328">
        <v>1448</v>
      </c>
      <c r="EA16" s="328">
        <v>30</v>
      </c>
      <c r="EB16" s="328">
        <v>16782</v>
      </c>
      <c r="EC16" s="74" t="s">
        <v>1208</v>
      </c>
      <c r="ED16" s="116">
        <v>81</v>
      </c>
      <c r="EE16" s="327">
        <v>7410</v>
      </c>
      <c r="EF16" s="118">
        <v>7431</v>
      </c>
      <c r="EG16" s="327">
        <v>5</v>
      </c>
      <c r="EH16" s="118">
        <v>1029</v>
      </c>
      <c r="EI16" s="328">
        <v>55</v>
      </c>
      <c r="EJ16" s="328">
        <v>43</v>
      </c>
      <c r="EK16" s="325">
        <v>61.7</v>
      </c>
      <c r="EL16" s="328">
        <v>45</v>
      </c>
      <c r="EM16" s="328">
        <v>195</v>
      </c>
      <c r="EN16" s="328">
        <v>479</v>
      </c>
      <c r="EO16" s="330">
        <v>284</v>
      </c>
      <c r="EP16" s="330">
        <v>55</v>
      </c>
      <c r="EQ16" s="330">
        <v>2088</v>
      </c>
      <c r="ER16" s="327">
        <v>2094</v>
      </c>
      <c r="ES16" s="325">
        <v>96.6</v>
      </c>
      <c r="ET16" s="325">
        <v>95</v>
      </c>
      <c r="EU16" s="330">
        <v>42</v>
      </c>
      <c r="EV16" s="325">
        <v>12.6</v>
      </c>
      <c r="EW16" s="330">
        <v>66604</v>
      </c>
      <c r="EX16" s="325">
        <v>34</v>
      </c>
      <c r="EY16" s="330">
        <v>382555</v>
      </c>
      <c r="EZ16" s="325">
        <v>1.3</v>
      </c>
      <c r="FA16" s="328">
        <v>306</v>
      </c>
      <c r="FB16" s="328">
        <v>8</v>
      </c>
      <c r="FC16" s="333">
        <v>4521</v>
      </c>
      <c r="FD16" s="328">
        <v>102</v>
      </c>
      <c r="FE16" s="328" t="s">
        <v>1209</v>
      </c>
      <c r="FF16" s="328">
        <v>100</v>
      </c>
      <c r="FG16" s="325">
        <v>100</v>
      </c>
      <c r="FH16" s="324">
        <v>125419</v>
      </c>
      <c r="FI16" s="327">
        <v>6017</v>
      </c>
      <c r="FJ16" s="324">
        <v>49</v>
      </c>
      <c r="FK16" s="118">
        <v>112059</v>
      </c>
      <c r="FL16" s="324">
        <v>100571</v>
      </c>
      <c r="FM16" s="324">
        <v>9488</v>
      </c>
      <c r="FN16" s="324">
        <v>2000</v>
      </c>
      <c r="FO16" s="324">
        <v>7343</v>
      </c>
      <c r="FP16" s="140">
        <v>22.4</v>
      </c>
      <c r="FQ16" s="116">
        <v>275</v>
      </c>
      <c r="FR16" s="111">
        <v>15.5</v>
      </c>
      <c r="FS16" s="118">
        <v>12445</v>
      </c>
      <c r="FT16" s="328">
        <v>179</v>
      </c>
      <c r="FU16" s="328">
        <v>386</v>
      </c>
      <c r="FV16" s="328">
        <v>793</v>
      </c>
      <c r="FW16" s="334">
        <v>16</v>
      </c>
      <c r="FX16" s="334">
        <v>425</v>
      </c>
      <c r="FY16" s="323">
        <v>62.371521318889748</v>
      </c>
      <c r="FZ16" s="323"/>
      <c r="GA16" s="111">
        <v>99.76</v>
      </c>
      <c r="GB16" s="111">
        <v>87</v>
      </c>
      <c r="GC16" s="325">
        <v>54.1</v>
      </c>
      <c r="GD16" s="335">
        <v>66.400000000000006</v>
      </c>
      <c r="GE16" s="116">
        <v>70</v>
      </c>
      <c r="GF16" s="116">
        <v>13</v>
      </c>
      <c r="GG16" s="116">
        <v>79</v>
      </c>
      <c r="GH16" s="328">
        <v>1183</v>
      </c>
      <c r="GI16" s="328">
        <v>11</v>
      </c>
      <c r="GJ16" s="328">
        <v>2056</v>
      </c>
      <c r="GK16" s="328">
        <v>2167</v>
      </c>
      <c r="GL16" s="328">
        <v>3</v>
      </c>
      <c r="GM16" s="118">
        <v>8004534</v>
      </c>
      <c r="GN16" s="114">
        <v>6788</v>
      </c>
      <c r="GO16" s="328">
        <v>15218371</v>
      </c>
      <c r="GP16" s="328">
        <v>13919735</v>
      </c>
      <c r="GQ16" s="324">
        <v>14280</v>
      </c>
      <c r="GR16" s="327">
        <v>84</v>
      </c>
      <c r="GS16" s="327">
        <v>2790</v>
      </c>
      <c r="GT16" s="327">
        <v>11406</v>
      </c>
      <c r="GU16" s="324">
        <v>139554</v>
      </c>
      <c r="GV16" s="324">
        <v>1416</v>
      </c>
      <c r="GW16" s="324">
        <v>41676</v>
      </c>
      <c r="GX16" s="324">
        <v>96462</v>
      </c>
      <c r="GY16" s="324">
        <v>654</v>
      </c>
      <c r="GZ16" s="324">
        <v>4854</v>
      </c>
      <c r="HA16" s="324">
        <v>463151</v>
      </c>
      <c r="HB16" s="324">
        <v>2408</v>
      </c>
      <c r="HC16" s="324">
        <v>16551</v>
      </c>
      <c r="HD16" s="324">
        <v>406663</v>
      </c>
      <c r="HE16" s="324">
        <v>549</v>
      </c>
      <c r="HF16" s="324">
        <v>24434</v>
      </c>
      <c r="HG16" s="324">
        <v>953841.44</v>
      </c>
      <c r="HH16" s="327">
        <v>540</v>
      </c>
      <c r="HI16" s="328" t="s">
        <v>439</v>
      </c>
      <c r="HJ16" s="328" t="s">
        <v>439</v>
      </c>
      <c r="HK16" s="336">
        <v>114.32</v>
      </c>
      <c r="HL16" s="328">
        <v>2655</v>
      </c>
      <c r="HM16" s="327">
        <v>6248</v>
      </c>
      <c r="HN16" s="327">
        <v>4058</v>
      </c>
      <c r="HO16" s="337">
        <v>286</v>
      </c>
      <c r="HP16" s="74" t="s">
        <v>1208</v>
      </c>
      <c r="HQ16" s="74" t="s">
        <v>1208</v>
      </c>
      <c r="HR16" s="74" t="s">
        <v>1208</v>
      </c>
      <c r="HS16" s="337">
        <v>397</v>
      </c>
      <c r="HT16" s="338">
        <v>3509604</v>
      </c>
      <c r="HU16" s="338">
        <v>27038302</v>
      </c>
      <c r="HV16" s="339">
        <v>2077534</v>
      </c>
      <c r="HW16" s="339">
        <v>2533257</v>
      </c>
      <c r="HX16" s="339">
        <v>468589</v>
      </c>
      <c r="HY16" s="339">
        <v>7120</v>
      </c>
      <c r="HZ16" s="339">
        <v>7896</v>
      </c>
      <c r="IA16" s="339">
        <v>338240</v>
      </c>
      <c r="IB16" s="339">
        <v>255710</v>
      </c>
      <c r="IC16" s="340">
        <v>5560</v>
      </c>
      <c r="ID16" s="340">
        <v>3909000</v>
      </c>
      <c r="IE16" s="340">
        <v>0</v>
      </c>
      <c r="IF16" s="341">
        <v>163</v>
      </c>
      <c r="IG16" s="341">
        <v>0</v>
      </c>
      <c r="IH16" s="340">
        <v>75</v>
      </c>
      <c r="II16" s="341">
        <v>0</v>
      </c>
      <c r="IJ16" s="340">
        <v>147125</v>
      </c>
      <c r="IK16" s="338">
        <v>221550</v>
      </c>
      <c r="IL16" s="341">
        <v>3250</v>
      </c>
      <c r="IM16" s="346">
        <v>0</v>
      </c>
      <c r="IN16" s="331">
        <v>46.46</v>
      </c>
      <c r="IO16" s="342">
        <v>173057</v>
      </c>
      <c r="IP16" s="343" t="s">
        <v>439</v>
      </c>
      <c r="IQ16" s="350">
        <v>2.99</v>
      </c>
      <c r="IR16" s="350">
        <v>1.81</v>
      </c>
      <c r="IS16" s="338">
        <v>2146</v>
      </c>
      <c r="IT16" s="338">
        <v>2012</v>
      </c>
      <c r="IU16" s="338" t="s">
        <v>439</v>
      </c>
      <c r="IV16" s="345">
        <v>70</v>
      </c>
      <c r="IW16" s="345">
        <v>49.9</v>
      </c>
      <c r="IX16" s="345">
        <v>34.1</v>
      </c>
      <c r="IY16" s="345">
        <v>57</v>
      </c>
      <c r="IZ16" s="345">
        <v>16.899999999999999</v>
      </c>
      <c r="JA16" s="341">
        <v>3</v>
      </c>
      <c r="JB16" s="341">
        <v>7</v>
      </c>
      <c r="JC16" s="111">
        <v>77</v>
      </c>
      <c r="JD16" s="110">
        <v>0.79</v>
      </c>
      <c r="JE16" s="109">
        <v>84.6</v>
      </c>
      <c r="JF16" s="109">
        <v>7.9</v>
      </c>
      <c r="JG16" s="109">
        <v>6.1</v>
      </c>
      <c r="JH16" s="108">
        <v>124488986</v>
      </c>
      <c r="JI16" s="346">
        <v>57.3</v>
      </c>
      <c r="JJ16" s="346">
        <v>41</v>
      </c>
      <c r="JK16" s="346" t="s">
        <v>439</v>
      </c>
      <c r="JL16" s="346" t="s">
        <v>439</v>
      </c>
      <c r="JM16" s="346">
        <v>17.399999999999999</v>
      </c>
      <c r="JN16" s="345">
        <v>38.5</v>
      </c>
      <c r="JO16" s="347">
        <v>3656</v>
      </c>
      <c r="JP16" s="74" t="s">
        <v>1208</v>
      </c>
      <c r="JQ16" s="74" t="s">
        <v>1208</v>
      </c>
      <c r="JR16" s="74" t="s">
        <v>1208</v>
      </c>
      <c r="JS16" s="345">
        <v>22</v>
      </c>
      <c r="JT16" s="345">
        <v>31</v>
      </c>
      <c r="JU16" s="338">
        <v>58346</v>
      </c>
      <c r="JV16" s="338">
        <v>1150</v>
      </c>
      <c r="JW16" s="338">
        <v>968</v>
      </c>
      <c r="JX16" s="338">
        <v>4285</v>
      </c>
      <c r="JY16" s="338">
        <v>5255</v>
      </c>
      <c r="JZ16" s="338">
        <v>5766</v>
      </c>
      <c r="KA16" s="338">
        <v>6939</v>
      </c>
      <c r="KB16" s="338">
        <v>8222</v>
      </c>
      <c r="KC16" s="338">
        <v>7725</v>
      </c>
      <c r="KD16" s="338">
        <v>8097</v>
      </c>
      <c r="KE16" s="338">
        <v>7559</v>
      </c>
      <c r="KF16" s="338">
        <v>6440</v>
      </c>
      <c r="KG16" s="338">
        <v>4154</v>
      </c>
      <c r="KH16" s="74" t="s">
        <v>1208</v>
      </c>
      <c r="KI16" s="338">
        <v>1916</v>
      </c>
      <c r="KJ16" s="338">
        <v>978</v>
      </c>
      <c r="KK16" s="338">
        <v>490</v>
      </c>
      <c r="KL16" s="338">
        <v>196</v>
      </c>
      <c r="KM16" s="338">
        <v>7293</v>
      </c>
      <c r="KN16" s="338">
        <v>5818</v>
      </c>
      <c r="KO16" s="338">
        <v>6811</v>
      </c>
      <c r="KP16" s="338">
        <v>8071</v>
      </c>
      <c r="KQ16" s="338">
        <v>9395</v>
      </c>
      <c r="KR16" s="338">
        <v>10747</v>
      </c>
      <c r="KS16" s="338">
        <v>10079</v>
      </c>
      <c r="KT16" s="338">
        <v>10750</v>
      </c>
      <c r="KU16" s="338">
        <v>11272</v>
      </c>
      <c r="KV16" s="338">
        <v>13223</v>
      </c>
      <c r="KW16" s="338">
        <v>13275</v>
      </c>
      <c r="KX16" s="74" t="s">
        <v>1208</v>
      </c>
      <c r="KY16" s="338">
        <v>10995</v>
      </c>
      <c r="KZ16" s="338">
        <v>10130</v>
      </c>
      <c r="LA16" s="338">
        <v>9243</v>
      </c>
      <c r="LB16" s="348">
        <v>10811</v>
      </c>
    </row>
    <row r="17" spans="1:314" s="133" customFormat="1" ht="12" customHeight="1">
      <c r="A17" s="3">
        <v>82015</v>
      </c>
      <c r="B17" s="362" t="s">
        <v>854</v>
      </c>
      <c r="C17" s="363">
        <v>217.32</v>
      </c>
      <c r="D17" s="364">
        <v>271745</v>
      </c>
      <c r="E17" s="130">
        <v>13</v>
      </c>
      <c r="F17" s="130">
        <v>60.9</v>
      </c>
      <c r="G17" s="130">
        <v>26</v>
      </c>
      <c r="H17" s="107">
        <v>13825</v>
      </c>
      <c r="I17" s="107">
        <v>28076</v>
      </c>
      <c r="J17" s="107">
        <v>42933</v>
      </c>
      <c r="K17" s="107">
        <v>36363</v>
      </c>
      <c r="L17" s="364">
        <v>125421</v>
      </c>
      <c r="M17" s="364">
        <v>3470</v>
      </c>
      <c r="N17" s="364">
        <v>11424</v>
      </c>
      <c r="O17" s="107">
        <v>11601</v>
      </c>
      <c r="P17" s="74" t="s">
        <v>1208</v>
      </c>
      <c r="Q17" s="74" t="s">
        <v>1208</v>
      </c>
      <c r="R17" s="107">
        <v>269596</v>
      </c>
      <c r="S17" s="364">
        <v>270783</v>
      </c>
      <c r="T17" s="364">
        <v>301513</v>
      </c>
      <c r="U17" s="355">
        <v>755886</v>
      </c>
      <c r="V17" s="326">
        <v>1393568</v>
      </c>
      <c r="W17" s="355">
        <v>569049</v>
      </c>
      <c r="X17" s="365">
        <v>1014506</v>
      </c>
      <c r="Y17" s="355">
        <v>47</v>
      </c>
      <c r="Z17" s="329">
        <v>86</v>
      </c>
      <c r="AA17" s="355">
        <v>36</v>
      </c>
      <c r="AB17" s="74" t="s">
        <v>1208</v>
      </c>
      <c r="AC17" s="74" t="s">
        <v>1208</v>
      </c>
      <c r="AD17" s="355" t="s">
        <v>439</v>
      </c>
      <c r="AE17" s="326">
        <v>1711</v>
      </c>
      <c r="AF17" s="355">
        <v>2773</v>
      </c>
      <c r="AG17" s="326" t="s">
        <v>439</v>
      </c>
      <c r="AH17" s="355">
        <v>156196</v>
      </c>
      <c r="AI17" s="355">
        <v>1514</v>
      </c>
      <c r="AJ17" s="74" t="s">
        <v>1208</v>
      </c>
      <c r="AK17" s="329">
        <v>23</v>
      </c>
      <c r="AL17" s="365">
        <v>1268</v>
      </c>
      <c r="AM17" s="366">
        <v>32</v>
      </c>
      <c r="AN17" s="366">
        <v>13031</v>
      </c>
      <c r="AO17" s="355">
        <v>786</v>
      </c>
      <c r="AP17" s="355">
        <v>126</v>
      </c>
      <c r="AQ17" s="367">
        <v>15</v>
      </c>
      <c r="AR17" s="366">
        <v>6483</v>
      </c>
      <c r="AS17" s="355">
        <v>481</v>
      </c>
      <c r="AT17" s="355">
        <v>3</v>
      </c>
      <c r="AU17" s="355">
        <v>316</v>
      </c>
      <c r="AV17" s="355">
        <v>39</v>
      </c>
      <c r="AW17" s="355">
        <v>13</v>
      </c>
      <c r="AX17" s="74" t="s">
        <v>1208</v>
      </c>
      <c r="AY17" s="74" t="s">
        <v>1208</v>
      </c>
      <c r="AZ17" s="74" t="s">
        <v>1208</v>
      </c>
      <c r="BA17" s="74" t="s">
        <v>1208</v>
      </c>
      <c r="BB17" s="368">
        <v>99.447513812154696</v>
      </c>
      <c r="BC17" s="369">
        <v>117.7</v>
      </c>
      <c r="BD17" s="369">
        <v>127.3</v>
      </c>
      <c r="BE17" s="369"/>
      <c r="BF17" s="355">
        <v>19</v>
      </c>
      <c r="BG17" s="355">
        <v>19</v>
      </c>
      <c r="BH17" s="355">
        <v>14</v>
      </c>
      <c r="BI17" s="74" t="s">
        <v>1208</v>
      </c>
      <c r="BJ17" s="74" t="s">
        <v>1208</v>
      </c>
      <c r="BK17" s="355">
        <v>1</v>
      </c>
      <c r="BL17" s="355">
        <v>1</v>
      </c>
      <c r="BM17" s="355">
        <v>9</v>
      </c>
      <c r="BN17" s="355">
        <v>2</v>
      </c>
      <c r="BO17" s="366">
        <v>6</v>
      </c>
      <c r="BP17" s="365">
        <v>36734.68</v>
      </c>
      <c r="BQ17" s="366">
        <v>2</v>
      </c>
      <c r="BR17" s="365">
        <v>78809.679999999993</v>
      </c>
      <c r="BS17" s="366">
        <v>6</v>
      </c>
      <c r="BT17" s="365">
        <v>229674.54</v>
      </c>
      <c r="BU17" s="366">
        <v>3</v>
      </c>
      <c r="BV17" s="365">
        <v>1234.04</v>
      </c>
      <c r="BW17" s="369">
        <v>41</v>
      </c>
      <c r="BX17" s="355">
        <v>1</v>
      </c>
      <c r="BY17" s="355">
        <v>2</v>
      </c>
      <c r="BZ17" s="355">
        <v>415</v>
      </c>
      <c r="CA17" s="355">
        <v>9511</v>
      </c>
      <c r="CB17" s="368">
        <v>43.4</v>
      </c>
      <c r="CC17" s="370">
        <v>1.81</v>
      </c>
      <c r="CD17" s="369">
        <v>35.5</v>
      </c>
      <c r="CE17" s="368">
        <v>4.007268194889738</v>
      </c>
      <c r="CF17" s="368">
        <v>60.291900750099998</v>
      </c>
      <c r="CG17" s="366">
        <v>26</v>
      </c>
      <c r="CH17" s="365">
        <v>3643</v>
      </c>
      <c r="CI17" s="366">
        <v>252</v>
      </c>
      <c r="CJ17" s="366">
        <v>717</v>
      </c>
      <c r="CK17" s="355">
        <v>2787</v>
      </c>
      <c r="CL17" s="355">
        <v>779</v>
      </c>
      <c r="CM17" s="355">
        <v>285</v>
      </c>
      <c r="CN17" s="355">
        <v>406</v>
      </c>
      <c r="CO17" s="371">
        <v>1.52</v>
      </c>
      <c r="CP17" s="355">
        <v>11463000</v>
      </c>
      <c r="CQ17" s="355">
        <v>3</v>
      </c>
      <c r="CR17" s="355">
        <v>66</v>
      </c>
      <c r="CS17" s="366">
        <v>7</v>
      </c>
      <c r="CT17" s="366">
        <v>2</v>
      </c>
      <c r="CU17" s="366">
        <v>170</v>
      </c>
      <c r="CV17" s="366">
        <v>24</v>
      </c>
      <c r="CW17" s="365">
        <v>1548</v>
      </c>
      <c r="CX17" s="366" t="s">
        <v>439</v>
      </c>
      <c r="CY17" s="366" t="s">
        <v>439</v>
      </c>
      <c r="CZ17" s="355">
        <v>27</v>
      </c>
      <c r="DA17" s="355">
        <v>522</v>
      </c>
      <c r="DB17" s="355">
        <v>4</v>
      </c>
      <c r="DC17" s="355">
        <v>39</v>
      </c>
      <c r="DD17" s="355">
        <v>7</v>
      </c>
      <c r="DE17" s="355">
        <v>194</v>
      </c>
      <c r="DF17" s="326">
        <v>7604</v>
      </c>
      <c r="DG17" s="326">
        <v>1822</v>
      </c>
      <c r="DH17" s="326">
        <v>2196</v>
      </c>
      <c r="DI17" s="326">
        <v>740941.39300000004</v>
      </c>
      <c r="DJ17" s="326">
        <v>290504.97200000001</v>
      </c>
      <c r="DK17" s="326">
        <v>590567.82900000003</v>
      </c>
      <c r="DL17" s="365">
        <v>70763</v>
      </c>
      <c r="DM17" s="366">
        <v>1</v>
      </c>
      <c r="DN17" s="326">
        <v>13555</v>
      </c>
      <c r="DO17" s="326">
        <v>1520</v>
      </c>
      <c r="DP17" s="326">
        <v>1057</v>
      </c>
      <c r="DQ17" s="355">
        <v>108</v>
      </c>
      <c r="DR17" s="355">
        <v>920</v>
      </c>
      <c r="DS17" s="326">
        <v>5308</v>
      </c>
      <c r="DT17" s="326">
        <v>8362</v>
      </c>
      <c r="DU17" s="326">
        <v>2317</v>
      </c>
      <c r="DV17" s="326">
        <v>2089</v>
      </c>
      <c r="DW17" s="355">
        <v>312</v>
      </c>
      <c r="DX17" s="355">
        <v>276</v>
      </c>
      <c r="DY17" s="355">
        <v>3</v>
      </c>
      <c r="DZ17" s="355">
        <v>1670</v>
      </c>
      <c r="EA17" s="355">
        <v>45</v>
      </c>
      <c r="EB17" s="355">
        <v>16437</v>
      </c>
      <c r="EC17" s="74" t="s">
        <v>1208</v>
      </c>
      <c r="ED17" s="116">
        <v>95</v>
      </c>
      <c r="EE17" s="366">
        <v>8139</v>
      </c>
      <c r="EF17" s="118">
        <v>7213</v>
      </c>
      <c r="EG17" s="355">
        <v>18</v>
      </c>
      <c r="EH17" s="118">
        <v>1183</v>
      </c>
      <c r="EI17" s="355">
        <v>75</v>
      </c>
      <c r="EJ17" s="355">
        <v>69</v>
      </c>
      <c r="EK17" s="368" t="s">
        <v>439</v>
      </c>
      <c r="EL17" s="355">
        <v>12</v>
      </c>
      <c r="EM17" s="355">
        <v>17</v>
      </c>
      <c r="EN17" s="355">
        <v>1155</v>
      </c>
      <c r="EO17" s="355">
        <v>164</v>
      </c>
      <c r="EP17" s="355">
        <v>62</v>
      </c>
      <c r="EQ17" s="355">
        <v>2063</v>
      </c>
      <c r="ER17" s="355">
        <v>2223</v>
      </c>
      <c r="ES17" s="369">
        <v>94.3</v>
      </c>
      <c r="ET17" s="369">
        <v>92.5</v>
      </c>
      <c r="EU17" s="355">
        <v>37</v>
      </c>
      <c r="EV17" s="372">
        <v>19.8</v>
      </c>
      <c r="EW17" s="355">
        <v>61246</v>
      </c>
      <c r="EX17" s="369">
        <v>28.7</v>
      </c>
      <c r="EY17" s="355">
        <v>303403</v>
      </c>
      <c r="EZ17" s="368">
        <v>2.2000000000000002</v>
      </c>
      <c r="FA17" s="355">
        <v>406</v>
      </c>
      <c r="FB17" s="355">
        <v>9</v>
      </c>
      <c r="FC17" s="326">
        <v>3611</v>
      </c>
      <c r="FD17" s="355">
        <v>85</v>
      </c>
      <c r="FE17" s="355" t="s">
        <v>1209</v>
      </c>
      <c r="FF17" s="355">
        <v>100</v>
      </c>
      <c r="FG17" s="368">
        <v>66.7</v>
      </c>
      <c r="FH17" s="365">
        <v>102544.58199999999</v>
      </c>
      <c r="FI17" s="366">
        <v>33269</v>
      </c>
      <c r="FJ17" s="326">
        <v>48</v>
      </c>
      <c r="FK17" s="118">
        <v>65544.722000000009</v>
      </c>
      <c r="FL17" s="326">
        <v>59139.840000000004</v>
      </c>
      <c r="FM17" s="365">
        <v>3280.4120000000003</v>
      </c>
      <c r="FN17" s="365">
        <v>3124.4700000000003</v>
      </c>
      <c r="FO17" s="365">
        <v>3731.1959999999999</v>
      </c>
      <c r="FP17" s="140">
        <v>18.3</v>
      </c>
      <c r="FQ17" s="116">
        <v>143</v>
      </c>
      <c r="FR17" s="111">
        <v>11.4</v>
      </c>
      <c r="FS17" s="118">
        <v>7895</v>
      </c>
      <c r="FT17" s="355">
        <v>0</v>
      </c>
      <c r="FU17" s="355">
        <v>113</v>
      </c>
      <c r="FV17" s="355">
        <v>67</v>
      </c>
      <c r="FW17" s="355">
        <v>0</v>
      </c>
      <c r="FX17" s="355">
        <v>0</v>
      </c>
      <c r="FY17" s="371">
        <v>56.4571585751616</v>
      </c>
      <c r="FZ17" s="371"/>
      <c r="GA17" s="111">
        <v>99.37</v>
      </c>
      <c r="GB17" s="111">
        <v>88.53</v>
      </c>
      <c r="GC17" s="372">
        <v>78.75</v>
      </c>
      <c r="GD17" s="369">
        <v>10.5</v>
      </c>
      <c r="GE17" s="116">
        <v>85</v>
      </c>
      <c r="GF17" s="116">
        <v>11</v>
      </c>
      <c r="GG17" s="116">
        <v>41</v>
      </c>
      <c r="GH17" s="355">
        <v>1073</v>
      </c>
      <c r="GI17" s="355">
        <v>6</v>
      </c>
      <c r="GJ17" s="355">
        <v>2717</v>
      </c>
      <c r="GK17" s="355">
        <v>2057</v>
      </c>
      <c r="GL17" s="355">
        <v>5</v>
      </c>
      <c r="GM17" s="118">
        <v>3676200</v>
      </c>
      <c r="GN17" s="114">
        <v>4298</v>
      </c>
      <c r="GO17" s="355" t="s">
        <v>439</v>
      </c>
      <c r="GP17" s="355" t="s">
        <v>439</v>
      </c>
      <c r="GQ17" s="326">
        <v>13136</v>
      </c>
      <c r="GR17" s="355">
        <v>24</v>
      </c>
      <c r="GS17" s="355">
        <v>1745</v>
      </c>
      <c r="GT17" s="355">
        <v>11367</v>
      </c>
      <c r="GU17" s="326">
        <v>145374</v>
      </c>
      <c r="GV17" s="326">
        <v>294</v>
      </c>
      <c r="GW17" s="326">
        <v>18081</v>
      </c>
      <c r="GX17" s="326">
        <v>126999</v>
      </c>
      <c r="GY17" s="365">
        <v>874</v>
      </c>
      <c r="GZ17" s="326">
        <v>9098</v>
      </c>
      <c r="HA17" s="365">
        <v>1134821</v>
      </c>
      <c r="HB17" s="365">
        <v>1974</v>
      </c>
      <c r="HC17" s="326">
        <v>17441</v>
      </c>
      <c r="HD17" s="365">
        <v>402764</v>
      </c>
      <c r="HE17" s="326">
        <v>212</v>
      </c>
      <c r="HF17" s="326">
        <v>6355</v>
      </c>
      <c r="HG17" s="326">
        <v>144528.64000000001</v>
      </c>
      <c r="HH17" s="355">
        <v>210</v>
      </c>
      <c r="HI17" s="355" t="s">
        <v>439</v>
      </c>
      <c r="HJ17" s="355" t="s">
        <v>439</v>
      </c>
      <c r="HK17" s="371">
        <v>76.040000000000006</v>
      </c>
      <c r="HL17" s="355">
        <v>3813</v>
      </c>
      <c r="HM17" s="355">
        <v>4243</v>
      </c>
      <c r="HN17" s="355">
        <v>2637</v>
      </c>
      <c r="HO17" s="337">
        <v>253</v>
      </c>
      <c r="HP17" s="74" t="s">
        <v>1208</v>
      </c>
      <c r="HQ17" s="74" t="s">
        <v>1208</v>
      </c>
      <c r="HR17" s="74" t="s">
        <v>1208</v>
      </c>
      <c r="HS17" s="337">
        <v>106</v>
      </c>
      <c r="HT17" s="338">
        <v>2176962</v>
      </c>
      <c r="HU17" s="338">
        <v>12776668</v>
      </c>
      <c r="HV17" s="339">
        <v>2183799</v>
      </c>
      <c r="HW17" s="339">
        <v>1840710</v>
      </c>
      <c r="HX17" s="339">
        <v>463207</v>
      </c>
      <c r="HY17" s="339">
        <v>2639</v>
      </c>
      <c r="HZ17" s="339">
        <v>8588</v>
      </c>
      <c r="IA17" s="339">
        <v>225525</v>
      </c>
      <c r="IB17" s="339">
        <v>141624</v>
      </c>
      <c r="IC17" s="340">
        <v>15183</v>
      </c>
      <c r="ID17" s="340">
        <v>12689266</v>
      </c>
      <c r="IE17" s="340" t="s">
        <v>439</v>
      </c>
      <c r="IF17" s="341">
        <v>228</v>
      </c>
      <c r="IG17" s="341" t="s">
        <v>439</v>
      </c>
      <c r="IH17" s="340">
        <v>137</v>
      </c>
      <c r="II17" s="341" t="s">
        <v>439</v>
      </c>
      <c r="IJ17" s="340">
        <v>14414</v>
      </c>
      <c r="IK17" s="338">
        <v>187324</v>
      </c>
      <c r="IL17" s="341">
        <v>7310</v>
      </c>
      <c r="IM17" s="346">
        <v>700</v>
      </c>
      <c r="IN17" s="331">
        <v>34.68</v>
      </c>
      <c r="IO17" s="342">
        <v>172333</v>
      </c>
      <c r="IP17" s="343">
        <v>-1.44</v>
      </c>
      <c r="IQ17" s="350">
        <v>12.4</v>
      </c>
      <c r="IR17" s="350">
        <v>10</v>
      </c>
      <c r="IS17" s="338">
        <v>544.6</v>
      </c>
      <c r="IT17" s="338">
        <v>538.9</v>
      </c>
      <c r="IU17" s="338" t="s">
        <v>439</v>
      </c>
      <c r="IV17" s="345">
        <v>72.099999999999994</v>
      </c>
      <c r="IW17" s="345">
        <v>57.6</v>
      </c>
      <c r="IX17" s="345">
        <v>39.5</v>
      </c>
      <c r="IY17" s="345">
        <v>56.2</v>
      </c>
      <c r="IZ17" s="345">
        <v>14.8</v>
      </c>
      <c r="JA17" s="341">
        <v>1</v>
      </c>
      <c r="JB17" s="341">
        <v>9</v>
      </c>
      <c r="JC17" s="111">
        <v>58.1</v>
      </c>
      <c r="JD17" s="110">
        <v>0.86</v>
      </c>
      <c r="JE17" s="109">
        <v>95.5</v>
      </c>
      <c r="JF17" s="109">
        <v>9.3000000000000007</v>
      </c>
      <c r="JG17" s="109">
        <v>5.4</v>
      </c>
      <c r="JH17" s="108">
        <v>119408805</v>
      </c>
      <c r="JI17" s="346">
        <v>45.8</v>
      </c>
      <c r="JJ17" s="346">
        <v>42.9</v>
      </c>
      <c r="JK17" s="346" t="s">
        <v>439</v>
      </c>
      <c r="JL17" s="346" t="s">
        <v>439</v>
      </c>
      <c r="JM17" s="346">
        <v>121.1</v>
      </c>
      <c r="JN17" s="345">
        <v>30.8</v>
      </c>
      <c r="JO17" s="347">
        <v>2074</v>
      </c>
      <c r="JP17" s="74" t="s">
        <v>1208</v>
      </c>
      <c r="JQ17" s="74" t="s">
        <v>1208</v>
      </c>
      <c r="JR17" s="74" t="s">
        <v>1208</v>
      </c>
      <c r="JS17" s="345">
        <v>16</v>
      </c>
      <c r="JT17" s="345">
        <v>34.799999999999997</v>
      </c>
      <c r="JU17" s="338">
        <v>51854</v>
      </c>
      <c r="JV17" s="338">
        <v>954</v>
      </c>
      <c r="JW17" s="338">
        <v>861</v>
      </c>
      <c r="JX17" s="338">
        <v>3855</v>
      </c>
      <c r="JY17" s="338">
        <v>5000</v>
      </c>
      <c r="JZ17" s="338">
        <v>5397</v>
      </c>
      <c r="KA17" s="338">
        <v>5944</v>
      </c>
      <c r="KB17" s="338">
        <v>7353</v>
      </c>
      <c r="KC17" s="338">
        <v>6768</v>
      </c>
      <c r="KD17" s="338">
        <v>6114</v>
      </c>
      <c r="KE17" s="338">
        <v>5198</v>
      </c>
      <c r="KF17" s="338">
        <v>4532</v>
      </c>
      <c r="KG17" s="338">
        <v>3232</v>
      </c>
      <c r="KH17" s="74" t="s">
        <v>1208</v>
      </c>
      <c r="KI17" s="338">
        <v>1597</v>
      </c>
      <c r="KJ17" s="338">
        <v>810</v>
      </c>
      <c r="KK17" s="338">
        <v>365</v>
      </c>
      <c r="KL17" s="338">
        <v>179</v>
      </c>
      <c r="KM17" s="338">
        <v>6097</v>
      </c>
      <c r="KN17" s="338">
        <v>5642</v>
      </c>
      <c r="KO17" s="338">
        <v>6408</v>
      </c>
      <c r="KP17" s="338">
        <v>7699</v>
      </c>
      <c r="KQ17" s="338">
        <v>8608</v>
      </c>
      <c r="KR17" s="338">
        <v>9954</v>
      </c>
      <c r="KS17" s="338">
        <v>8870</v>
      </c>
      <c r="KT17" s="338">
        <v>8266</v>
      </c>
      <c r="KU17" s="338">
        <v>7766</v>
      </c>
      <c r="KV17" s="338">
        <v>8619</v>
      </c>
      <c r="KW17" s="338">
        <v>9502</v>
      </c>
      <c r="KX17" s="74" t="s">
        <v>1208</v>
      </c>
      <c r="KY17" s="338">
        <v>7981</v>
      </c>
      <c r="KZ17" s="338">
        <v>6788</v>
      </c>
      <c r="LA17" s="338">
        <v>5765</v>
      </c>
      <c r="LB17" s="348">
        <v>6933</v>
      </c>
    </row>
    <row r="18" spans="1:314" s="133" customFormat="1" ht="12" customHeight="1">
      <c r="A18" s="3">
        <v>92011</v>
      </c>
      <c r="B18" s="362" t="s">
        <v>407</v>
      </c>
      <c r="C18" s="363">
        <v>416.85</v>
      </c>
      <c r="D18" s="364">
        <v>521001</v>
      </c>
      <c r="E18" s="130">
        <v>13.47</v>
      </c>
      <c r="F18" s="130">
        <v>61.73</v>
      </c>
      <c r="G18" s="130">
        <v>24.8</v>
      </c>
      <c r="H18" s="107">
        <v>26939</v>
      </c>
      <c r="I18" s="107">
        <v>55512</v>
      </c>
      <c r="J18" s="107">
        <v>84767</v>
      </c>
      <c r="K18" s="107">
        <v>61656</v>
      </c>
      <c r="L18" s="364">
        <v>234671</v>
      </c>
      <c r="M18" s="364">
        <v>9449</v>
      </c>
      <c r="N18" s="364">
        <v>20433</v>
      </c>
      <c r="O18" s="107">
        <v>20252</v>
      </c>
      <c r="P18" s="74" t="s">
        <v>1208</v>
      </c>
      <c r="Q18" s="74" t="s">
        <v>1208</v>
      </c>
      <c r="R18" s="107">
        <v>518470</v>
      </c>
      <c r="S18" s="364">
        <v>518594</v>
      </c>
      <c r="T18" s="364">
        <v>537708</v>
      </c>
      <c r="U18" s="355">
        <v>823440</v>
      </c>
      <c r="V18" s="326">
        <v>3938659</v>
      </c>
      <c r="W18" s="355">
        <v>1531787</v>
      </c>
      <c r="X18" s="365">
        <v>1730375</v>
      </c>
      <c r="Y18" s="355">
        <v>93</v>
      </c>
      <c r="Z18" s="329">
        <v>164</v>
      </c>
      <c r="AA18" s="355">
        <v>53</v>
      </c>
      <c r="AB18" s="74" t="s">
        <v>1208</v>
      </c>
      <c r="AC18" s="74" t="s">
        <v>1208</v>
      </c>
      <c r="AD18" s="355">
        <v>117706</v>
      </c>
      <c r="AE18" s="326">
        <v>1278</v>
      </c>
      <c r="AF18" s="355">
        <v>1244</v>
      </c>
      <c r="AG18" s="326">
        <v>2000</v>
      </c>
      <c r="AH18" s="355">
        <v>517089</v>
      </c>
      <c r="AI18" s="355">
        <v>1604</v>
      </c>
      <c r="AJ18" s="74" t="s">
        <v>1208</v>
      </c>
      <c r="AK18" s="329">
        <v>29</v>
      </c>
      <c r="AL18" s="365">
        <v>5066</v>
      </c>
      <c r="AM18" s="366">
        <v>68</v>
      </c>
      <c r="AN18" s="366">
        <v>27317</v>
      </c>
      <c r="AO18" s="355">
        <v>1587</v>
      </c>
      <c r="AP18" s="355">
        <v>235</v>
      </c>
      <c r="AQ18" s="367">
        <v>25</v>
      </c>
      <c r="AR18" s="366">
        <v>13228</v>
      </c>
      <c r="AS18" s="355">
        <v>908</v>
      </c>
      <c r="AT18" s="355">
        <v>8</v>
      </c>
      <c r="AU18" s="355">
        <v>619</v>
      </c>
      <c r="AV18" s="355">
        <v>46</v>
      </c>
      <c r="AW18" s="355">
        <v>109</v>
      </c>
      <c r="AX18" s="74" t="s">
        <v>1208</v>
      </c>
      <c r="AY18" s="74" t="s">
        <v>1208</v>
      </c>
      <c r="AZ18" s="74" t="s">
        <v>1208</v>
      </c>
      <c r="BA18" s="74" t="s">
        <v>1208</v>
      </c>
      <c r="BB18" s="368">
        <v>100</v>
      </c>
      <c r="BC18" s="369">
        <v>121.6</v>
      </c>
      <c r="BD18" s="369">
        <v>120.1</v>
      </c>
      <c r="BE18" s="369"/>
      <c r="BF18" s="355">
        <v>93</v>
      </c>
      <c r="BG18" s="355">
        <v>93</v>
      </c>
      <c r="BH18" s="355">
        <v>22</v>
      </c>
      <c r="BI18" s="74" t="s">
        <v>1208</v>
      </c>
      <c r="BJ18" s="74" t="s">
        <v>1208</v>
      </c>
      <c r="BK18" s="355">
        <v>1</v>
      </c>
      <c r="BL18" s="355">
        <v>1</v>
      </c>
      <c r="BM18" s="355">
        <v>1</v>
      </c>
      <c r="BN18" s="355">
        <v>0</v>
      </c>
      <c r="BO18" s="366">
        <v>6</v>
      </c>
      <c r="BP18" s="365">
        <v>32976</v>
      </c>
      <c r="BQ18" s="366">
        <v>1</v>
      </c>
      <c r="BR18" s="365">
        <v>25659</v>
      </c>
      <c r="BS18" s="366">
        <v>16</v>
      </c>
      <c r="BT18" s="365">
        <v>296432</v>
      </c>
      <c r="BU18" s="366">
        <v>4</v>
      </c>
      <c r="BV18" s="365">
        <v>5499</v>
      </c>
      <c r="BW18" s="369">
        <v>49.6</v>
      </c>
      <c r="BX18" s="355">
        <v>3</v>
      </c>
      <c r="BY18" s="355">
        <v>5</v>
      </c>
      <c r="BZ18" s="355">
        <v>531</v>
      </c>
      <c r="CA18" s="355">
        <v>8697</v>
      </c>
      <c r="CB18" s="368">
        <v>47.7</v>
      </c>
      <c r="CC18" s="370">
        <v>1.65</v>
      </c>
      <c r="CD18" s="369">
        <v>31.4</v>
      </c>
      <c r="CE18" s="368">
        <v>4.0485621280425672</v>
      </c>
      <c r="CF18" s="368">
        <v>61.966816784700001</v>
      </c>
      <c r="CG18" s="366">
        <v>31</v>
      </c>
      <c r="CH18" s="365">
        <v>6744</v>
      </c>
      <c r="CI18" s="366">
        <v>434</v>
      </c>
      <c r="CJ18" s="366">
        <v>1056</v>
      </c>
      <c r="CK18" s="355">
        <v>4740</v>
      </c>
      <c r="CL18" s="355">
        <v>1330</v>
      </c>
      <c r="CM18" s="355">
        <v>422</v>
      </c>
      <c r="CN18" s="355">
        <v>759</v>
      </c>
      <c r="CO18" s="371">
        <v>1.49</v>
      </c>
      <c r="CP18" s="355">
        <v>5743000</v>
      </c>
      <c r="CQ18" s="355">
        <v>4</v>
      </c>
      <c r="CR18" s="355">
        <v>243</v>
      </c>
      <c r="CS18" s="366">
        <v>5</v>
      </c>
      <c r="CT18" s="366">
        <v>1</v>
      </c>
      <c r="CU18" s="366">
        <v>110</v>
      </c>
      <c r="CV18" s="366">
        <v>30</v>
      </c>
      <c r="CW18" s="365">
        <v>1885</v>
      </c>
      <c r="CX18" s="366">
        <v>10</v>
      </c>
      <c r="CY18" s="366">
        <v>1038</v>
      </c>
      <c r="CZ18" s="355">
        <v>22</v>
      </c>
      <c r="DA18" s="355">
        <v>396</v>
      </c>
      <c r="DB18" s="355">
        <v>9</v>
      </c>
      <c r="DC18" s="355">
        <v>118</v>
      </c>
      <c r="DD18" s="355">
        <v>17</v>
      </c>
      <c r="DE18" s="355">
        <v>480</v>
      </c>
      <c r="DF18" s="326">
        <v>11519</v>
      </c>
      <c r="DG18" s="326">
        <v>2504</v>
      </c>
      <c r="DH18" s="326">
        <v>2846</v>
      </c>
      <c r="DI18" s="326">
        <v>1143267.5730000001</v>
      </c>
      <c r="DJ18" s="326">
        <v>360674.55300000001</v>
      </c>
      <c r="DK18" s="326">
        <v>779527.01699999999</v>
      </c>
      <c r="DL18" s="365">
        <v>131098</v>
      </c>
      <c r="DM18" s="366">
        <v>25</v>
      </c>
      <c r="DN18" s="326">
        <v>21281</v>
      </c>
      <c r="DO18" s="326">
        <v>2770</v>
      </c>
      <c r="DP18" s="326">
        <v>1854</v>
      </c>
      <c r="DQ18" s="355">
        <v>360</v>
      </c>
      <c r="DR18" s="355">
        <v>1621</v>
      </c>
      <c r="DS18" s="326">
        <v>17378</v>
      </c>
      <c r="DT18" s="326">
        <v>15157</v>
      </c>
      <c r="DU18" s="326">
        <v>4223</v>
      </c>
      <c r="DV18" s="326">
        <v>3946</v>
      </c>
      <c r="DW18" s="355">
        <v>437</v>
      </c>
      <c r="DX18" s="355">
        <v>378</v>
      </c>
      <c r="DY18" s="355">
        <v>2</v>
      </c>
      <c r="DZ18" s="355">
        <v>2134</v>
      </c>
      <c r="EA18" s="355">
        <v>97</v>
      </c>
      <c r="EB18" s="355">
        <v>17381</v>
      </c>
      <c r="EC18" s="74" t="s">
        <v>1208</v>
      </c>
      <c r="ED18" s="116">
        <v>147</v>
      </c>
      <c r="EE18" s="366">
        <v>13245</v>
      </c>
      <c r="EF18" s="118">
        <v>13114</v>
      </c>
      <c r="EG18" s="355">
        <v>0</v>
      </c>
      <c r="EH18" s="118">
        <v>1679</v>
      </c>
      <c r="EI18" s="355">
        <v>145</v>
      </c>
      <c r="EJ18" s="355">
        <v>144</v>
      </c>
      <c r="EK18" s="368">
        <v>44.8</v>
      </c>
      <c r="EL18" s="355">
        <v>45</v>
      </c>
      <c r="EM18" s="355">
        <v>107</v>
      </c>
      <c r="EN18" s="355">
        <v>2013</v>
      </c>
      <c r="EO18" s="355">
        <v>509</v>
      </c>
      <c r="EP18" s="355">
        <v>194</v>
      </c>
      <c r="EQ18" s="355">
        <v>4363</v>
      </c>
      <c r="ER18" s="355">
        <v>4357</v>
      </c>
      <c r="ES18" s="369">
        <v>96.5</v>
      </c>
      <c r="ET18" s="369">
        <v>96.4</v>
      </c>
      <c r="EU18" s="355">
        <v>279</v>
      </c>
      <c r="EV18" s="372">
        <v>16</v>
      </c>
      <c r="EW18" s="355">
        <v>114183</v>
      </c>
      <c r="EX18" s="369">
        <v>29.6</v>
      </c>
      <c r="EY18" s="355">
        <v>347617</v>
      </c>
      <c r="EZ18" s="368">
        <v>2.9</v>
      </c>
      <c r="FA18" s="355">
        <v>336</v>
      </c>
      <c r="FB18" s="355">
        <v>45</v>
      </c>
      <c r="FC18" s="326">
        <v>11269</v>
      </c>
      <c r="FD18" s="355">
        <v>48</v>
      </c>
      <c r="FE18" s="355" t="s">
        <v>1209</v>
      </c>
      <c r="FF18" s="355">
        <v>100</v>
      </c>
      <c r="FG18" s="368">
        <v>83.3</v>
      </c>
      <c r="FH18" s="365">
        <v>178507</v>
      </c>
      <c r="FI18" s="366">
        <v>16408</v>
      </c>
      <c r="FJ18" s="326">
        <v>1302</v>
      </c>
      <c r="FK18" s="118">
        <v>154262</v>
      </c>
      <c r="FL18" s="326">
        <v>130410</v>
      </c>
      <c r="FM18" s="365">
        <v>20781</v>
      </c>
      <c r="FN18" s="365">
        <v>3071</v>
      </c>
      <c r="FO18" s="365">
        <v>7837</v>
      </c>
      <c r="FP18" s="140">
        <v>15.4</v>
      </c>
      <c r="FQ18" s="116">
        <v>1052</v>
      </c>
      <c r="FR18" s="111">
        <v>10.8</v>
      </c>
      <c r="FS18" s="118">
        <v>7348</v>
      </c>
      <c r="FT18" s="355">
        <v>109</v>
      </c>
      <c r="FU18" s="355">
        <v>223</v>
      </c>
      <c r="FV18" s="355">
        <v>248</v>
      </c>
      <c r="FW18" s="355">
        <v>37</v>
      </c>
      <c r="FX18" s="355">
        <v>1309</v>
      </c>
      <c r="FY18" s="371">
        <v>60.113733215967358</v>
      </c>
      <c r="FZ18" s="371"/>
      <c r="GA18" s="111">
        <v>98</v>
      </c>
      <c r="GB18" s="111">
        <v>90.3</v>
      </c>
      <c r="GC18" s="372">
        <v>89.1</v>
      </c>
      <c r="GD18" s="369">
        <v>36.799999999999997</v>
      </c>
      <c r="GE18" s="116">
        <v>109</v>
      </c>
      <c r="GF18" s="116">
        <v>13</v>
      </c>
      <c r="GG18" s="116">
        <v>88</v>
      </c>
      <c r="GH18" s="355">
        <v>1497</v>
      </c>
      <c r="GI18" s="355">
        <v>12</v>
      </c>
      <c r="GJ18" s="355">
        <v>3575</v>
      </c>
      <c r="GK18" s="355">
        <v>5425</v>
      </c>
      <c r="GL18" s="355">
        <v>11</v>
      </c>
      <c r="GM18" s="118">
        <v>14768400</v>
      </c>
      <c r="GN18" s="114">
        <v>5998</v>
      </c>
      <c r="GO18" s="355">
        <v>28621986</v>
      </c>
      <c r="GP18" s="355">
        <v>9143768</v>
      </c>
      <c r="GQ18" s="326">
        <v>21906</v>
      </c>
      <c r="GR18" s="355">
        <v>79</v>
      </c>
      <c r="GS18" s="355">
        <v>3258</v>
      </c>
      <c r="GT18" s="355">
        <v>18569</v>
      </c>
      <c r="GU18" s="326">
        <v>241408</v>
      </c>
      <c r="GV18" s="326">
        <v>799</v>
      </c>
      <c r="GW18" s="326">
        <v>48949</v>
      </c>
      <c r="GX18" s="326">
        <v>191660</v>
      </c>
      <c r="GY18" s="365">
        <v>1555</v>
      </c>
      <c r="GZ18" s="326">
        <v>15643</v>
      </c>
      <c r="HA18" s="365">
        <v>1913832</v>
      </c>
      <c r="HB18" s="365">
        <v>3239</v>
      </c>
      <c r="HC18" s="326">
        <v>28732</v>
      </c>
      <c r="HD18" s="365">
        <v>700595</v>
      </c>
      <c r="HE18" s="326">
        <v>523</v>
      </c>
      <c r="HF18" s="326">
        <v>32625</v>
      </c>
      <c r="HG18" s="326">
        <v>2186774.2799999998</v>
      </c>
      <c r="HH18" s="355">
        <v>501</v>
      </c>
      <c r="HI18" s="355">
        <v>17668</v>
      </c>
      <c r="HJ18" s="355">
        <v>636462</v>
      </c>
      <c r="HK18" s="371">
        <v>131.56</v>
      </c>
      <c r="HL18" s="355">
        <v>7362</v>
      </c>
      <c r="HM18" s="355">
        <v>5218</v>
      </c>
      <c r="HN18" s="355">
        <v>3905</v>
      </c>
      <c r="HO18" s="355">
        <v>766</v>
      </c>
      <c r="HP18" s="74" t="s">
        <v>1208</v>
      </c>
      <c r="HQ18" s="74" t="s">
        <v>1208</v>
      </c>
      <c r="HR18" s="74" t="s">
        <v>1208</v>
      </c>
      <c r="HS18" s="355">
        <v>338</v>
      </c>
      <c r="HT18" s="353">
        <v>2896234</v>
      </c>
      <c r="HU18" s="353">
        <v>18095514</v>
      </c>
      <c r="HV18" s="355">
        <v>2342707</v>
      </c>
      <c r="HW18" s="355">
        <v>2774423</v>
      </c>
      <c r="HX18" s="355">
        <v>634941</v>
      </c>
      <c r="HY18" s="355">
        <v>3600</v>
      </c>
      <c r="HZ18" s="355">
        <v>3780</v>
      </c>
      <c r="IA18" s="355">
        <v>299140</v>
      </c>
      <c r="IB18" s="355">
        <v>199548</v>
      </c>
      <c r="IC18" s="355">
        <v>20108</v>
      </c>
      <c r="ID18" s="355">
        <v>14106944</v>
      </c>
      <c r="IE18" s="355">
        <v>19567</v>
      </c>
      <c r="IF18" s="326">
        <v>297</v>
      </c>
      <c r="IG18" s="326">
        <v>3</v>
      </c>
      <c r="IH18" s="355">
        <v>161</v>
      </c>
      <c r="II18" s="326">
        <v>0</v>
      </c>
      <c r="IJ18" s="355">
        <v>52572</v>
      </c>
      <c r="IK18" s="326">
        <v>343588</v>
      </c>
      <c r="IL18" s="355">
        <v>25120</v>
      </c>
      <c r="IM18" s="355">
        <v>12500</v>
      </c>
      <c r="IN18" s="331">
        <v>71.459999999999994</v>
      </c>
      <c r="IO18" s="342">
        <v>385594</v>
      </c>
      <c r="IP18" s="373">
        <v>5.44</v>
      </c>
      <c r="IQ18" s="370">
        <v>4.8</v>
      </c>
      <c r="IR18" s="370">
        <v>4.1900000000000004</v>
      </c>
      <c r="IS18" s="355">
        <v>2237</v>
      </c>
      <c r="IT18" s="355">
        <v>2160</v>
      </c>
      <c r="IU18" s="326">
        <v>33612</v>
      </c>
      <c r="IV18" s="368">
        <v>74.400000000000006</v>
      </c>
      <c r="IW18" s="368">
        <v>57.7</v>
      </c>
      <c r="IX18" s="368">
        <v>36.200000000000003</v>
      </c>
      <c r="IY18" s="368">
        <v>58.4</v>
      </c>
      <c r="IZ18" s="368">
        <v>20.2</v>
      </c>
      <c r="JA18" s="366">
        <v>5</v>
      </c>
      <c r="JB18" s="366">
        <v>6</v>
      </c>
      <c r="JC18" s="111">
        <v>65.8</v>
      </c>
      <c r="JD18" s="110">
        <v>0.98799999999999999</v>
      </c>
      <c r="JE18" s="109">
        <v>92</v>
      </c>
      <c r="JF18" s="109">
        <v>5.3</v>
      </c>
      <c r="JG18" s="109">
        <v>1.2</v>
      </c>
      <c r="JH18" s="108">
        <v>107797098</v>
      </c>
      <c r="JI18" s="369">
        <v>59.8</v>
      </c>
      <c r="JJ18" s="369">
        <v>47.4</v>
      </c>
      <c r="JK18" s="355" t="s">
        <v>439</v>
      </c>
      <c r="JL18" s="355" t="s">
        <v>439</v>
      </c>
      <c r="JM18" s="369" t="s">
        <v>439</v>
      </c>
      <c r="JN18" s="368">
        <v>30.6</v>
      </c>
      <c r="JO18" s="347">
        <v>3272</v>
      </c>
      <c r="JP18" s="74" t="s">
        <v>1208</v>
      </c>
      <c r="JQ18" s="74" t="s">
        <v>1208</v>
      </c>
      <c r="JR18" s="74" t="s">
        <v>1208</v>
      </c>
      <c r="JS18" s="372">
        <v>52</v>
      </c>
      <c r="JT18" s="368">
        <v>25.5</v>
      </c>
      <c r="JU18" s="326">
        <v>95839</v>
      </c>
      <c r="JV18" s="326">
        <v>1662</v>
      </c>
      <c r="JW18" s="326">
        <v>1388</v>
      </c>
      <c r="JX18" s="326">
        <v>6586</v>
      </c>
      <c r="JY18" s="326">
        <v>9250</v>
      </c>
      <c r="JZ18" s="326">
        <v>10112</v>
      </c>
      <c r="KA18" s="326">
        <v>11525</v>
      </c>
      <c r="KB18" s="326">
        <v>13719</v>
      </c>
      <c r="KC18" s="326">
        <v>12280</v>
      </c>
      <c r="KD18" s="326">
        <v>10639</v>
      </c>
      <c r="KE18" s="326">
        <v>9406</v>
      </c>
      <c r="KF18" s="326">
        <v>8245</v>
      </c>
      <c r="KG18" s="326">
        <v>6093</v>
      </c>
      <c r="KH18" s="74" t="s">
        <v>1208</v>
      </c>
      <c r="KI18" s="326">
        <v>2728</v>
      </c>
      <c r="KJ18" s="326">
        <v>1311</v>
      </c>
      <c r="KK18" s="326">
        <v>556</v>
      </c>
      <c r="KL18" s="326">
        <v>284</v>
      </c>
      <c r="KM18" s="326">
        <v>10294</v>
      </c>
      <c r="KN18" s="326">
        <v>9274</v>
      </c>
      <c r="KO18" s="326">
        <v>11751</v>
      </c>
      <c r="KP18" s="326">
        <v>14645</v>
      </c>
      <c r="KQ18" s="326">
        <v>16950</v>
      </c>
      <c r="KR18" s="326">
        <v>19107</v>
      </c>
      <c r="KS18" s="326">
        <v>16329</v>
      </c>
      <c r="KT18" s="326">
        <v>14595</v>
      </c>
      <c r="KU18" s="326">
        <v>14087</v>
      </c>
      <c r="KV18" s="326">
        <v>16338</v>
      </c>
      <c r="KW18" s="326">
        <v>18268</v>
      </c>
      <c r="KX18" s="74" t="s">
        <v>1208</v>
      </c>
      <c r="KY18" s="326">
        <v>14190</v>
      </c>
      <c r="KZ18" s="326">
        <v>11038</v>
      </c>
      <c r="LA18" s="326">
        <v>9217</v>
      </c>
      <c r="LB18" s="374">
        <v>10528</v>
      </c>
    </row>
    <row r="19" spans="1:314" ht="12" customHeight="1">
      <c r="A19" s="3">
        <v>102016</v>
      </c>
      <c r="B19" s="322" t="s">
        <v>712</v>
      </c>
      <c r="C19" s="323">
        <v>311.58999999999997</v>
      </c>
      <c r="D19" s="324">
        <v>336641</v>
      </c>
      <c r="E19" s="325">
        <v>12.2</v>
      </c>
      <c r="F19" s="325">
        <v>59</v>
      </c>
      <c r="G19" s="325">
        <v>28.8</v>
      </c>
      <c r="H19" s="326">
        <v>15274</v>
      </c>
      <c r="I19" s="326">
        <v>16980</v>
      </c>
      <c r="J19" s="326">
        <v>18515</v>
      </c>
      <c r="K19" s="324">
        <v>49655</v>
      </c>
      <c r="L19" s="324">
        <v>149018</v>
      </c>
      <c r="M19" s="324">
        <v>6815</v>
      </c>
      <c r="N19" s="324">
        <v>12062</v>
      </c>
      <c r="O19" s="327">
        <v>11007</v>
      </c>
      <c r="P19" s="74" t="s">
        <v>1208</v>
      </c>
      <c r="Q19" s="74" t="s">
        <v>1208</v>
      </c>
      <c r="R19" s="326">
        <v>333377</v>
      </c>
      <c r="S19" s="324">
        <v>336154</v>
      </c>
      <c r="T19" s="324">
        <v>351420</v>
      </c>
      <c r="U19" s="324">
        <v>996474</v>
      </c>
      <c r="V19" s="324">
        <v>2112693</v>
      </c>
      <c r="W19" s="324">
        <v>772159</v>
      </c>
      <c r="X19" s="324">
        <v>1045693</v>
      </c>
      <c r="Y19" s="328">
        <v>68</v>
      </c>
      <c r="Z19" s="329">
        <v>73</v>
      </c>
      <c r="AA19" s="328">
        <v>41</v>
      </c>
      <c r="AB19" s="74" t="s">
        <v>1208</v>
      </c>
      <c r="AC19" s="74" t="s">
        <v>1208</v>
      </c>
      <c r="AD19" s="330">
        <v>65377</v>
      </c>
      <c r="AE19" s="324">
        <v>659.65</v>
      </c>
      <c r="AF19" s="328">
        <v>867.1</v>
      </c>
      <c r="AG19" s="324">
        <v>1683</v>
      </c>
      <c r="AH19" s="324">
        <v>299398</v>
      </c>
      <c r="AI19" s="324">
        <v>2221</v>
      </c>
      <c r="AJ19" s="74" t="s">
        <v>1208</v>
      </c>
      <c r="AK19" s="329">
        <v>17</v>
      </c>
      <c r="AL19" s="324">
        <v>1719</v>
      </c>
      <c r="AM19" s="327">
        <v>48</v>
      </c>
      <c r="AN19" s="327">
        <v>16045</v>
      </c>
      <c r="AO19" s="324">
        <v>1082</v>
      </c>
      <c r="AP19" s="324">
        <v>124</v>
      </c>
      <c r="AQ19" s="332">
        <v>22</v>
      </c>
      <c r="AR19" s="327">
        <v>8054</v>
      </c>
      <c r="AS19" s="324">
        <v>607</v>
      </c>
      <c r="AT19" s="324">
        <v>15</v>
      </c>
      <c r="AU19" s="324">
        <v>288</v>
      </c>
      <c r="AV19" s="324">
        <v>22</v>
      </c>
      <c r="AW19" s="324">
        <v>65</v>
      </c>
      <c r="AX19" s="74" t="s">
        <v>1208</v>
      </c>
      <c r="AY19" s="74" t="s">
        <v>1208</v>
      </c>
      <c r="AZ19" s="74" t="s">
        <v>1208</v>
      </c>
      <c r="BA19" s="74" t="s">
        <v>1208</v>
      </c>
      <c r="BB19" s="325">
        <v>100</v>
      </c>
      <c r="BC19" s="325">
        <v>115.4</v>
      </c>
      <c r="BD19" s="325">
        <v>117.1</v>
      </c>
      <c r="BE19" s="325"/>
      <c r="BF19" s="328">
        <v>11</v>
      </c>
      <c r="BG19" s="332">
        <v>11</v>
      </c>
      <c r="BH19" s="332">
        <v>4</v>
      </c>
      <c r="BI19" s="74" t="s">
        <v>1208</v>
      </c>
      <c r="BJ19" s="74" t="s">
        <v>1208</v>
      </c>
      <c r="BK19" s="328">
        <v>6</v>
      </c>
      <c r="BL19" s="328">
        <v>6</v>
      </c>
      <c r="BM19" s="332">
        <v>11</v>
      </c>
      <c r="BN19" s="332">
        <v>4</v>
      </c>
      <c r="BO19" s="327">
        <v>5</v>
      </c>
      <c r="BP19" s="324">
        <v>20691.34</v>
      </c>
      <c r="BQ19" s="327">
        <v>4</v>
      </c>
      <c r="BR19" s="324">
        <v>88392.8</v>
      </c>
      <c r="BS19" s="327">
        <v>10</v>
      </c>
      <c r="BT19" s="324">
        <v>294574.51</v>
      </c>
      <c r="BU19" s="327">
        <v>5</v>
      </c>
      <c r="BV19" s="324">
        <v>4866.55</v>
      </c>
      <c r="BW19" s="331" t="s">
        <v>439</v>
      </c>
      <c r="BX19" s="328">
        <v>2</v>
      </c>
      <c r="BY19" s="328">
        <v>5</v>
      </c>
      <c r="BZ19" s="328">
        <v>246</v>
      </c>
      <c r="CA19" s="328">
        <v>6193</v>
      </c>
      <c r="CB19" s="325">
        <v>43</v>
      </c>
      <c r="CC19" s="331">
        <v>1.57</v>
      </c>
      <c r="CD19" s="325">
        <v>34.200000000000003</v>
      </c>
      <c r="CE19" s="325">
        <v>3.7069313035024067</v>
      </c>
      <c r="CF19" s="325">
        <v>60.364367688599998</v>
      </c>
      <c r="CG19" s="327">
        <v>21</v>
      </c>
      <c r="CH19" s="324">
        <v>4688</v>
      </c>
      <c r="CI19" s="327">
        <v>342</v>
      </c>
      <c r="CJ19" s="327">
        <v>1578</v>
      </c>
      <c r="CK19" s="327">
        <v>3681</v>
      </c>
      <c r="CL19" s="327">
        <v>1007</v>
      </c>
      <c r="CM19" s="327">
        <v>319</v>
      </c>
      <c r="CN19" s="327">
        <v>562</v>
      </c>
      <c r="CO19" s="323">
        <v>1.46</v>
      </c>
      <c r="CP19" s="331" t="s">
        <v>439</v>
      </c>
      <c r="CQ19" s="327">
        <v>4</v>
      </c>
      <c r="CR19" s="327">
        <v>4</v>
      </c>
      <c r="CS19" s="327">
        <v>5</v>
      </c>
      <c r="CT19" s="327">
        <v>2</v>
      </c>
      <c r="CU19" s="327">
        <v>130</v>
      </c>
      <c r="CV19" s="327">
        <v>26</v>
      </c>
      <c r="CW19" s="324">
        <v>1725</v>
      </c>
      <c r="CX19" s="327">
        <v>12</v>
      </c>
      <c r="CY19" s="327">
        <v>1034</v>
      </c>
      <c r="CZ19" s="328">
        <v>38</v>
      </c>
      <c r="DA19" s="328">
        <v>459</v>
      </c>
      <c r="DB19" s="328">
        <v>7</v>
      </c>
      <c r="DC19" s="328">
        <v>72</v>
      </c>
      <c r="DD19" s="328">
        <v>18</v>
      </c>
      <c r="DE19" s="328">
        <v>499</v>
      </c>
      <c r="DF19" s="324">
        <v>10576</v>
      </c>
      <c r="DG19" s="324">
        <v>1923</v>
      </c>
      <c r="DH19" s="324">
        <v>2609</v>
      </c>
      <c r="DI19" s="324">
        <v>1184907.578</v>
      </c>
      <c r="DJ19" s="324">
        <v>288186.79599999997</v>
      </c>
      <c r="DK19" s="324">
        <v>712933.61300000001</v>
      </c>
      <c r="DL19" s="324">
        <v>96676</v>
      </c>
      <c r="DM19" s="327">
        <v>12</v>
      </c>
      <c r="DN19" s="324">
        <v>16787</v>
      </c>
      <c r="DO19" s="324">
        <v>2324</v>
      </c>
      <c r="DP19" s="324">
        <v>1691</v>
      </c>
      <c r="DQ19" s="328">
        <v>58</v>
      </c>
      <c r="DR19" s="328">
        <v>1148</v>
      </c>
      <c r="DS19" s="324">
        <v>23115</v>
      </c>
      <c r="DT19" s="324">
        <v>11821</v>
      </c>
      <c r="DU19" s="324">
        <v>2566</v>
      </c>
      <c r="DV19" s="324">
        <v>2548</v>
      </c>
      <c r="DW19" s="328">
        <v>367</v>
      </c>
      <c r="DX19" s="328">
        <v>350</v>
      </c>
      <c r="DY19" s="328">
        <v>3</v>
      </c>
      <c r="DZ19" s="328">
        <v>1445</v>
      </c>
      <c r="EA19" s="328">
        <v>38</v>
      </c>
      <c r="EB19" s="328">
        <v>19472</v>
      </c>
      <c r="EC19" s="74" t="s">
        <v>1208</v>
      </c>
      <c r="ED19" s="116">
        <v>88</v>
      </c>
      <c r="EE19" s="327">
        <v>11672</v>
      </c>
      <c r="EF19" s="118">
        <v>9037</v>
      </c>
      <c r="EG19" s="327">
        <v>0</v>
      </c>
      <c r="EH19" s="118">
        <v>1169</v>
      </c>
      <c r="EI19" s="328">
        <v>68</v>
      </c>
      <c r="EJ19" s="328">
        <v>58</v>
      </c>
      <c r="EK19" s="325">
        <v>60.3</v>
      </c>
      <c r="EL19" s="328">
        <v>39</v>
      </c>
      <c r="EM19" s="328">
        <v>52</v>
      </c>
      <c r="EN19" s="328">
        <v>1239</v>
      </c>
      <c r="EO19" s="330">
        <v>407</v>
      </c>
      <c r="EP19" s="330">
        <v>81</v>
      </c>
      <c r="EQ19" s="330">
        <v>2201</v>
      </c>
      <c r="ER19" s="327">
        <v>2358</v>
      </c>
      <c r="ES19" s="325">
        <v>97.1</v>
      </c>
      <c r="ET19" s="325">
        <v>95.5</v>
      </c>
      <c r="EU19" s="330">
        <v>120</v>
      </c>
      <c r="EV19" s="325">
        <v>12.1</v>
      </c>
      <c r="EW19" s="330">
        <v>78785</v>
      </c>
      <c r="EX19" s="325">
        <v>42.8</v>
      </c>
      <c r="EY19" s="330">
        <v>343352</v>
      </c>
      <c r="EZ19" s="375">
        <v>0.1</v>
      </c>
      <c r="FA19" s="328">
        <v>453</v>
      </c>
      <c r="FB19" s="328">
        <v>13</v>
      </c>
      <c r="FC19" s="333">
        <v>5975</v>
      </c>
      <c r="FD19" s="328">
        <v>95</v>
      </c>
      <c r="FE19" s="328" t="s">
        <v>1209</v>
      </c>
      <c r="FF19" s="328">
        <v>70.900000000000006</v>
      </c>
      <c r="FG19" s="325">
        <v>70.900000000000006</v>
      </c>
      <c r="FH19" s="324">
        <v>112653</v>
      </c>
      <c r="FI19" s="327">
        <v>7735</v>
      </c>
      <c r="FJ19" s="324">
        <v>4506</v>
      </c>
      <c r="FK19" s="118">
        <v>96718</v>
      </c>
      <c r="FL19" s="324">
        <v>86083</v>
      </c>
      <c r="FM19" s="324">
        <v>6322</v>
      </c>
      <c r="FN19" s="324">
        <v>4313</v>
      </c>
      <c r="FO19" s="324">
        <v>8200</v>
      </c>
      <c r="FP19" s="140">
        <v>20.7</v>
      </c>
      <c r="FQ19" s="116">
        <v>425</v>
      </c>
      <c r="FR19" s="111">
        <v>11.8</v>
      </c>
      <c r="FS19" s="118">
        <v>7879</v>
      </c>
      <c r="FT19" s="328">
        <v>62</v>
      </c>
      <c r="FU19" s="328">
        <v>162</v>
      </c>
      <c r="FV19" s="328">
        <v>130</v>
      </c>
      <c r="FW19" s="334">
        <v>32</v>
      </c>
      <c r="FX19" s="334">
        <v>970</v>
      </c>
      <c r="FY19" s="323">
        <v>67.156232924253828</v>
      </c>
      <c r="FZ19" s="323"/>
      <c r="GA19" s="111">
        <v>99.9</v>
      </c>
      <c r="GB19" s="111">
        <v>84.4</v>
      </c>
      <c r="GC19" s="325">
        <v>71.2</v>
      </c>
      <c r="GD19" s="335">
        <v>54.5</v>
      </c>
      <c r="GE19" s="116">
        <v>119</v>
      </c>
      <c r="GF19" s="116">
        <v>11</v>
      </c>
      <c r="GG19" s="116">
        <v>83</v>
      </c>
      <c r="GH19" s="328">
        <v>2730</v>
      </c>
      <c r="GI19" s="328">
        <v>8</v>
      </c>
      <c r="GJ19" s="328">
        <v>2370</v>
      </c>
      <c r="GK19" s="328">
        <v>3085</v>
      </c>
      <c r="GL19" s="328">
        <v>4</v>
      </c>
      <c r="GM19" s="118">
        <v>6768900</v>
      </c>
      <c r="GN19" s="114">
        <v>2724</v>
      </c>
      <c r="GO19" s="328" t="s">
        <v>439</v>
      </c>
      <c r="GP19" s="328" t="s">
        <v>439</v>
      </c>
      <c r="GQ19" s="324">
        <v>15734</v>
      </c>
      <c r="GR19" s="327">
        <v>146</v>
      </c>
      <c r="GS19" s="327">
        <v>2763</v>
      </c>
      <c r="GT19" s="327">
        <v>12825</v>
      </c>
      <c r="GU19" s="324">
        <v>160065</v>
      </c>
      <c r="GV19" s="324">
        <v>1867</v>
      </c>
      <c r="GW19" s="324">
        <v>34114</v>
      </c>
      <c r="GX19" s="324">
        <v>124084</v>
      </c>
      <c r="GY19" s="324">
        <v>907</v>
      </c>
      <c r="GZ19" s="324">
        <v>8016</v>
      </c>
      <c r="HA19" s="324">
        <v>758974</v>
      </c>
      <c r="HB19" s="324">
        <v>2359</v>
      </c>
      <c r="HC19" s="324">
        <v>18335</v>
      </c>
      <c r="HD19" s="324">
        <v>388893</v>
      </c>
      <c r="HE19" s="324">
        <v>437</v>
      </c>
      <c r="HF19" s="324">
        <v>19480</v>
      </c>
      <c r="HG19" s="324">
        <v>556952.48</v>
      </c>
      <c r="HH19" s="327">
        <v>425</v>
      </c>
      <c r="HI19" s="328">
        <v>12205</v>
      </c>
      <c r="HJ19" s="328">
        <v>289845</v>
      </c>
      <c r="HK19" s="336">
        <v>98.435000000000002</v>
      </c>
      <c r="HL19" s="328">
        <v>11181</v>
      </c>
      <c r="HM19" s="327">
        <v>6694</v>
      </c>
      <c r="HN19" s="327">
        <v>3701</v>
      </c>
      <c r="HO19" s="337">
        <v>545</v>
      </c>
      <c r="HP19" s="74" t="s">
        <v>1208</v>
      </c>
      <c r="HQ19" s="74" t="s">
        <v>1208</v>
      </c>
      <c r="HR19" s="74" t="s">
        <v>1208</v>
      </c>
      <c r="HS19" s="337">
        <v>113</v>
      </c>
      <c r="HT19" s="338">
        <v>3966071</v>
      </c>
      <c r="HU19" s="338">
        <v>23035320</v>
      </c>
      <c r="HV19" s="339">
        <v>2384982</v>
      </c>
      <c r="HW19" s="339">
        <v>3148427</v>
      </c>
      <c r="HX19" s="339">
        <v>292308</v>
      </c>
      <c r="HY19" s="339">
        <v>5890</v>
      </c>
      <c r="HZ19" s="339">
        <v>7710</v>
      </c>
      <c r="IA19" s="339">
        <v>319140</v>
      </c>
      <c r="IB19" s="339">
        <v>185225</v>
      </c>
      <c r="IC19" s="340">
        <v>9378</v>
      </c>
      <c r="ID19" s="340">
        <v>1207161</v>
      </c>
      <c r="IE19" s="340">
        <v>1016927</v>
      </c>
      <c r="IF19" s="341">
        <v>59</v>
      </c>
      <c r="IG19" s="341">
        <v>47</v>
      </c>
      <c r="IH19" s="340">
        <v>29</v>
      </c>
      <c r="II19" s="341">
        <v>26</v>
      </c>
      <c r="IJ19" s="340">
        <v>179793</v>
      </c>
      <c r="IK19" s="338">
        <v>231892</v>
      </c>
      <c r="IL19" s="341">
        <v>0</v>
      </c>
      <c r="IM19" s="346">
        <v>11000</v>
      </c>
      <c r="IN19" s="331">
        <v>45.98</v>
      </c>
      <c r="IO19" s="342">
        <v>196540</v>
      </c>
      <c r="IP19" s="361">
        <v>23.81</v>
      </c>
      <c r="IQ19" s="344">
        <v>0.7</v>
      </c>
      <c r="IR19" s="344">
        <v>0.33</v>
      </c>
      <c r="IS19" s="344">
        <v>2814</v>
      </c>
      <c r="IT19" s="344">
        <v>2358.3000000000002</v>
      </c>
      <c r="IU19" s="338" t="s">
        <v>439</v>
      </c>
      <c r="IV19" s="345">
        <v>71.099999999999994</v>
      </c>
      <c r="IW19" s="345">
        <v>54</v>
      </c>
      <c r="IX19" s="345">
        <v>36</v>
      </c>
      <c r="IY19" s="345">
        <v>59.4</v>
      </c>
      <c r="IZ19" s="345">
        <v>20.399999999999999</v>
      </c>
      <c r="JA19" s="341">
        <v>3</v>
      </c>
      <c r="JB19" s="341">
        <v>10</v>
      </c>
      <c r="JC19" s="111">
        <v>87.93</v>
      </c>
      <c r="JD19" s="110">
        <v>0.82099999999999995</v>
      </c>
      <c r="JE19" s="109">
        <v>98</v>
      </c>
      <c r="JF19" s="109">
        <v>8.1999999999999993</v>
      </c>
      <c r="JG19" s="109">
        <v>3.4</v>
      </c>
      <c r="JH19" s="108">
        <v>154505657</v>
      </c>
      <c r="JI19" s="346">
        <v>52.7</v>
      </c>
      <c r="JJ19" s="346">
        <v>50.1</v>
      </c>
      <c r="JK19" s="346" t="s">
        <v>439</v>
      </c>
      <c r="JL19" s="346" t="s">
        <v>439</v>
      </c>
      <c r="JM19" s="346">
        <v>64.900000000000006</v>
      </c>
      <c r="JN19" s="345">
        <v>33</v>
      </c>
      <c r="JO19" s="347">
        <v>2596</v>
      </c>
      <c r="JP19" s="74" t="s">
        <v>1208</v>
      </c>
      <c r="JQ19" s="74" t="s">
        <v>1208</v>
      </c>
      <c r="JR19" s="74" t="s">
        <v>1208</v>
      </c>
      <c r="JS19" s="345">
        <v>24</v>
      </c>
      <c r="JT19" s="345">
        <v>23.5</v>
      </c>
      <c r="JU19" s="338">
        <v>61423</v>
      </c>
      <c r="JV19" s="338">
        <v>1172</v>
      </c>
      <c r="JW19" s="338">
        <v>1087</v>
      </c>
      <c r="JX19" s="338">
        <v>4832</v>
      </c>
      <c r="JY19" s="338">
        <v>5972</v>
      </c>
      <c r="JZ19" s="338">
        <v>6281</v>
      </c>
      <c r="KA19" s="338">
        <v>7335</v>
      </c>
      <c r="KB19" s="338">
        <v>9439</v>
      </c>
      <c r="KC19" s="338">
        <v>8695</v>
      </c>
      <c r="KD19" s="338">
        <v>8007</v>
      </c>
      <c r="KE19" s="338">
        <v>7210</v>
      </c>
      <c r="KF19" s="338">
        <v>6283</v>
      </c>
      <c r="KG19" s="338">
        <v>4580</v>
      </c>
      <c r="KH19" s="74" t="s">
        <v>1208</v>
      </c>
      <c r="KI19" s="338">
        <v>2231</v>
      </c>
      <c r="KJ19" s="338">
        <v>1184</v>
      </c>
      <c r="KK19" s="338">
        <v>648</v>
      </c>
      <c r="KL19" s="338">
        <v>282</v>
      </c>
      <c r="KM19" s="338">
        <v>7559</v>
      </c>
      <c r="KN19" s="338">
        <v>7022</v>
      </c>
      <c r="KO19" s="338">
        <v>7367</v>
      </c>
      <c r="KP19" s="338">
        <v>8420</v>
      </c>
      <c r="KQ19" s="338">
        <v>9904</v>
      </c>
      <c r="KR19" s="338">
        <v>12120</v>
      </c>
      <c r="KS19" s="338">
        <v>10901</v>
      </c>
      <c r="KT19" s="338">
        <v>10243</v>
      </c>
      <c r="KU19" s="338">
        <v>9971</v>
      </c>
      <c r="KV19" s="338">
        <v>11582</v>
      </c>
      <c r="KW19" s="338">
        <v>13025</v>
      </c>
      <c r="KX19" s="74" t="s">
        <v>1208</v>
      </c>
      <c r="KY19" s="338">
        <v>10632</v>
      </c>
      <c r="KZ19" s="338">
        <v>8896</v>
      </c>
      <c r="LA19" s="338">
        <v>7991</v>
      </c>
      <c r="LB19" s="348">
        <v>9613</v>
      </c>
    </row>
    <row r="20" spans="1:314" ht="12" customHeight="1">
      <c r="A20" s="3">
        <v>102024</v>
      </c>
      <c r="B20" s="322" t="s">
        <v>713</v>
      </c>
      <c r="C20" s="323">
        <v>459.16</v>
      </c>
      <c r="D20" s="324">
        <v>373331</v>
      </c>
      <c r="E20" s="325">
        <v>12.86</v>
      </c>
      <c r="F20" s="325">
        <v>59.49</v>
      </c>
      <c r="G20" s="325">
        <v>27.63</v>
      </c>
      <c r="H20" s="326">
        <v>17798</v>
      </c>
      <c r="I20" s="326">
        <v>37597</v>
      </c>
      <c r="J20" s="326">
        <v>58693</v>
      </c>
      <c r="K20" s="324">
        <v>52096</v>
      </c>
      <c r="L20" s="324">
        <v>164963</v>
      </c>
      <c r="M20" s="324">
        <v>5530</v>
      </c>
      <c r="N20" s="324">
        <v>13960</v>
      </c>
      <c r="O20" s="327">
        <v>13121</v>
      </c>
      <c r="P20" s="74" t="s">
        <v>1208</v>
      </c>
      <c r="Q20" s="74" t="s">
        <v>1208</v>
      </c>
      <c r="R20" s="326">
        <v>368818</v>
      </c>
      <c r="S20" s="324">
        <v>370884</v>
      </c>
      <c r="T20" s="324">
        <v>377656</v>
      </c>
      <c r="U20" s="324">
        <v>829608</v>
      </c>
      <c r="V20" s="324">
        <v>2275157</v>
      </c>
      <c r="W20" s="324">
        <v>529913</v>
      </c>
      <c r="X20" s="324">
        <v>1163607</v>
      </c>
      <c r="Y20" s="328">
        <v>84</v>
      </c>
      <c r="Z20" s="329">
        <v>97</v>
      </c>
      <c r="AA20" s="328">
        <v>83</v>
      </c>
      <c r="AB20" s="74" t="s">
        <v>1208</v>
      </c>
      <c r="AC20" s="74" t="s">
        <v>1208</v>
      </c>
      <c r="AD20" s="330">
        <v>60671</v>
      </c>
      <c r="AE20" s="324">
        <v>2434</v>
      </c>
      <c r="AF20" s="328">
        <v>954</v>
      </c>
      <c r="AG20" s="324">
        <v>5068</v>
      </c>
      <c r="AH20" s="324">
        <v>695068</v>
      </c>
      <c r="AI20" s="325">
        <v>0</v>
      </c>
      <c r="AJ20" s="74" t="s">
        <v>1208</v>
      </c>
      <c r="AK20" s="329">
        <v>20</v>
      </c>
      <c r="AL20" s="324">
        <v>2013</v>
      </c>
      <c r="AM20" s="327">
        <v>58</v>
      </c>
      <c r="AN20" s="327">
        <v>19513</v>
      </c>
      <c r="AO20" s="324">
        <v>929</v>
      </c>
      <c r="AP20" s="324" t="s">
        <v>439</v>
      </c>
      <c r="AQ20" s="332">
        <v>25</v>
      </c>
      <c r="AR20" s="327">
        <v>9807</v>
      </c>
      <c r="AS20" s="324">
        <v>538</v>
      </c>
      <c r="AT20" s="324">
        <v>4</v>
      </c>
      <c r="AU20" s="324" t="s">
        <v>439</v>
      </c>
      <c r="AV20" s="324">
        <v>25</v>
      </c>
      <c r="AW20" s="324">
        <v>39</v>
      </c>
      <c r="AX20" s="74" t="s">
        <v>1208</v>
      </c>
      <c r="AY20" s="74" t="s">
        <v>1208</v>
      </c>
      <c r="AZ20" s="74" t="s">
        <v>1208</v>
      </c>
      <c r="BA20" s="74" t="s">
        <v>1208</v>
      </c>
      <c r="BB20" s="325">
        <v>100</v>
      </c>
      <c r="BC20" s="325">
        <v>138.6</v>
      </c>
      <c r="BD20" s="325">
        <v>110.3</v>
      </c>
      <c r="BE20" s="325"/>
      <c r="BF20" s="328">
        <v>63</v>
      </c>
      <c r="BG20" s="332">
        <v>65</v>
      </c>
      <c r="BH20" s="332">
        <v>14</v>
      </c>
      <c r="BI20" s="74" t="s">
        <v>1208</v>
      </c>
      <c r="BJ20" s="74" t="s">
        <v>1208</v>
      </c>
      <c r="BK20" s="328">
        <v>3</v>
      </c>
      <c r="BL20" s="328">
        <v>3</v>
      </c>
      <c r="BM20" s="332">
        <v>3</v>
      </c>
      <c r="BN20" s="332">
        <v>2</v>
      </c>
      <c r="BO20" s="327">
        <v>10</v>
      </c>
      <c r="BP20" s="324">
        <v>50659</v>
      </c>
      <c r="BQ20" s="327">
        <v>3</v>
      </c>
      <c r="BR20" s="324">
        <v>60830</v>
      </c>
      <c r="BS20" s="327">
        <v>7</v>
      </c>
      <c r="BT20" s="324">
        <v>172769</v>
      </c>
      <c r="BU20" s="327">
        <v>6</v>
      </c>
      <c r="BV20" s="324">
        <v>10259</v>
      </c>
      <c r="BW20" s="325" t="s">
        <v>439</v>
      </c>
      <c r="BX20" s="328">
        <v>3</v>
      </c>
      <c r="BY20" s="328">
        <v>6</v>
      </c>
      <c r="BZ20" s="328">
        <v>1185</v>
      </c>
      <c r="CA20" s="328">
        <v>10947</v>
      </c>
      <c r="CB20" s="325">
        <v>48.9</v>
      </c>
      <c r="CC20" s="331">
        <v>2.3199999999999998</v>
      </c>
      <c r="CD20" s="325">
        <v>33.5</v>
      </c>
      <c r="CE20" s="325">
        <v>4.4569487663178711</v>
      </c>
      <c r="CF20" s="325">
        <v>59.904188840700002</v>
      </c>
      <c r="CG20" s="327">
        <v>27</v>
      </c>
      <c r="CH20" s="324">
        <v>4335</v>
      </c>
      <c r="CI20" s="327">
        <v>348</v>
      </c>
      <c r="CJ20" s="327">
        <v>828</v>
      </c>
      <c r="CK20" s="327">
        <v>3997</v>
      </c>
      <c r="CL20" s="327">
        <v>1044</v>
      </c>
      <c r="CM20" s="327">
        <v>332</v>
      </c>
      <c r="CN20" s="327">
        <v>600</v>
      </c>
      <c r="CO20" s="323">
        <v>1.46</v>
      </c>
      <c r="CP20" s="331" t="s">
        <v>439</v>
      </c>
      <c r="CQ20" s="327">
        <v>5</v>
      </c>
      <c r="CR20" s="327">
        <v>12</v>
      </c>
      <c r="CS20" s="327">
        <v>12</v>
      </c>
      <c r="CT20" s="327">
        <v>4</v>
      </c>
      <c r="CU20" s="327">
        <v>210</v>
      </c>
      <c r="CV20" s="327">
        <v>28</v>
      </c>
      <c r="CW20" s="324">
        <v>1581</v>
      </c>
      <c r="CX20" s="327">
        <v>21</v>
      </c>
      <c r="CY20" s="327">
        <v>1438</v>
      </c>
      <c r="CZ20" s="328">
        <v>57</v>
      </c>
      <c r="DA20" s="328">
        <v>648</v>
      </c>
      <c r="DB20" s="328">
        <v>21</v>
      </c>
      <c r="DC20" s="328">
        <v>157</v>
      </c>
      <c r="DD20" s="328">
        <v>23</v>
      </c>
      <c r="DE20" s="328">
        <v>644</v>
      </c>
      <c r="DF20" s="324">
        <v>10575</v>
      </c>
      <c r="DG20" s="324">
        <v>3136</v>
      </c>
      <c r="DH20" s="324">
        <v>2574</v>
      </c>
      <c r="DI20" s="324">
        <v>1124057.9750000001</v>
      </c>
      <c r="DJ20" s="324">
        <v>596782.17099999997</v>
      </c>
      <c r="DK20" s="324">
        <v>699443.28200000001</v>
      </c>
      <c r="DL20" s="324">
        <v>102233</v>
      </c>
      <c r="DM20" s="327">
        <v>30</v>
      </c>
      <c r="DN20" s="324">
        <v>17272</v>
      </c>
      <c r="DO20" s="324">
        <v>2500</v>
      </c>
      <c r="DP20" s="324">
        <v>1770</v>
      </c>
      <c r="DQ20" s="328">
        <v>163</v>
      </c>
      <c r="DR20" s="328">
        <v>1540</v>
      </c>
      <c r="DS20" s="324">
        <v>15776</v>
      </c>
      <c r="DT20" s="324">
        <v>12038</v>
      </c>
      <c r="DU20" s="324">
        <v>2559</v>
      </c>
      <c r="DV20" s="324">
        <v>2108</v>
      </c>
      <c r="DW20" s="328">
        <v>444</v>
      </c>
      <c r="DX20" s="328">
        <v>410</v>
      </c>
      <c r="DY20" s="328">
        <v>1</v>
      </c>
      <c r="DZ20" s="328">
        <v>1780</v>
      </c>
      <c r="EA20" s="328">
        <v>31</v>
      </c>
      <c r="EB20" s="328">
        <v>18192</v>
      </c>
      <c r="EC20" s="74" t="s">
        <v>1208</v>
      </c>
      <c r="ED20" s="116">
        <v>98</v>
      </c>
      <c r="EE20" s="327">
        <v>11326</v>
      </c>
      <c r="EF20" s="118">
        <v>10120</v>
      </c>
      <c r="EG20" s="327">
        <v>0</v>
      </c>
      <c r="EH20" s="118">
        <v>1195</v>
      </c>
      <c r="EI20" s="328">
        <v>89</v>
      </c>
      <c r="EJ20" s="328">
        <v>55</v>
      </c>
      <c r="EK20" s="325">
        <v>51.7</v>
      </c>
      <c r="EL20" s="328" t="s">
        <v>439</v>
      </c>
      <c r="EM20" s="328" t="s">
        <v>439</v>
      </c>
      <c r="EN20" s="328">
        <v>855</v>
      </c>
      <c r="EO20" s="330">
        <v>371</v>
      </c>
      <c r="EP20" s="330">
        <v>91</v>
      </c>
      <c r="EQ20" s="330">
        <v>2338</v>
      </c>
      <c r="ER20" s="327">
        <v>2798</v>
      </c>
      <c r="ES20" s="325">
        <v>96.4</v>
      </c>
      <c r="ET20" s="325">
        <v>99.4</v>
      </c>
      <c r="EU20" s="330">
        <v>189</v>
      </c>
      <c r="EV20" s="325">
        <v>9.5</v>
      </c>
      <c r="EW20" s="330">
        <v>82721</v>
      </c>
      <c r="EX20" s="325">
        <v>37.200000000000003</v>
      </c>
      <c r="EY20" s="330">
        <v>347511</v>
      </c>
      <c r="EZ20" s="325">
        <v>1.6</v>
      </c>
      <c r="FA20" s="328">
        <v>726</v>
      </c>
      <c r="FB20" s="328">
        <v>11</v>
      </c>
      <c r="FC20" s="333">
        <v>8220</v>
      </c>
      <c r="FD20" s="328">
        <v>52</v>
      </c>
      <c r="FE20" s="328" t="s">
        <v>1209</v>
      </c>
      <c r="FF20" s="328">
        <v>100</v>
      </c>
      <c r="FG20" s="325">
        <v>78.900000000000006</v>
      </c>
      <c r="FH20" s="324">
        <v>131436</v>
      </c>
      <c r="FI20" s="327">
        <v>6950</v>
      </c>
      <c r="FJ20" s="324">
        <v>576</v>
      </c>
      <c r="FK20" s="118">
        <v>117733</v>
      </c>
      <c r="FL20" s="324">
        <v>104710</v>
      </c>
      <c r="FM20" s="324">
        <v>8020</v>
      </c>
      <c r="FN20" s="324">
        <v>5003</v>
      </c>
      <c r="FO20" s="324">
        <v>6753</v>
      </c>
      <c r="FP20" s="140">
        <v>12.7</v>
      </c>
      <c r="FQ20" s="116">
        <v>220</v>
      </c>
      <c r="FR20" s="111">
        <v>22.05</v>
      </c>
      <c r="FS20" s="118">
        <v>7115</v>
      </c>
      <c r="FT20" s="328">
        <v>0</v>
      </c>
      <c r="FU20" s="328">
        <v>113</v>
      </c>
      <c r="FV20" s="328">
        <v>160</v>
      </c>
      <c r="FW20" s="334">
        <v>37</v>
      </c>
      <c r="FX20" s="334">
        <v>1212</v>
      </c>
      <c r="FY20" s="323">
        <v>66.884059438694564</v>
      </c>
      <c r="FZ20" s="323"/>
      <c r="GA20" s="111">
        <v>99.9</v>
      </c>
      <c r="GB20" s="111">
        <v>87.4</v>
      </c>
      <c r="GC20" s="325">
        <v>73.599999999999994</v>
      </c>
      <c r="GD20" s="335">
        <v>33</v>
      </c>
      <c r="GE20" s="116">
        <v>111</v>
      </c>
      <c r="GF20" s="116">
        <v>12</v>
      </c>
      <c r="GG20" s="116">
        <v>66</v>
      </c>
      <c r="GH20" s="328">
        <v>3058</v>
      </c>
      <c r="GI20" s="328">
        <v>8</v>
      </c>
      <c r="GJ20" s="328">
        <v>2179</v>
      </c>
      <c r="GK20" s="328">
        <v>3194</v>
      </c>
      <c r="GL20" s="328">
        <v>5</v>
      </c>
      <c r="GM20" s="118">
        <v>7469000</v>
      </c>
      <c r="GN20" s="114">
        <v>3950</v>
      </c>
      <c r="GO20" s="328" t="s">
        <v>439</v>
      </c>
      <c r="GP20" s="328" t="s">
        <v>439</v>
      </c>
      <c r="GQ20" s="324">
        <v>16940</v>
      </c>
      <c r="GR20" s="327">
        <v>62</v>
      </c>
      <c r="GS20" s="327">
        <v>3237</v>
      </c>
      <c r="GT20" s="327">
        <v>13641</v>
      </c>
      <c r="GU20" s="324">
        <v>174044</v>
      </c>
      <c r="GV20" s="324">
        <v>630</v>
      </c>
      <c r="GW20" s="324">
        <v>42277</v>
      </c>
      <c r="GX20" s="324">
        <v>131137</v>
      </c>
      <c r="GY20" s="324">
        <v>1115</v>
      </c>
      <c r="GZ20" s="324">
        <v>12078</v>
      </c>
      <c r="HA20" s="324">
        <v>2569290</v>
      </c>
      <c r="HB20" s="324">
        <v>2614</v>
      </c>
      <c r="HC20" s="324">
        <v>20931</v>
      </c>
      <c r="HD20" s="324">
        <v>487720</v>
      </c>
      <c r="HE20" s="324">
        <v>656</v>
      </c>
      <c r="HF20" s="324">
        <v>28290</v>
      </c>
      <c r="HG20" s="324">
        <v>804455.96</v>
      </c>
      <c r="HH20" s="327">
        <v>640</v>
      </c>
      <c r="HI20" s="328">
        <v>19543</v>
      </c>
      <c r="HJ20" s="328">
        <v>534108</v>
      </c>
      <c r="HK20" s="336">
        <v>82.62</v>
      </c>
      <c r="HL20" s="328">
        <v>4029</v>
      </c>
      <c r="HM20" s="327">
        <v>6970</v>
      </c>
      <c r="HN20" s="327">
        <v>3460</v>
      </c>
      <c r="HO20" s="337">
        <v>271</v>
      </c>
      <c r="HP20" s="74" t="s">
        <v>1208</v>
      </c>
      <c r="HQ20" s="74" t="s">
        <v>1208</v>
      </c>
      <c r="HR20" s="74" t="s">
        <v>1208</v>
      </c>
      <c r="HS20" s="337">
        <v>57</v>
      </c>
      <c r="HT20" s="338">
        <v>4017440</v>
      </c>
      <c r="HU20" s="338">
        <v>18972492</v>
      </c>
      <c r="HV20" s="339">
        <v>2019506</v>
      </c>
      <c r="HW20" s="339">
        <v>3047953</v>
      </c>
      <c r="HX20" s="339">
        <v>230538</v>
      </c>
      <c r="HY20" s="339">
        <v>10450</v>
      </c>
      <c r="HZ20" s="339">
        <v>10450</v>
      </c>
      <c r="IA20" s="339">
        <v>315410</v>
      </c>
      <c r="IB20" s="339">
        <v>162510</v>
      </c>
      <c r="IC20" s="340">
        <v>18409</v>
      </c>
      <c r="ID20" s="340">
        <v>1709801</v>
      </c>
      <c r="IE20" s="340">
        <v>775179</v>
      </c>
      <c r="IF20" s="341">
        <v>110</v>
      </c>
      <c r="IG20" s="341">
        <v>43</v>
      </c>
      <c r="IH20" s="340">
        <v>83</v>
      </c>
      <c r="II20" s="341">
        <v>31</v>
      </c>
      <c r="IJ20" s="340">
        <v>52184</v>
      </c>
      <c r="IK20" s="338">
        <v>247432</v>
      </c>
      <c r="IL20" s="341">
        <v>30300</v>
      </c>
      <c r="IM20" s="346">
        <v>0</v>
      </c>
      <c r="IN20" s="331">
        <v>45.38</v>
      </c>
      <c r="IO20" s="342">
        <v>197792</v>
      </c>
      <c r="IP20" s="343">
        <v>33.1</v>
      </c>
      <c r="IQ20" s="344">
        <v>4.84</v>
      </c>
      <c r="IR20" s="344">
        <v>4.4000000000000004</v>
      </c>
      <c r="IS20" s="344">
        <v>1551.04</v>
      </c>
      <c r="IT20" s="344">
        <v>1460.93</v>
      </c>
      <c r="IU20" s="338" t="s">
        <v>439</v>
      </c>
      <c r="IV20" s="345">
        <v>67.099999999999994</v>
      </c>
      <c r="IW20" s="345">
        <v>53</v>
      </c>
      <c r="IX20" s="345">
        <v>45.9</v>
      </c>
      <c r="IY20" s="345">
        <v>56.2</v>
      </c>
      <c r="IZ20" s="345">
        <v>25.1</v>
      </c>
      <c r="JA20" s="341">
        <v>1</v>
      </c>
      <c r="JB20" s="341">
        <v>8</v>
      </c>
      <c r="JC20" s="111" t="s">
        <v>439</v>
      </c>
      <c r="JD20" s="110">
        <v>0.85599999999999998</v>
      </c>
      <c r="JE20" s="109">
        <v>94.4</v>
      </c>
      <c r="JF20" s="109">
        <v>5.8</v>
      </c>
      <c r="JG20" s="109">
        <v>5.2</v>
      </c>
      <c r="JH20" s="108">
        <v>148612607</v>
      </c>
      <c r="JI20" s="346">
        <v>55</v>
      </c>
      <c r="JJ20" s="346">
        <v>42.3</v>
      </c>
      <c r="JK20" s="346" t="s">
        <v>439</v>
      </c>
      <c r="JL20" s="346" t="s">
        <v>439</v>
      </c>
      <c r="JM20" s="346">
        <v>37.1</v>
      </c>
      <c r="JN20" s="345">
        <v>32.9</v>
      </c>
      <c r="JO20" s="347">
        <v>2349</v>
      </c>
      <c r="JP20" s="74" t="s">
        <v>1208</v>
      </c>
      <c r="JQ20" s="74" t="s">
        <v>1208</v>
      </c>
      <c r="JR20" s="74" t="s">
        <v>1208</v>
      </c>
      <c r="JS20" s="345">
        <v>26</v>
      </c>
      <c r="JT20" s="345">
        <v>25.7</v>
      </c>
      <c r="JU20" s="338">
        <v>69951</v>
      </c>
      <c r="JV20" s="338">
        <v>1215</v>
      </c>
      <c r="JW20" s="338">
        <v>1176</v>
      </c>
      <c r="JX20" s="338">
        <v>5412</v>
      </c>
      <c r="JY20" s="338">
        <v>6594</v>
      </c>
      <c r="JZ20" s="338">
        <v>7125</v>
      </c>
      <c r="KA20" s="338">
        <v>8745</v>
      </c>
      <c r="KB20" s="338">
        <v>10943</v>
      </c>
      <c r="KC20" s="338">
        <v>9683</v>
      </c>
      <c r="KD20" s="338">
        <v>8470</v>
      </c>
      <c r="KE20" s="338">
        <v>7230</v>
      </c>
      <c r="KF20" s="338">
        <v>6330</v>
      </c>
      <c r="KG20" s="338">
        <v>4615</v>
      </c>
      <c r="KH20" s="74" t="s">
        <v>1208</v>
      </c>
      <c r="KI20" s="338">
        <v>2195</v>
      </c>
      <c r="KJ20" s="338">
        <v>1031</v>
      </c>
      <c r="KK20" s="338">
        <v>479</v>
      </c>
      <c r="KL20" s="338">
        <v>251</v>
      </c>
      <c r="KM20" s="338">
        <v>8634</v>
      </c>
      <c r="KN20" s="338">
        <v>7896</v>
      </c>
      <c r="KO20" s="338">
        <v>8203</v>
      </c>
      <c r="KP20" s="338">
        <v>9916</v>
      </c>
      <c r="KQ20" s="338">
        <v>11961</v>
      </c>
      <c r="KR20" s="338">
        <v>14168</v>
      </c>
      <c r="KS20" s="338">
        <v>12255</v>
      </c>
      <c r="KT20" s="338">
        <v>11002</v>
      </c>
      <c r="KU20" s="338">
        <v>10374</v>
      </c>
      <c r="KV20" s="338">
        <v>12266</v>
      </c>
      <c r="KW20" s="338">
        <v>14443</v>
      </c>
      <c r="KX20" s="74" t="s">
        <v>1208</v>
      </c>
      <c r="KY20" s="338">
        <v>11909</v>
      </c>
      <c r="KZ20" s="338">
        <v>9578</v>
      </c>
      <c r="LA20" s="338">
        <v>8176</v>
      </c>
      <c r="LB20" s="348">
        <v>9909</v>
      </c>
    </row>
    <row r="21" spans="1:314" ht="12" customHeight="1">
      <c r="A21" s="133">
        <v>112011</v>
      </c>
      <c r="B21" s="322" t="s">
        <v>714</v>
      </c>
      <c r="C21" s="323">
        <v>109.13</v>
      </c>
      <c r="D21" s="324">
        <v>353078</v>
      </c>
      <c r="E21" s="325">
        <v>12.5</v>
      </c>
      <c r="F21" s="325">
        <v>61.1</v>
      </c>
      <c r="G21" s="325">
        <v>26.4</v>
      </c>
      <c r="H21" s="326">
        <v>16571</v>
      </c>
      <c r="I21" s="326">
        <v>35083</v>
      </c>
      <c r="J21" s="326">
        <v>53583</v>
      </c>
      <c r="K21" s="324">
        <v>45222</v>
      </c>
      <c r="L21" s="324">
        <v>158724</v>
      </c>
      <c r="M21" s="324">
        <v>8329</v>
      </c>
      <c r="N21" s="324">
        <v>15392</v>
      </c>
      <c r="O21" s="327">
        <v>13495</v>
      </c>
      <c r="P21" s="74" t="s">
        <v>1208</v>
      </c>
      <c r="Q21" s="74" t="s">
        <v>1208</v>
      </c>
      <c r="R21" s="326">
        <v>354000</v>
      </c>
      <c r="S21" s="324">
        <v>350745</v>
      </c>
      <c r="T21" s="324">
        <v>338663</v>
      </c>
      <c r="U21" s="324">
        <v>1003247</v>
      </c>
      <c r="V21" s="324">
        <v>1742996</v>
      </c>
      <c r="W21" s="324">
        <v>563315</v>
      </c>
      <c r="X21" s="324">
        <v>864689</v>
      </c>
      <c r="Y21" s="328">
        <v>54</v>
      </c>
      <c r="Z21" s="329">
        <v>71</v>
      </c>
      <c r="AA21" s="328">
        <v>0</v>
      </c>
      <c r="AB21" s="74" t="s">
        <v>1208</v>
      </c>
      <c r="AC21" s="74" t="s">
        <v>1208</v>
      </c>
      <c r="AD21" s="330">
        <v>135626</v>
      </c>
      <c r="AE21" s="324">
        <v>3022.62</v>
      </c>
      <c r="AF21" s="328">
        <v>856.1</v>
      </c>
      <c r="AG21" s="324">
        <v>1712</v>
      </c>
      <c r="AH21" s="324">
        <v>568322</v>
      </c>
      <c r="AI21" s="324" t="s">
        <v>439</v>
      </c>
      <c r="AJ21" s="74" t="s">
        <v>1208</v>
      </c>
      <c r="AK21" s="329">
        <v>29</v>
      </c>
      <c r="AL21" s="324">
        <v>5178</v>
      </c>
      <c r="AM21" s="327">
        <v>32</v>
      </c>
      <c r="AN21" s="327">
        <v>18009</v>
      </c>
      <c r="AO21" s="324">
        <v>869</v>
      </c>
      <c r="AP21" s="324">
        <v>169</v>
      </c>
      <c r="AQ21" s="332">
        <v>22</v>
      </c>
      <c r="AR21" s="327">
        <v>8442</v>
      </c>
      <c r="AS21" s="324">
        <v>551</v>
      </c>
      <c r="AT21" s="324">
        <v>9</v>
      </c>
      <c r="AU21" s="324">
        <v>312</v>
      </c>
      <c r="AV21" s="324">
        <v>22</v>
      </c>
      <c r="AW21" s="324">
        <v>84</v>
      </c>
      <c r="AX21" s="74" t="s">
        <v>1208</v>
      </c>
      <c r="AY21" s="74" t="s">
        <v>1208</v>
      </c>
      <c r="AZ21" s="74" t="s">
        <v>1208</v>
      </c>
      <c r="BA21" s="74" t="s">
        <v>1208</v>
      </c>
      <c r="BB21" s="325">
        <v>100</v>
      </c>
      <c r="BC21" s="325">
        <v>90.6</v>
      </c>
      <c r="BD21" s="325">
        <v>111.5</v>
      </c>
      <c r="BE21" s="325"/>
      <c r="BF21" s="328">
        <v>8</v>
      </c>
      <c r="BG21" s="332">
        <v>8</v>
      </c>
      <c r="BH21" s="332">
        <v>3</v>
      </c>
      <c r="BI21" s="74" t="s">
        <v>1208</v>
      </c>
      <c r="BJ21" s="74" t="s">
        <v>1208</v>
      </c>
      <c r="BK21" s="328">
        <v>3</v>
      </c>
      <c r="BL21" s="328">
        <v>3</v>
      </c>
      <c r="BM21" s="332">
        <v>12</v>
      </c>
      <c r="BN21" s="332">
        <v>3</v>
      </c>
      <c r="BO21" s="327">
        <v>3</v>
      </c>
      <c r="BP21" s="324">
        <v>12022</v>
      </c>
      <c r="BQ21" s="327">
        <v>1</v>
      </c>
      <c r="BR21" s="324">
        <v>51000</v>
      </c>
      <c r="BS21" s="327">
        <v>1</v>
      </c>
      <c r="BT21" s="324">
        <v>16000</v>
      </c>
      <c r="BU21" s="327">
        <v>2</v>
      </c>
      <c r="BV21" s="324">
        <v>1770</v>
      </c>
      <c r="BW21" s="325">
        <v>41.9</v>
      </c>
      <c r="BX21" s="328" t="s">
        <v>439</v>
      </c>
      <c r="BY21" s="328">
        <v>4</v>
      </c>
      <c r="BZ21" s="328" t="s">
        <v>439</v>
      </c>
      <c r="CA21" s="328">
        <v>13729</v>
      </c>
      <c r="CB21" s="325">
        <v>48</v>
      </c>
      <c r="CC21" s="331">
        <v>1.54</v>
      </c>
      <c r="CD21" s="325">
        <v>26.2</v>
      </c>
      <c r="CE21" s="325">
        <v>4.0106436986852927</v>
      </c>
      <c r="CF21" s="325">
        <v>60.713172252500001</v>
      </c>
      <c r="CG21" s="327">
        <v>26</v>
      </c>
      <c r="CH21" s="324">
        <v>4467</v>
      </c>
      <c r="CI21" s="327">
        <v>203</v>
      </c>
      <c r="CJ21" s="327">
        <v>899</v>
      </c>
      <c r="CK21" s="327">
        <v>3257</v>
      </c>
      <c r="CL21" s="327">
        <v>883</v>
      </c>
      <c r="CM21" s="327">
        <v>254</v>
      </c>
      <c r="CN21" s="327">
        <v>573</v>
      </c>
      <c r="CO21" s="323">
        <v>1.25</v>
      </c>
      <c r="CP21" s="331" t="s">
        <v>439</v>
      </c>
      <c r="CQ21" s="327">
        <v>4</v>
      </c>
      <c r="CR21" s="327">
        <v>18</v>
      </c>
      <c r="CS21" s="327">
        <v>1</v>
      </c>
      <c r="CT21" s="327">
        <v>1</v>
      </c>
      <c r="CU21" s="327">
        <v>100</v>
      </c>
      <c r="CV21" s="327">
        <v>15</v>
      </c>
      <c r="CW21" s="324">
        <v>1278</v>
      </c>
      <c r="CX21" s="327">
        <v>8</v>
      </c>
      <c r="CY21" s="327">
        <v>660</v>
      </c>
      <c r="CZ21" s="328">
        <v>20</v>
      </c>
      <c r="DA21" s="328">
        <v>366</v>
      </c>
      <c r="DB21" s="328">
        <v>7</v>
      </c>
      <c r="DC21" s="328">
        <v>66</v>
      </c>
      <c r="DD21" s="328">
        <v>5</v>
      </c>
      <c r="DE21" s="328">
        <v>133</v>
      </c>
      <c r="DF21" s="324">
        <v>8500</v>
      </c>
      <c r="DG21" s="324">
        <v>1516</v>
      </c>
      <c r="DH21" s="324">
        <v>2123</v>
      </c>
      <c r="DI21" s="324">
        <v>868845.10800000001</v>
      </c>
      <c r="DJ21" s="324">
        <v>190163.05</v>
      </c>
      <c r="DK21" s="324">
        <v>571299.027</v>
      </c>
      <c r="DL21" s="324">
        <v>93435</v>
      </c>
      <c r="DM21" s="327">
        <v>9</v>
      </c>
      <c r="DN21" s="324">
        <v>14630</v>
      </c>
      <c r="DO21" s="324">
        <v>1953</v>
      </c>
      <c r="DP21" s="324">
        <v>1382</v>
      </c>
      <c r="DQ21" s="328">
        <v>243</v>
      </c>
      <c r="DR21" s="328">
        <v>2391</v>
      </c>
      <c r="DS21" s="324">
        <v>6955</v>
      </c>
      <c r="DT21" s="324">
        <v>9920</v>
      </c>
      <c r="DU21" s="324">
        <v>2543</v>
      </c>
      <c r="DV21" s="324">
        <v>2775</v>
      </c>
      <c r="DW21" s="328">
        <v>214</v>
      </c>
      <c r="DX21" s="328">
        <v>311</v>
      </c>
      <c r="DY21" s="328">
        <v>0</v>
      </c>
      <c r="DZ21" s="328">
        <v>1586</v>
      </c>
      <c r="EA21" s="328">
        <v>35</v>
      </c>
      <c r="EB21" s="328">
        <v>17312</v>
      </c>
      <c r="EC21" s="74" t="s">
        <v>1208</v>
      </c>
      <c r="ED21" s="116">
        <v>86</v>
      </c>
      <c r="EE21" s="327">
        <v>5737</v>
      </c>
      <c r="EF21" s="118">
        <v>5246</v>
      </c>
      <c r="EG21" s="327">
        <v>20</v>
      </c>
      <c r="EH21" s="118">
        <v>1062</v>
      </c>
      <c r="EI21" s="328">
        <v>81</v>
      </c>
      <c r="EJ21" s="328">
        <v>75</v>
      </c>
      <c r="EK21" s="325">
        <v>60.4</v>
      </c>
      <c r="EL21" s="328">
        <v>27</v>
      </c>
      <c r="EM21" s="328">
        <v>106</v>
      </c>
      <c r="EN21" s="328">
        <v>1458</v>
      </c>
      <c r="EO21" s="330">
        <v>522</v>
      </c>
      <c r="EP21" s="330">
        <v>63</v>
      </c>
      <c r="EQ21" s="330">
        <v>2445</v>
      </c>
      <c r="ER21" s="327">
        <v>2545</v>
      </c>
      <c r="ES21" s="325">
        <v>98.3</v>
      </c>
      <c r="ET21" s="325">
        <v>96.1</v>
      </c>
      <c r="EU21" s="330">
        <v>491</v>
      </c>
      <c r="EV21" s="327">
        <v>12.4</v>
      </c>
      <c r="EW21" s="330">
        <v>81644</v>
      </c>
      <c r="EX21" s="325">
        <v>41.9</v>
      </c>
      <c r="EY21" s="330">
        <v>345106</v>
      </c>
      <c r="EZ21" s="325">
        <v>1.0900000000000001</v>
      </c>
      <c r="FA21" s="328">
        <v>427</v>
      </c>
      <c r="FB21" s="328">
        <v>349</v>
      </c>
      <c r="FC21" s="333">
        <v>5220</v>
      </c>
      <c r="FD21" s="328">
        <v>88</v>
      </c>
      <c r="FE21" s="328" t="s">
        <v>1209</v>
      </c>
      <c r="FF21" s="328">
        <v>100</v>
      </c>
      <c r="FG21" s="325" t="s">
        <v>439</v>
      </c>
      <c r="FH21" s="324">
        <v>110124</v>
      </c>
      <c r="FI21" s="327">
        <v>5696</v>
      </c>
      <c r="FJ21" s="324">
        <v>0</v>
      </c>
      <c r="FK21" s="118">
        <v>98298</v>
      </c>
      <c r="FL21" s="324">
        <v>82979</v>
      </c>
      <c r="FM21" s="324">
        <v>11944</v>
      </c>
      <c r="FN21" s="324">
        <v>3375</v>
      </c>
      <c r="FO21" s="324">
        <v>6130</v>
      </c>
      <c r="FP21" s="140">
        <v>22.8</v>
      </c>
      <c r="FQ21" s="116">
        <v>320</v>
      </c>
      <c r="FR21" s="111">
        <v>4.6900000000000004</v>
      </c>
      <c r="FS21" s="118">
        <v>2793</v>
      </c>
      <c r="FT21" s="328">
        <v>26</v>
      </c>
      <c r="FU21" s="328">
        <v>55</v>
      </c>
      <c r="FV21" s="328">
        <v>79</v>
      </c>
      <c r="FW21" s="334">
        <v>15</v>
      </c>
      <c r="FX21" s="334">
        <v>423</v>
      </c>
      <c r="FY21" s="323">
        <v>69.359810190435766</v>
      </c>
      <c r="FZ21" s="323"/>
      <c r="GA21" s="111">
        <v>99.9</v>
      </c>
      <c r="GB21" s="111">
        <v>94.2</v>
      </c>
      <c r="GC21" s="325">
        <v>86.1</v>
      </c>
      <c r="GD21" s="335">
        <v>34</v>
      </c>
      <c r="GE21" s="116">
        <v>75</v>
      </c>
      <c r="GF21" s="116">
        <v>8</v>
      </c>
      <c r="GG21" s="116">
        <v>57</v>
      </c>
      <c r="GH21" s="328">
        <v>9307</v>
      </c>
      <c r="GI21" s="328">
        <v>3</v>
      </c>
      <c r="GJ21" s="328">
        <v>2785</v>
      </c>
      <c r="GK21" s="328">
        <v>1292</v>
      </c>
      <c r="GL21" s="328">
        <v>4</v>
      </c>
      <c r="GM21" s="118">
        <v>7342000</v>
      </c>
      <c r="GN21" s="114">
        <v>1233</v>
      </c>
      <c r="GO21" s="328" t="s">
        <v>439</v>
      </c>
      <c r="GP21" s="328" t="s">
        <v>439</v>
      </c>
      <c r="GQ21" s="324">
        <v>10657</v>
      </c>
      <c r="GR21" s="327">
        <v>15</v>
      </c>
      <c r="GS21" s="327">
        <v>2085</v>
      </c>
      <c r="GT21" s="327">
        <v>8557</v>
      </c>
      <c r="GU21" s="324">
        <v>141082</v>
      </c>
      <c r="GV21" s="324">
        <v>192</v>
      </c>
      <c r="GW21" s="324">
        <v>31665</v>
      </c>
      <c r="GX21" s="324">
        <v>109225</v>
      </c>
      <c r="GY21" s="324">
        <v>490</v>
      </c>
      <c r="GZ21" s="324">
        <v>6400</v>
      </c>
      <c r="HA21" s="324">
        <v>418209</v>
      </c>
      <c r="HB21" s="324">
        <v>1692</v>
      </c>
      <c r="HC21" s="324">
        <v>17035</v>
      </c>
      <c r="HD21" s="324">
        <v>347887</v>
      </c>
      <c r="HE21" s="324">
        <v>448</v>
      </c>
      <c r="HF21" s="324">
        <v>23230</v>
      </c>
      <c r="HG21" s="324">
        <v>878384.34</v>
      </c>
      <c r="HH21" s="327">
        <v>433</v>
      </c>
      <c r="HI21" s="328">
        <v>13987</v>
      </c>
      <c r="HJ21" s="328">
        <v>878384</v>
      </c>
      <c r="HK21" s="336">
        <v>37.200000000000003</v>
      </c>
      <c r="HL21" s="354">
        <v>153.1</v>
      </c>
      <c r="HM21" s="327">
        <v>2943</v>
      </c>
      <c r="HN21" s="327">
        <v>1954</v>
      </c>
      <c r="HO21" s="337">
        <v>148</v>
      </c>
      <c r="HP21" s="74" t="s">
        <v>1208</v>
      </c>
      <c r="HQ21" s="74" t="s">
        <v>1208</v>
      </c>
      <c r="HR21" s="74" t="s">
        <v>1208</v>
      </c>
      <c r="HS21" s="337">
        <v>1</v>
      </c>
      <c r="HT21" s="338">
        <v>1598113</v>
      </c>
      <c r="HU21" s="338">
        <v>8404247</v>
      </c>
      <c r="HV21" s="339">
        <v>721562</v>
      </c>
      <c r="HW21" s="339">
        <v>1203460.1000000001</v>
      </c>
      <c r="HX21" s="339">
        <v>145907.20000000001</v>
      </c>
      <c r="HY21" s="339">
        <v>13510</v>
      </c>
      <c r="HZ21" s="339">
        <v>16730</v>
      </c>
      <c r="IA21" s="339">
        <v>110804</v>
      </c>
      <c r="IB21" s="339">
        <v>53083</v>
      </c>
      <c r="IC21" s="340">
        <v>101068</v>
      </c>
      <c r="ID21" s="340">
        <v>10230955</v>
      </c>
      <c r="IE21" s="340">
        <v>390167</v>
      </c>
      <c r="IF21" s="341">
        <v>145</v>
      </c>
      <c r="IG21" s="341">
        <v>12</v>
      </c>
      <c r="IH21" s="340">
        <v>134</v>
      </c>
      <c r="II21" s="341">
        <v>12</v>
      </c>
      <c r="IJ21" s="340" t="s">
        <v>439</v>
      </c>
      <c r="IK21" s="338">
        <v>158374</v>
      </c>
      <c r="IL21" s="341">
        <v>25111</v>
      </c>
      <c r="IM21" s="346">
        <v>2418000</v>
      </c>
      <c r="IN21" s="331">
        <v>34.53</v>
      </c>
      <c r="IO21" s="342">
        <v>280650</v>
      </c>
      <c r="IP21" s="343">
        <v>4.5199999999999996</v>
      </c>
      <c r="IQ21" s="344">
        <v>2.9</v>
      </c>
      <c r="IR21" s="344">
        <v>2.9</v>
      </c>
      <c r="IS21" s="344">
        <v>537.6</v>
      </c>
      <c r="IT21" s="344">
        <v>537.6</v>
      </c>
      <c r="IU21" s="338">
        <v>78575</v>
      </c>
      <c r="IV21" s="345">
        <v>75</v>
      </c>
      <c r="IW21" s="345">
        <v>54</v>
      </c>
      <c r="IX21" s="345">
        <v>49.3</v>
      </c>
      <c r="IY21" s="345">
        <v>61.6</v>
      </c>
      <c r="IZ21" s="345">
        <v>19.7</v>
      </c>
      <c r="JA21" s="341">
        <v>1</v>
      </c>
      <c r="JB21" s="341">
        <v>9</v>
      </c>
      <c r="JC21" s="111">
        <v>74.040000000000006</v>
      </c>
      <c r="JD21" s="110">
        <v>0.97399999999999998</v>
      </c>
      <c r="JE21" s="109">
        <v>97.9</v>
      </c>
      <c r="JF21" s="109">
        <v>5.3</v>
      </c>
      <c r="JG21" s="109">
        <v>4.5</v>
      </c>
      <c r="JH21" s="108">
        <v>103308586</v>
      </c>
      <c r="JI21" s="376">
        <v>61.9</v>
      </c>
      <c r="JJ21" s="376">
        <v>52.6</v>
      </c>
      <c r="JK21" s="377">
        <v>-4.53</v>
      </c>
      <c r="JL21" s="377">
        <v>-23</v>
      </c>
      <c r="JM21" s="376">
        <v>68.900000000000006</v>
      </c>
      <c r="JN21" s="345">
        <v>26.7</v>
      </c>
      <c r="JO21" s="347">
        <v>2299</v>
      </c>
      <c r="JP21" s="74" t="s">
        <v>1208</v>
      </c>
      <c r="JQ21" s="74" t="s">
        <v>1208</v>
      </c>
      <c r="JR21" s="74" t="s">
        <v>1208</v>
      </c>
      <c r="JS21" s="345">
        <v>17.7</v>
      </c>
      <c r="JT21" s="345">
        <v>29.4</v>
      </c>
      <c r="JU21" s="338">
        <v>68109</v>
      </c>
      <c r="JV21" s="338">
        <v>1776</v>
      </c>
      <c r="JW21" s="338">
        <v>1258</v>
      </c>
      <c r="JX21" s="338">
        <v>5445</v>
      </c>
      <c r="JY21" s="338">
        <v>6284</v>
      </c>
      <c r="JZ21" s="338">
        <v>6457</v>
      </c>
      <c r="KA21" s="338">
        <v>7424</v>
      </c>
      <c r="KB21" s="338">
        <v>9542</v>
      </c>
      <c r="KC21" s="338">
        <v>8629</v>
      </c>
      <c r="KD21" s="338">
        <v>7351</v>
      </c>
      <c r="KE21" s="338">
        <v>5946</v>
      </c>
      <c r="KF21" s="338">
        <v>5430</v>
      </c>
      <c r="KG21" s="338">
        <v>4387</v>
      </c>
      <c r="KH21" s="74" t="s">
        <v>1208</v>
      </c>
      <c r="KI21" s="338">
        <v>2122</v>
      </c>
      <c r="KJ21" s="338">
        <v>941</v>
      </c>
      <c r="KK21" s="338">
        <v>389</v>
      </c>
      <c r="KL21" s="338">
        <v>188</v>
      </c>
      <c r="KM21" s="338">
        <v>7538</v>
      </c>
      <c r="KN21" s="338">
        <v>8026</v>
      </c>
      <c r="KO21" s="338">
        <v>7911</v>
      </c>
      <c r="KP21" s="338">
        <v>9192</v>
      </c>
      <c r="KQ21" s="338">
        <v>10928</v>
      </c>
      <c r="KR21" s="338">
        <v>13021</v>
      </c>
      <c r="KS21" s="338">
        <v>11381</v>
      </c>
      <c r="KT21" s="338">
        <v>9758</v>
      </c>
      <c r="KU21" s="338">
        <v>8963</v>
      </c>
      <c r="KV21" s="338">
        <v>10820</v>
      </c>
      <c r="KW21" s="338">
        <v>13780</v>
      </c>
      <c r="KX21" s="74" t="s">
        <v>1208</v>
      </c>
      <c r="KY21" s="338">
        <v>11601</v>
      </c>
      <c r="KZ21" s="338">
        <v>8337</v>
      </c>
      <c r="LA21" s="338">
        <v>5627</v>
      </c>
      <c r="LB21" s="348">
        <v>5434</v>
      </c>
    </row>
    <row r="22" spans="1:314" ht="12" customHeight="1">
      <c r="A22" s="3">
        <v>112038</v>
      </c>
      <c r="B22" s="322" t="s">
        <v>782</v>
      </c>
      <c r="C22" s="323">
        <v>61.95</v>
      </c>
      <c r="D22" s="324">
        <v>604675</v>
      </c>
      <c r="E22" s="325">
        <v>12.7</v>
      </c>
      <c r="F22" s="325">
        <v>64.599999999999994</v>
      </c>
      <c r="G22" s="325">
        <v>22.8</v>
      </c>
      <c r="H22" s="326">
        <v>30150</v>
      </c>
      <c r="I22" s="326">
        <v>61020</v>
      </c>
      <c r="J22" s="326">
        <v>92313</v>
      </c>
      <c r="K22" s="324">
        <v>68109</v>
      </c>
      <c r="L22" s="324">
        <v>286887</v>
      </c>
      <c r="M22" s="324">
        <v>36449</v>
      </c>
      <c r="N22" s="324">
        <v>33036</v>
      </c>
      <c r="O22" s="327">
        <v>25454</v>
      </c>
      <c r="P22" s="74" t="s">
        <v>1208</v>
      </c>
      <c r="Q22" s="74" t="s">
        <v>1208</v>
      </c>
      <c r="R22" s="326">
        <v>590701</v>
      </c>
      <c r="S22" s="324">
        <v>578112</v>
      </c>
      <c r="T22" s="324">
        <v>473778</v>
      </c>
      <c r="U22" s="324">
        <v>2521240</v>
      </c>
      <c r="V22" s="324">
        <v>3094389</v>
      </c>
      <c r="W22" s="324">
        <v>830555</v>
      </c>
      <c r="X22" s="324">
        <v>1341824</v>
      </c>
      <c r="Y22" s="328">
        <v>19</v>
      </c>
      <c r="Z22" s="329">
        <v>55</v>
      </c>
      <c r="AA22" s="328">
        <v>24</v>
      </c>
      <c r="AB22" s="74" t="s">
        <v>1208</v>
      </c>
      <c r="AC22" s="74" t="s">
        <v>1208</v>
      </c>
      <c r="AD22" s="330" t="s">
        <v>439</v>
      </c>
      <c r="AE22" s="324">
        <v>533</v>
      </c>
      <c r="AF22" s="328">
        <v>1418</v>
      </c>
      <c r="AG22" s="324">
        <v>2002</v>
      </c>
      <c r="AH22" s="324">
        <v>572993</v>
      </c>
      <c r="AI22" s="324" t="s">
        <v>439</v>
      </c>
      <c r="AJ22" s="74" t="s">
        <v>1208</v>
      </c>
      <c r="AK22" s="329">
        <v>43</v>
      </c>
      <c r="AL22" s="324">
        <v>9344</v>
      </c>
      <c r="AM22" s="327">
        <v>52</v>
      </c>
      <c r="AN22" s="327">
        <v>29866</v>
      </c>
      <c r="AO22" s="324">
        <v>1502</v>
      </c>
      <c r="AP22" s="324">
        <v>220</v>
      </c>
      <c r="AQ22" s="332">
        <v>26</v>
      </c>
      <c r="AR22" s="327">
        <v>13893</v>
      </c>
      <c r="AS22" s="324">
        <v>803</v>
      </c>
      <c r="AT22" s="324">
        <v>2</v>
      </c>
      <c r="AU22" s="324">
        <v>587</v>
      </c>
      <c r="AV22" s="324">
        <v>26</v>
      </c>
      <c r="AW22" s="324">
        <v>1219</v>
      </c>
      <c r="AX22" s="74" t="s">
        <v>1208</v>
      </c>
      <c r="AY22" s="74" t="s">
        <v>1208</v>
      </c>
      <c r="AZ22" s="74" t="s">
        <v>1208</v>
      </c>
      <c r="BA22" s="74" t="s">
        <v>1208</v>
      </c>
      <c r="BB22" s="325">
        <v>100</v>
      </c>
      <c r="BC22" s="325">
        <v>92.7</v>
      </c>
      <c r="BD22" s="325">
        <v>96.6</v>
      </c>
      <c r="BE22" s="325"/>
      <c r="BF22" s="328">
        <v>29</v>
      </c>
      <c r="BG22" s="332">
        <v>38</v>
      </c>
      <c r="BH22" s="332">
        <v>13</v>
      </c>
      <c r="BI22" s="74" t="s">
        <v>1208</v>
      </c>
      <c r="BJ22" s="74" t="s">
        <v>1208</v>
      </c>
      <c r="BK22" s="328">
        <v>3</v>
      </c>
      <c r="BL22" s="328">
        <v>3</v>
      </c>
      <c r="BM22" s="332">
        <v>11</v>
      </c>
      <c r="BN22" s="332">
        <v>5</v>
      </c>
      <c r="BO22" s="327">
        <v>11</v>
      </c>
      <c r="BP22" s="324">
        <v>12858</v>
      </c>
      <c r="BQ22" s="327">
        <v>1</v>
      </c>
      <c r="BR22" s="324">
        <v>19800</v>
      </c>
      <c r="BS22" s="327">
        <v>8</v>
      </c>
      <c r="BT22" s="324">
        <v>98065</v>
      </c>
      <c r="BU22" s="327">
        <v>7</v>
      </c>
      <c r="BV22" s="324">
        <v>5366</v>
      </c>
      <c r="BW22" s="325" t="s">
        <v>439</v>
      </c>
      <c r="BX22" s="328" t="s">
        <v>439</v>
      </c>
      <c r="BY22" s="328" t="s">
        <v>439</v>
      </c>
      <c r="BZ22" s="328" t="s">
        <v>439</v>
      </c>
      <c r="CA22" s="328" t="s">
        <v>439</v>
      </c>
      <c r="CB22" s="325">
        <v>53.7</v>
      </c>
      <c r="CC22" s="331">
        <v>1.23</v>
      </c>
      <c r="CD22" s="325">
        <v>23.8</v>
      </c>
      <c r="CE22" s="325">
        <v>4.2982976342443218</v>
      </c>
      <c r="CF22" s="325">
        <v>64.320348596599999</v>
      </c>
      <c r="CG22" s="327">
        <v>20</v>
      </c>
      <c r="CH22" s="324">
        <v>3759</v>
      </c>
      <c r="CI22" s="327">
        <v>323</v>
      </c>
      <c r="CJ22" s="327">
        <v>897</v>
      </c>
      <c r="CK22" s="327">
        <v>5240</v>
      </c>
      <c r="CL22" s="327">
        <v>1610</v>
      </c>
      <c r="CM22" s="327">
        <v>365</v>
      </c>
      <c r="CN22" s="327">
        <v>843</v>
      </c>
      <c r="CO22" s="323">
        <v>1.18</v>
      </c>
      <c r="CP22" s="331" t="s">
        <v>439</v>
      </c>
      <c r="CQ22" s="327" t="s">
        <v>439</v>
      </c>
      <c r="CR22" s="327" t="s">
        <v>439</v>
      </c>
      <c r="CS22" s="327">
        <v>10</v>
      </c>
      <c r="CT22" s="327">
        <v>1</v>
      </c>
      <c r="CU22" s="327">
        <v>50</v>
      </c>
      <c r="CV22" s="327">
        <v>28</v>
      </c>
      <c r="CW22" s="324">
        <v>2854</v>
      </c>
      <c r="CX22" s="327">
        <v>7</v>
      </c>
      <c r="CY22" s="327">
        <v>909</v>
      </c>
      <c r="CZ22" s="328">
        <v>31</v>
      </c>
      <c r="DA22" s="328">
        <v>609</v>
      </c>
      <c r="DB22" s="328">
        <v>7</v>
      </c>
      <c r="DC22" s="328">
        <v>87</v>
      </c>
      <c r="DD22" s="328">
        <v>4</v>
      </c>
      <c r="DE22" s="328">
        <v>112</v>
      </c>
      <c r="DF22" s="324">
        <v>13756</v>
      </c>
      <c r="DG22" s="324">
        <v>2930</v>
      </c>
      <c r="DH22" s="324">
        <v>3183</v>
      </c>
      <c r="DI22" s="324">
        <v>1461680.6310000001</v>
      </c>
      <c r="DJ22" s="324">
        <v>346722.58399999997</v>
      </c>
      <c r="DK22" s="324">
        <v>876465.77300000004</v>
      </c>
      <c r="DL22" s="324">
        <v>137186</v>
      </c>
      <c r="DM22" s="327">
        <v>20</v>
      </c>
      <c r="DN22" s="324">
        <v>22336</v>
      </c>
      <c r="DO22" s="324">
        <v>2665</v>
      </c>
      <c r="DP22" s="324">
        <v>2393</v>
      </c>
      <c r="DQ22" s="328">
        <v>180</v>
      </c>
      <c r="DR22" s="328">
        <v>2002</v>
      </c>
      <c r="DS22" s="324">
        <v>12774</v>
      </c>
      <c r="DT22" s="324">
        <v>17702</v>
      </c>
      <c r="DU22" s="324">
        <v>3931</v>
      </c>
      <c r="DV22" s="324">
        <v>4612</v>
      </c>
      <c r="DW22" s="328">
        <v>303</v>
      </c>
      <c r="DX22" s="328">
        <v>324</v>
      </c>
      <c r="DY22" s="328">
        <v>0</v>
      </c>
      <c r="DZ22" s="328">
        <v>1826</v>
      </c>
      <c r="EA22" s="328">
        <v>46</v>
      </c>
      <c r="EB22" s="328">
        <v>16311</v>
      </c>
      <c r="EC22" s="74" t="s">
        <v>1208</v>
      </c>
      <c r="ED22" s="116">
        <v>175</v>
      </c>
      <c r="EE22" s="327">
        <v>10453</v>
      </c>
      <c r="EF22" s="118">
        <v>9783</v>
      </c>
      <c r="EG22" s="327">
        <v>76</v>
      </c>
      <c r="EH22" s="118">
        <v>2253</v>
      </c>
      <c r="EI22" s="328">
        <v>141</v>
      </c>
      <c r="EJ22" s="328">
        <v>175</v>
      </c>
      <c r="EK22" s="325">
        <v>54.6</v>
      </c>
      <c r="EL22" s="328">
        <v>83</v>
      </c>
      <c r="EM22" s="328">
        <v>326</v>
      </c>
      <c r="EN22" s="328">
        <v>2005</v>
      </c>
      <c r="EO22" s="330">
        <v>240</v>
      </c>
      <c r="EP22" s="330">
        <v>229</v>
      </c>
      <c r="EQ22" s="330">
        <v>4739</v>
      </c>
      <c r="ER22" s="327">
        <v>4839</v>
      </c>
      <c r="ES22" s="325">
        <v>90.8</v>
      </c>
      <c r="ET22" s="325">
        <v>87.9</v>
      </c>
      <c r="EU22" s="330">
        <v>91</v>
      </c>
      <c r="EV22" s="325">
        <v>19.100000000000001</v>
      </c>
      <c r="EW22" s="330">
        <v>142645</v>
      </c>
      <c r="EX22" s="325">
        <v>35</v>
      </c>
      <c r="EY22" s="330">
        <v>302181.43369203265</v>
      </c>
      <c r="EZ22" s="325">
        <v>-0.54011888540000397</v>
      </c>
      <c r="FA22" s="328">
        <v>432</v>
      </c>
      <c r="FB22" s="328">
        <v>67</v>
      </c>
      <c r="FC22" s="324">
        <v>4180</v>
      </c>
      <c r="FD22" s="328">
        <v>119</v>
      </c>
      <c r="FE22" s="328" t="s">
        <v>1209</v>
      </c>
      <c r="FF22" s="328">
        <v>100</v>
      </c>
      <c r="FG22" s="325" t="s">
        <v>439</v>
      </c>
      <c r="FH22" s="324">
        <v>182204</v>
      </c>
      <c r="FI22" s="327">
        <v>11579</v>
      </c>
      <c r="FJ22" s="324">
        <v>202</v>
      </c>
      <c r="FK22" s="118">
        <v>158221</v>
      </c>
      <c r="FL22" s="324">
        <v>0</v>
      </c>
      <c r="FM22" s="324">
        <v>18388</v>
      </c>
      <c r="FN22" s="324">
        <v>139833</v>
      </c>
      <c r="FO22" s="324">
        <v>12404</v>
      </c>
      <c r="FP22" s="140">
        <v>22.5</v>
      </c>
      <c r="FQ22" s="116">
        <v>458</v>
      </c>
      <c r="FR22" s="111">
        <v>3.39</v>
      </c>
      <c r="FS22" s="118">
        <v>8636</v>
      </c>
      <c r="FT22" s="328">
        <v>109</v>
      </c>
      <c r="FU22" s="328">
        <v>143</v>
      </c>
      <c r="FV22" s="328">
        <v>1136</v>
      </c>
      <c r="FW22" s="334">
        <v>26</v>
      </c>
      <c r="FX22" s="334">
        <v>966</v>
      </c>
      <c r="FY22" s="323">
        <v>59.861775870605719</v>
      </c>
      <c r="FZ22" s="323"/>
      <c r="GA22" s="111">
        <v>99.9</v>
      </c>
      <c r="GB22" s="111">
        <v>89.66</v>
      </c>
      <c r="GC22" s="325">
        <v>87.2</v>
      </c>
      <c r="GD22" s="335">
        <v>44</v>
      </c>
      <c r="GE22" s="116">
        <v>127</v>
      </c>
      <c r="GF22" s="116">
        <v>13</v>
      </c>
      <c r="GG22" s="116">
        <v>52</v>
      </c>
      <c r="GH22" s="328">
        <v>1851</v>
      </c>
      <c r="GI22" s="328">
        <v>9</v>
      </c>
      <c r="GJ22" s="328">
        <v>4997</v>
      </c>
      <c r="GK22" s="328">
        <v>2713</v>
      </c>
      <c r="GL22" s="328">
        <v>8</v>
      </c>
      <c r="GM22" s="118">
        <v>3297622</v>
      </c>
      <c r="GN22" s="114">
        <v>1571</v>
      </c>
      <c r="GO22" s="328" t="s">
        <v>439</v>
      </c>
      <c r="GP22" s="328" t="s">
        <v>439</v>
      </c>
      <c r="GQ22" s="324">
        <v>20853</v>
      </c>
      <c r="GR22" s="327">
        <v>34</v>
      </c>
      <c r="GS22" s="327">
        <v>6143</v>
      </c>
      <c r="GT22" s="327">
        <v>14676</v>
      </c>
      <c r="GU22" s="324">
        <v>179695</v>
      </c>
      <c r="GV22" s="324">
        <v>214</v>
      </c>
      <c r="GW22" s="324">
        <v>48159</v>
      </c>
      <c r="GX22" s="324">
        <v>131322</v>
      </c>
      <c r="GY22" s="324">
        <v>972</v>
      </c>
      <c r="GZ22" s="324">
        <v>8341</v>
      </c>
      <c r="HA22" s="324">
        <v>638366</v>
      </c>
      <c r="HB22" s="324">
        <v>2416</v>
      </c>
      <c r="HC22" s="324">
        <v>22501</v>
      </c>
      <c r="HD22" s="324">
        <v>484602</v>
      </c>
      <c r="HE22" s="324">
        <v>1306</v>
      </c>
      <c r="HF22" s="324">
        <v>22866</v>
      </c>
      <c r="HG22" s="324">
        <v>495006.07</v>
      </c>
      <c r="HH22" s="327">
        <v>1303</v>
      </c>
      <c r="HI22" s="328">
        <v>21340</v>
      </c>
      <c r="HJ22" s="328">
        <v>467376</v>
      </c>
      <c r="HK22" s="336">
        <v>4.5</v>
      </c>
      <c r="HL22" s="328">
        <v>0</v>
      </c>
      <c r="HM22" s="327">
        <v>865</v>
      </c>
      <c r="HN22" s="327">
        <v>482</v>
      </c>
      <c r="HO22" s="337">
        <v>57</v>
      </c>
      <c r="HP22" s="74" t="s">
        <v>1208</v>
      </c>
      <c r="HQ22" s="74" t="s">
        <v>1208</v>
      </c>
      <c r="HR22" s="74" t="s">
        <v>1208</v>
      </c>
      <c r="HS22" s="337">
        <v>0</v>
      </c>
      <c r="HT22" s="338">
        <v>1168648</v>
      </c>
      <c r="HU22" s="338">
        <v>8039559</v>
      </c>
      <c r="HV22" s="339">
        <v>946307</v>
      </c>
      <c r="HW22" s="339">
        <v>1115991</v>
      </c>
      <c r="HX22" s="339">
        <v>320800</v>
      </c>
      <c r="HY22" s="339">
        <v>4830</v>
      </c>
      <c r="HZ22" s="339">
        <v>10300</v>
      </c>
      <c r="IA22" s="339">
        <v>201400</v>
      </c>
      <c r="IB22" s="339">
        <v>135340</v>
      </c>
      <c r="IC22" s="340">
        <v>87678</v>
      </c>
      <c r="ID22" s="340" t="s">
        <v>439</v>
      </c>
      <c r="IE22" s="340">
        <v>354915</v>
      </c>
      <c r="IF22" s="341">
        <v>277</v>
      </c>
      <c r="IG22" s="341">
        <v>10</v>
      </c>
      <c r="IH22" s="340">
        <v>130</v>
      </c>
      <c r="II22" s="341">
        <v>10</v>
      </c>
      <c r="IJ22" s="340">
        <v>3208</v>
      </c>
      <c r="IK22" s="338">
        <v>196235</v>
      </c>
      <c r="IL22" s="341">
        <v>24400</v>
      </c>
      <c r="IM22" s="378">
        <v>4900</v>
      </c>
      <c r="IN22" s="331">
        <v>54.86</v>
      </c>
      <c r="IO22" s="342">
        <v>565380</v>
      </c>
      <c r="IP22" s="343" t="s">
        <v>439</v>
      </c>
      <c r="IQ22" s="350">
        <v>9.8699999999999992</v>
      </c>
      <c r="IR22" s="350">
        <v>8.77</v>
      </c>
      <c r="IS22" s="335">
        <v>3069.4</v>
      </c>
      <c r="IT22" s="335">
        <v>2317.1</v>
      </c>
      <c r="IU22" s="338">
        <v>46377</v>
      </c>
      <c r="IV22" s="345">
        <v>71</v>
      </c>
      <c r="IW22" s="345">
        <v>57.9</v>
      </c>
      <c r="IX22" s="345">
        <v>32.6</v>
      </c>
      <c r="IY22" s="345">
        <v>58.9</v>
      </c>
      <c r="IZ22" s="345">
        <v>20.7</v>
      </c>
      <c r="JA22" s="341">
        <v>1</v>
      </c>
      <c r="JB22" s="341">
        <v>10</v>
      </c>
      <c r="JC22" s="111">
        <v>60</v>
      </c>
      <c r="JD22" s="110">
        <v>0.96699999999999997</v>
      </c>
      <c r="JE22" s="109">
        <v>94.3</v>
      </c>
      <c r="JF22" s="109">
        <v>6.1</v>
      </c>
      <c r="JG22" s="109">
        <v>7.4</v>
      </c>
      <c r="JH22" s="108">
        <v>166807072</v>
      </c>
      <c r="JI22" s="346">
        <v>61.4</v>
      </c>
      <c r="JJ22" s="376">
        <v>53</v>
      </c>
      <c r="JK22" s="346" t="s">
        <v>439</v>
      </c>
      <c r="JL22" s="346" t="s">
        <v>439</v>
      </c>
      <c r="JM22" s="346">
        <v>3.9</v>
      </c>
      <c r="JN22" s="345">
        <v>25.9</v>
      </c>
      <c r="JO22" s="347">
        <v>4636</v>
      </c>
      <c r="JP22" s="74" t="s">
        <v>1208</v>
      </c>
      <c r="JQ22" s="74" t="s">
        <v>1208</v>
      </c>
      <c r="JR22" s="74" t="s">
        <v>1208</v>
      </c>
      <c r="JS22" s="345">
        <v>32</v>
      </c>
      <c r="JT22" s="345">
        <v>28.3</v>
      </c>
      <c r="JU22" s="338">
        <v>113239</v>
      </c>
      <c r="JV22" s="338">
        <v>1534</v>
      </c>
      <c r="JW22" s="338">
        <v>2019</v>
      </c>
      <c r="JX22" s="338">
        <v>8913</v>
      </c>
      <c r="JY22" s="338">
        <v>11255</v>
      </c>
      <c r="JZ22" s="338">
        <v>11681</v>
      </c>
      <c r="KA22" s="338">
        <v>12957</v>
      </c>
      <c r="KB22" s="338">
        <v>16808</v>
      </c>
      <c r="KC22" s="338">
        <v>15481</v>
      </c>
      <c r="KD22" s="338">
        <v>12643</v>
      </c>
      <c r="KE22" s="338">
        <v>9464</v>
      </c>
      <c r="KF22" s="338">
        <v>8324</v>
      </c>
      <c r="KG22" s="338">
        <v>6984</v>
      </c>
      <c r="KH22" s="74" t="s">
        <v>1208</v>
      </c>
      <c r="KI22" s="338">
        <v>3544</v>
      </c>
      <c r="KJ22" s="338">
        <v>1583</v>
      </c>
      <c r="KK22" s="338">
        <v>604</v>
      </c>
      <c r="KL22" s="338">
        <v>236</v>
      </c>
      <c r="KM22" s="338">
        <v>12136</v>
      </c>
      <c r="KN22" s="338">
        <v>12663</v>
      </c>
      <c r="KO22" s="338">
        <v>14092</v>
      </c>
      <c r="KP22" s="338">
        <v>16765</v>
      </c>
      <c r="KQ22" s="338">
        <v>19096</v>
      </c>
      <c r="KR22" s="338">
        <v>23212</v>
      </c>
      <c r="KS22" s="338">
        <v>20536</v>
      </c>
      <c r="KT22" s="338">
        <v>16932</v>
      </c>
      <c r="KU22" s="338">
        <v>13806</v>
      </c>
      <c r="KV22" s="338">
        <v>15416</v>
      </c>
      <c r="KW22" s="338">
        <v>19322</v>
      </c>
      <c r="KX22" s="74" t="s">
        <v>1208</v>
      </c>
      <c r="KY22" s="338">
        <v>16933</v>
      </c>
      <c r="KZ22" s="338">
        <v>13834</v>
      </c>
      <c r="LA22" s="338">
        <v>9751</v>
      </c>
      <c r="LB22" s="348">
        <v>8823</v>
      </c>
    </row>
    <row r="23" spans="1:314" ht="12" customHeight="1">
      <c r="A23" s="3">
        <v>112224</v>
      </c>
      <c r="B23" s="322" t="s">
        <v>715</v>
      </c>
      <c r="C23" s="323">
        <v>60.24</v>
      </c>
      <c r="D23" s="324">
        <v>343383</v>
      </c>
      <c r="E23" s="325">
        <v>13</v>
      </c>
      <c r="F23" s="325">
        <v>62.2</v>
      </c>
      <c r="G23" s="325">
        <v>24.8</v>
      </c>
      <c r="H23" s="326">
        <v>17277</v>
      </c>
      <c r="I23" s="326">
        <v>35629</v>
      </c>
      <c r="J23" s="326">
        <v>54118</v>
      </c>
      <c r="K23" s="324">
        <v>41566</v>
      </c>
      <c r="L23" s="324">
        <v>153949</v>
      </c>
      <c r="M23" s="324">
        <v>6577</v>
      </c>
      <c r="N23" s="324">
        <v>15117</v>
      </c>
      <c r="O23" s="327">
        <v>12575</v>
      </c>
      <c r="P23" s="74" t="s">
        <v>1208</v>
      </c>
      <c r="Q23" s="74" t="s">
        <v>1208</v>
      </c>
      <c r="R23" s="326">
        <v>344790</v>
      </c>
      <c r="S23" s="324">
        <v>337498</v>
      </c>
      <c r="T23" s="324">
        <v>294715</v>
      </c>
      <c r="U23" s="324">
        <v>745911</v>
      </c>
      <c r="V23" s="324">
        <v>1823541</v>
      </c>
      <c r="W23" s="324">
        <v>507935</v>
      </c>
      <c r="X23" s="324">
        <v>658644</v>
      </c>
      <c r="Y23" s="328">
        <v>45</v>
      </c>
      <c r="Z23" s="329">
        <v>50</v>
      </c>
      <c r="AA23" s="328">
        <v>18</v>
      </c>
      <c r="AB23" s="74" t="s">
        <v>1208</v>
      </c>
      <c r="AC23" s="74" t="s">
        <v>1208</v>
      </c>
      <c r="AD23" s="330" t="s">
        <v>439</v>
      </c>
      <c r="AE23" s="324" t="s">
        <v>439</v>
      </c>
      <c r="AF23" s="328">
        <v>342</v>
      </c>
      <c r="AG23" s="324">
        <v>1675</v>
      </c>
      <c r="AH23" s="324">
        <v>333793</v>
      </c>
      <c r="AI23" s="324" t="s">
        <v>439</v>
      </c>
      <c r="AJ23" s="74" t="s">
        <v>1208</v>
      </c>
      <c r="AK23" s="329">
        <v>21</v>
      </c>
      <c r="AL23" s="324">
        <v>6215</v>
      </c>
      <c r="AM23" s="327">
        <v>30</v>
      </c>
      <c r="AN23" s="327">
        <v>18030</v>
      </c>
      <c r="AO23" s="324">
        <v>882</v>
      </c>
      <c r="AP23" s="324">
        <v>53</v>
      </c>
      <c r="AQ23" s="332">
        <v>15</v>
      </c>
      <c r="AR23" s="324">
        <v>8333</v>
      </c>
      <c r="AS23" s="324">
        <v>490</v>
      </c>
      <c r="AT23" s="324">
        <v>5</v>
      </c>
      <c r="AU23" s="324">
        <v>228</v>
      </c>
      <c r="AV23" s="324">
        <v>15</v>
      </c>
      <c r="AW23" s="324">
        <v>71</v>
      </c>
      <c r="AX23" s="74" t="s">
        <v>1208</v>
      </c>
      <c r="AY23" s="74" t="s">
        <v>1208</v>
      </c>
      <c r="AZ23" s="74" t="s">
        <v>1208</v>
      </c>
      <c r="BA23" s="74" t="s">
        <v>1208</v>
      </c>
      <c r="BB23" s="325">
        <v>100</v>
      </c>
      <c r="BC23" s="325">
        <v>111.2</v>
      </c>
      <c r="BD23" s="325">
        <v>111.7</v>
      </c>
      <c r="BE23" s="325"/>
      <c r="BF23" s="328">
        <v>0</v>
      </c>
      <c r="BG23" s="332">
        <v>0</v>
      </c>
      <c r="BH23" s="332">
        <v>0</v>
      </c>
      <c r="BI23" s="74" t="s">
        <v>1208</v>
      </c>
      <c r="BJ23" s="74" t="s">
        <v>1208</v>
      </c>
      <c r="BK23" s="328">
        <v>3</v>
      </c>
      <c r="BL23" s="328">
        <v>3</v>
      </c>
      <c r="BM23" s="332">
        <v>9</v>
      </c>
      <c r="BN23" s="332">
        <v>6</v>
      </c>
      <c r="BO23" s="327">
        <v>6</v>
      </c>
      <c r="BP23" s="324">
        <v>21426</v>
      </c>
      <c r="BQ23" s="327">
        <v>1</v>
      </c>
      <c r="BR23" s="324">
        <v>39102</v>
      </c>
      <c r="BS23" s="327">
        <v>7</v>
      </c>
      <c r="BT23" s="324">
        <v>71717</v>
      </c>
      <c r="BU23" s="327">
        <v>1</v>
      </c>
      <c r="BV23" s="324">
        <v>553</v>
      </c>
      <c r="BW23" s="325">
        <v>42.5</v>
      </c>
      <c r="BX23" s="328">
        <v>1</v>
      </c>
      <c r="BY23" s="328">
        <v>2</v>
      </c>
      <c r="BZ23" s="328">
        <v>143</v>
      </c>
      <c r="CA23" s="328">
        <v>7726</v>
      </c>
      <c r="CB23" s="325">
        <v>32.26</v>
      </c>
      <c r="CC23" s="331">
        <v>1.1299999999999999</v>
      </c>
      <c r="CD23" s="325">
        <v>27.1</v>
      </c>
      <c r="CE23" s="325">
        <v>4.1348771803847644</v>
      </c>
      <c r="CF23" s="325">
        <v>61.526425271100003</v>
      </c>
      <c r="CG23" s="327">
        <v>15</v>
      </c>
      <c r="CH23" s="324">
        <v>3296</v>
      </c>
      <c r="CI23" s="327">
        <v>195</v>
      </c>
      <c r="CJ23" s="327">
        <v>797</v>
      </c>
      <c r="CK23" s="327">
        <v>2885</v>
      </c>
      <c r="CL23" s="327">
        <v>894</v>
      </c>
      <c r="CM23" s="327">
        <v>175</v>
      </c>
      <c r="CN23" s="327">
        <v>474</v>
      </c>
      <c r="CO23" s="323">
        <v>1.31</v>
      </c>
      <c r="CP23" s="331" t="s">
        <v>439</v>
      </c>
      <c r="CQ23" s="327">
        <v>4</v>
      </c>
      <c r="CR23" s="327">
        <v>25</v>
      </c>
      <c r="CS23" s="327">
        <v>4</v>
      </c>
      <c r="CT23" s="327">
        <v>1</v>
      </c>
      <c r="CU23" s="327">
        <v>49</v>
      </c>
      <c r="CV23" s="327">
        <v>12</v>
      </c>
      <c r="CW23" s="324">
        <v>1069</v>
      </c>
      <c r="CX23" s="327">
        <v>6</v>
      </c>
      <c r="CY23" s="327">
        <v>699</v>
      </c>
      <c r="CZ23" s="328">
        <v>19</v>
      </c>
      <c r="DA23" s="328">
        <v>321</v>
      </c>
      <c r="DB23" s="328">
        <v>9</v>
      </c>
      <c r="DC23" s="328">
        <v>86</v>
      </c>
      <c r="DD23" s="328">
        <v>7</v>
      </c>
      <c r="DE23" s="328">
        <v>186</v>
      </c>
      <c r="DF23" s="324">
        <v>7440</v>
      </c>
      <c r="DG23" s="324">
        <v>1582</v>
      </c>
      <c r="DH23" s="324">
        <v>1659</v>
      </c>
      <c r="DI23" s="324">
        <v>761380.43799999997</v>
      </c>
      <c r="DJ23" s="324">
        <v>206238.97399999999</v>
      </c>
      <c r="DK23" s="324">
        <v>438217.28399999999</v>
      </c>
      <c r="DL23" s="324">
        <v>85341</v>
      </c>
      <c r="DM23" s="327">
        <v>11</v>
      </c>
      <c r="DN23" s="324">
        <v>12392</v>
      </c>
      <c r="DO23" s="324">
        <v>1326</v>
      </c>
      <c r="DP23" s="324">
        <v>1004</v>
      </c>
      <c r="DQ23" s="328">
        <v>54</v>
      </c>
      <c r="DR23" s="328">
        <v>1377</v>
      </c>
      <c r="DS23" s="324">
        <v>4637</v>
      </c>
      <c r="DT23" s="324">
        <v>9166</v>
      </c>
      <c r="DU23" s="324">
        <v>2206</v>
      </c>
      <c r="DV23" s="324">
        <v>2754</v>
      </c>
      <c r="DW23" s="328">
        <v>145</v>
      </c>
      <c r="DX23" s="328">
        <v>220</v>
      </c>
      <c r="DY23" s="328">
        <v>6</v>
      </c>
      <c r="DZ23" s="328">
        <v>1371</v>
      </c>
      <c r="EA23" s="328">
        <v>50</v>
      </c>
      <c r="EB23" s="328">
        <v>9445</v>
      </c>
      <c r="EC23" s="74" t="s">
        <v>1208</v>
      </c>
      <c r="ED23" s="116">
        <v>100</v>
      </c>
      <c r="EE23" s="327">
        <v>6630</v>
      </c>
      <c r="EF23" s="118">
        <v>6421</v>
      </c>
      <c r="EG23" s="327">
        <v>46</v>
      </c>
      <c r="EH23" s="118">
        <v>925</v>
      </c>
      <c r="EI23" s="328">
        <v>99</v>
      </c>
      <c r="EJ23" s="328">
        <v>92</v>
      </c>
      <c r="EK23" s="325">
        <v>65</v>
      </c>
      <c r="EL23" s="328">
        <v>26</v>
      </c>
      <c r="EM23" s="328">
        <v>123</v>
      </c>
      <c r="EN23" s="328">
        <v>1771</v>
      </c>
      <c r="EO23" s="330">
        <v>330</v>
      </c>
      <c r="EP23" s="330">
        <v>21</v>
      </c>
      <c r="EQ23" s="330">
        <v>2266</v>
      </c>
      <c r="ER23" s="327">
        <v>2682</v>
      </c>
      <c r="ES23" s="325">
        <v>97.3</v>
      </c>
      <c r="ET23" s="325">
        <v>93.2</v>
      </c>
      <c r="EU23" s="330">
        <v>60</v>
      </c>
      <c r="EV23" s="325">
        <v>12.3</v>
      </c>
      <c r="EW23" s="330">
        <v>76437</v>
      </c>
      <c r="EX23" s="325">
        <v>41.5</v>
      </c>
      <c r="EY23" s="330">
        <v>336284</v>
      </c>
      <c r="EZ23" s="325">
        <v>1.5</v>
      </c>
      <c r="FA23" s="328">
        <v>276</v>
      </c>
      <c r="FB23" s="328">
        <v>8</v>
      </c>
      <c r="FC23" s="353">
        <v>1340</v>
      </c>
      <c r="FD23" s="328">
        <v>153</v>
      </c>
      <c r="FE23" s="328" t="s">
        <v>1209</v>
      </c>
      <c r="FF23" s="328">
        <v>100</v>
      </c>
      <c r="FG23" s="325">
        <v>100</v>
      </c>
      <c r="FH23" s="324">
        <v>105636</v>
      </c>
      <c r="FI23" s="327">
        <v>1908</v>
      </c>
      <c r="FJ23" s="324">
        <v>613</v>
      </c>
      <c r="FK23" s="118">
        <v>97146</v>
      </c>
      <c r="FL23" s="324">
        <v>87063</v>
      </c>
      <c r="FM23" s="324">
        <v>7057</v>
      </c>
      <c r="FN23" s="324">
        <v>3026</v>
      </c>
      <c r="FO23" s="324">
        <v>6582</v>
      </c>
      <c r="FP23" s="140">
        <v>17.399999999999999</v>
      </c>
      <c r="FQ23" s="116">
        <v>110</v>
      </c>
      <c r="FR23" s="111">
        <v>2.7</v>
      </c>
      <c r="FS23" s="118">
        <v>2006</v>
      </c>
      <c r="FT23" s="328">
        <v>0</v>
      </c>
      <c r="FU23" s="328">
        <v>13</v>
      </c>
      <c r="FV23" s="328">
        <v>101</v>
      </c>
      <c r="FW23" s="334">
        <v>15</v>
      </c>
      <c r="FX23" s="334">
        <v>566</v>
      </c>
      <c r="FY23" s="323">
        <v>68.305799281979475</v>
      </c>
      <c r="FZ23" s="323"/>
      <c r="GA23" s="111">
        <v>99.9</v>
      </c>
      <c r="GB23" s="111">
        <v>96.7</v>
      </c>
      <c r="GC23" s="325">
        <v>83.79</v>
      </c>
      <c r="GD23" s="335">
        <v>66.599999999999994</v>
      </c>
      <c r="GE23" s="116">
        <v>69</v>
      </c>
      <c r="GF23" s="116">
        <v>6</v>
      </c>
      <c r="GG23" s="116">
        <v>38</v>
      </c>
      <c r="GH23" s="328">
        <v>1055</v>
      </c>
      <c r="GI23" s="328">
        <v>4</v>
      </c>
      <c r="GJ23" s="328">
        <v>3746</v>
      </c>
      <c r="GK23" s="328">
        <v>1818</v>
      </c>
      <c r="GL23" s="328">
        <v>5</v>
      </c>
      <c r="GM23" s="118">
        <v>60454140</v>
      </c>
      <c r="GN23" s="114">
        <v>349</v>
      </c>
      <c r="GO23" s="328" t="s">
        <v>439</v>
      </c>
      <c r="GP23" s="328" t="s">
        <v>439</v>
      </c>
      <c r="GQ23" s="324">
        <v>11053</v>
      </c>
      <c r="GR23" s="327">
        <v>10</v>
      </c>
      <c r="GS23" s="327">
        <v>2035</v>
      </c>
      <c r="GT23" s="327">
        <v>9008</v>
      </c>
      <c r="GU23" s="324">
        <v>110758</v>
      </c>
      <c r="GV23" s="324">
        <v>101</v>
      </c>
      <c r="GW23" s="324">
        <v>20847</v>
      </c>
      <c r="GX23" s="324">
        <v>89810</v>
      </c>
      <c r="GY23" s="324">
        <v>537</v>
      </c>
      <c r="GZ23" s="324">
        <v>4656</v>
      </c>
      <c r="HA23" s="324">
        <v>472489</v>
      </c>
      <c r="HB23" s="324">
        <v>1860</v>
      </c>
      <c r="HC23" s="324">
        <v>17336</v>
      </c>
      <c r="HD23" s="324">
        <v>349983</v>
      </c>
      <c r="HE23" s="324">
        <v>371</v>
      </c>
      <c r="HF23" s="324">
        <v>9038</v>
      </c>
      <c r="HG23" s="324">
        <v>230975.35</v>
      </c>
      <c r="HH23" s="327">
        <v>368</v>
      </c>
      <c r="HI23" s="328">
        <v>9038</v>
      </c>
      <c r="HJ23" s="328">
        <v>230975</v>
      </c>
      <c r="HK23" s="336">
        <v>12.15</v>
      </c>
      <c r="HL23" s="328">
        <v>30.6</v>
      </c>
      <c r="HM23" s="327">
        <v>1217</v>
      </c>
      <c r="HN23" s="327">
        <v>675</v>
      </c>
      <c r="HO23" s="337">
        <v>75</v>
      </c>
      <c r="HP23" s="74" t="s">
        <v>1208</v>
      </c>
      <c r="HQ23" s="74" t="s">
        <v>1208</v>
      </c>
      <c r="HR23" s="74" t="s">
        <v>1208</v>
      </c>
      <c r="HS23" s="337">
        <v>0</v>
      </c>
      <c r="HT23" s="338">
        <v>1252121</v>
      </c>
      <c r="HU23" s="338">
        <v>8295514</v>
      </c>
      <c r="HV23" s="328">
        <v>1070692</v>
      </c>
      <c r="HW23" s="328">
        <v>1122922</v>
      </c>
      <c r="HX23" s="328">
        <v>354894</v>
      </c>
      <c r="HY23" s="339">
        <v>17349</v>
      </c>
      <c r="HZ23" s="339">
        <v>20627</v>
      </c>
      <c r="IA23" s="339">
        <v>112199</v>
      </c>
      <c r="IB23" s="339">
        <v>72508</v>
      </c>
      <c r="IC23" s="340">
        <v>102286</v>
      </c>
      <c r="ID23" s="340">
        <v>10864176</v>
      </c>
      <c r="IE23" s="340">
        <v>0</v>
      </c>
      <c r="IF23" s="341">
        <v>122</v>
      </c>
      <c r="IG23" s="341">
        <v>0</v>
      </c>
      <c r="IH23" s="340">
        <v>107</v>
      </c>
      <c r="II23" s="341">
        <v>0</v>
      </c>
      <c r="IJ23" s="340">
        <v>0</v>
      </c>
      <c r="IK23" s="338">
        <v>131426</v>
      </c>
      <c r="IL23" s="341">
        <v>1580</v>
      </c>
      <c r="IM23" s="378">
        <v>2100</v>
      </c>
      <c r="IN23" s="331">
        <v>32.619999999999997</v>
      </c>
      <c r="IO23" s="342">
        <v>304711</v>
      </c>
      <c r="IP23" s="361">
        <v>-0.9</v>
      </c>
      <c r="IQ23" s="344">
        <v>3.5</v>
      </c>
      <c r="IR23" s="344">
        <v>3.5</v>
      </c>
      <c r="IS23" s="344">
        <v>1162</v>
      </c>
      <c r="IT23" s="344">
        <v>1130</v>
      </c>
      <c r="IU23" s="338" t="s">
        <v>855</v>
      </c>
      <c r="IV23" s="345">
        <v>73.099999999999994</v>
      </c>
      <c r="IW23" s="345">
        <v>56.5</v>
      </c>
      <c r="IX23" s="345">
        <v>44.7</v>
      </c>
      <c r="IY23" s="345">
        <v>53.7</v>
      </c>
      <c r="IZ23" s="345">
        <v>27.3</v>
      </c>
      <c r="JA23" s="341">
        <v>0</v>
      </c>
      <c r="JB23" s="341">
        <v>11</v>
      </c>
      <c r="JC23" s="111">
        <v>63.6</v>
      </c>
      <c r="JD23" s="110">
        <v>0.93200000000000005</v>
      </c>
      <c r="JE23" s="109">
        <v>90.2</v>
      </c>
      <c r="JF23" s="109">
        <v>7.2</v>
      </c>
      <c r="JG23" s="109">
        <v>8.5</v>
      </c>
      <c r="JH23" s="108">
        <v>78284175</v>
      </c>
      <c r="JI23" s="346">
        <v>61.6</v>
      </c>
      <c r="JJ23" s="346">
        <v>53.6</v>
      </c>
      <c r="JK23" s="346" t="s">
        <v>439</v>
      </c>
      <c r="JL23" s="346" t="s">
        <v>439</v>
      </c>
      <c r="JM23" s="346">
        <v>23.9</v>
      </c>
      <c r="JN23" s="345">
        <v>24.2</v>
      </c>
      <c r="JO23" s="347">
        <v>2808</v>
      </c>
      <c r="JP23" s="74" t="s">
        <v>1208</v>
      </c>
      <c r="JQ23" s="74" t="s">
        <v>1208</v>
      </c>
      <c r="JR23" s="74" t="s">
        <v>1208</v>
      </c>
      <c r="JS23" s="345">
        <v>16</v>
      </c>
      <c r="JT23" s="345">
        <v>30.2</v>
      </c>
      <c r="JU23" s="338">
        <v>64901</v>
      </c>
      <c r="JV23" s="338">
        <v>954</v>
      </c>
      <c r="JW23" s="338">
        <v>1297</v>
      </c>
      <c r="JX23" s="338">
        <v>5604</v>
      </c>
      <c r="JY23" s="338">
        <v>6283</v>
      </c>
      <c r="JZ23" s="338">
        <v>6464</v>
      </c>
      <c r="KA23" s="338">
        <v>7115</v>
      </c>
      <c r="KB23" s="338">
        <v>9713</v>
      </c>
      <c r="KC23" s="338">
        <v>8897</v>
      </c>
      <c r="KD23" s="338">
        <v>6953</v>
      </c>
      <c r="KE23" s="338">
        <v>5602</v>
      </c>
      <c r="KF23" s="338">
        <v>5037</v>
      </c>
      <c r="KG23" s="338">
        <v>3874</v>
      </c>
      <c r="KH23" s="74" t="s">
        <v>1208</v>
      </c>
      <c r="KI23" s="338">
        <v>1922</v>
      </c>
      <c r="KJ23" s="338">
        <v>759</v>
      </c>
      <c r="KK23" s="338">
        <v>239</v>
      </c>
      <c r="KL23" s="338">
        <v>83</v>
      </c>
      <c r="KM23" s="338">
        <v>7632</v>
      </c>
      <c r="KN23" s="338">
        <v>7966</v>
      </c>
      <c r="KO23" s="338">
        <v>7847</v>
      </c>
      <c r="KP23" s="338">
        <v>9271</v>
      </c>
      <c r="KQ23" s="338">
        <v>10657</v>
      </c>
      <c r="KR23" s="338">
        <v>13387</v>
      </c>
      <c r="KS23" s="338">
        <v>11747</v>
      </c>
      <c r="KT23" s="338">
        <v>9496</v>
      </c>
      <c r="KU23" s="338">
        <v>8358</v>
      </c>
      <c r="KV23" s="338">
        <v>10107</v>
      </c>
      <c r="KW23" s="338">
        <v>12790</v>
      </c>
      <c r="KX23" s="74" t="s">
        <v>1208</v>
      </c>
      <c r="KY23" s="338">
        <v>11377</v>
      </c>
      <c r="KZ23" s="338">
        <v>8233</v>
      </c>
      <c r="LA23" s="338">
        <v>5098</v>
      </c>
      <c r="LB23" s="348">
        <v>4449</v>
      </c>
    </row>
    <row r="24" spans="1:314" ht="12" customHeight="1">
      <c r="A24" s="3">
        <v>122041</v>
      </c>
      <c r="B24" s="322" t="s">
        <v>716</v>
      </c>
      <c r="C24" s="323">
        <v>85.62</v>
      </c>
      <c r="D24" s="324">
        <v>640012</v>
      </c>
      <c r="E24" s="325">
        <v>13</v>
      </c>
      <c r="F24" s="325">
        <v>63.2</v>
      </c>
      <c r="G24" s="325">
        <v>23.9</v>
      </c>
      <c r="H24" s="326">
        <v>31566</v>
      </c>
      <c r="I24" s="326">
        <v>66204</v>
      </c>
      <c r="J24" s="326">
        <v>99948</v>
      </c>
      <c r="K24" s="324">
        <v>78240</v>
      </c>
      <c r="L24" s="324">
        <v>302874</v>
      </c>
      <c r="M24" s="324">
        <v>18088</v>
      </c>
      <c r="N24" s="324">
        <v>32611</v>
      </c>
      <c r="O24" s="327">
        <v>29769</v>
      </c>
      <c r="P24" s="74" t="s">
        <v>1208</v>
      </c>
      <c r="Q24" s="74" t="s">
        <v>1208</v>
      </c>
      <c r="R24" s="326">
        <v>639714</v>
      </c>
      <c r="S24" s="324">
        <v>622890</v>
      </c>
      <c r="T24" s="324">
        <v>524471</v>
      </c>
      <c r="U24" s="326">
        <v>2076483</v>
      </c>
      <c r="V24" s="324">
        <v>2709772</v>
      </c>
      <c r="W24" s="324">
        <v>791891</v>
      </c>
      <c r="X24" s="324">
        <v>1600839</v>
      </c>
      <c r="Y24" s="326">
        <v>43</v>
      </c>
      <c r="Z24" s="329">
        <v>59</v>
      </c>
      <c r="AA24" s="328">
        <v>54</v>
      </c>
      <c r="AB24" s="74" t="s">
        <v>1208</v>
      </c>
      <c r="AC24" s="74" t="s">
        <v>1208</v>
      </c>
      <c r="AD24" s="324" t="s">
        <v>439</v>
      </c>
      <c r="AE24" s="324">
        <v>1273</v>
      </c>
      <c r="AF24" s="328">
        <v>908</v>
      </c>
      <c r="AG24" s="324">
        <v>1000</v>
      </c>
      <c r="AH24" s="324">
        <v>252996</v>
      </c>
      <c r="AI24" s="324" t="s">
        <v>439</v>
      </c>
      <c r="AJ24" s="74" t="s">
        <v>1208</v>
      </c>
      <c r="AK24" s="329">
        <v>42</v>
      </c>
      <c r="AL24" s="324">
        <v>8342</v>
      </c>
      <c r="AM24" s="327">
        <v>54</v>
      </c>
      <c r="AN24" s="327">
        <v>33902</v>
      </c>
      <c r="AO24" s="324">
        <v>1640</v>
      </c>
      <c r="AP24" s="324">
        <v>236</v>
      </c>
      <c r="AQ24" s="332">
        <v>27</v>
      </c>
      <c r="AR24" s="327">
        <v>15057</v>
      </c>
      <c r="AS24" s="324">
        <v>879</v>
      </c>
      <c r="AT24" s="324">
        <v>25</v>
      </c>
      <c r="AU24" s="324">
        <v>515</v>
      </c>
      <c r="AV24" s="324">
        <v>28</v>
      </c>
      <c r="AW24" s="324">
        <v>178</v>
      </c>
      <c r="AX24" s="74" t="s">
        <v>1208</v>
      </c>
      <c r="AY24" s="74" t="s">
        <v>1208</v>
      </c>
      <c r="AZ24" s="74" t="s">
        <v>1208</v>
      </c>
      <c r="BA24" s="74" t="s">
        <v>1208</v>
      </c>
      <c r="BB24" s="325">
        <v>100</v>
      </c>
      <c r="BC24" s="325">
        <v>109.8</v>
      </c>
      <c r="BD24" s="325">
        <v>117.6</v>
      </c>
      <c r="BE24" s="325"/>
      <c r="BF24" s="328">
        <v>81</v>
      </c>
      <c r="BG24" s="332">
        <v>81</v>
      </c>
      <c r="BH24" s="332">
        <v>32</v>
      </c>
      <c r="BI24" s="74" t="s">
        <v>1208</v>
      </c>
      <c r="BJ24" s="74" t="s">
        <v>1208</v>
      </c>
      <c r="BK24" s="328">
        <v>0</v>
      </c>
      <c r="BL24" s="328">
        <v>0</v>
      </c>
      <c r="BM24" s="332">
        <v>0</v>
      </c>
      <c r="BN24" s="332">
        <v>0</v>
      </c>
      <c r="BO24" s="327">
        <v>2</v>
      </c>
      <c r="BP24" s="324">
        <v>26493</v>
      </c>
      <c r="BQ24" s="327">
        <v>1</v>
      </c>
      <c r="BR24" s="324">
        <v>23570</v>
      </c>
      <c r="BS24" s="327">
        <v>3</v>
      </c>
      <c r="BT24" s="324">
        <v>38195</v>
      </c>
      <c r="BU24" s="327">
        <v>2</v>
      </c>
      <c r="BV24" s="324">
        <v>15053</v>
      </c>
      <c r="BW24" s="325">
        <v>42.2</v>
      </c>
      <c r="BX24" s="328" t="s">
        <v>439</v>
      </c>
      <c r="BY24" s="328" t="s">
        <v>439</v>
      </c>
      <c r="BZ24" s="328" t="s">
        <v>439</v>
      </c>
      <c r="CA24" s="328" t="s">
        <v>439</v>
      </c>
      <c r="CB24" s="325">
        <v>46.9</v>
      </c>
      <c r="CC24" s="331">
        <v>1.1399999999999999</v>
      </c>
      <c r="CD24" s="325">
        <v>26.9</v>
      </c>
      <c r="CE24" s="325">
        <v>3.8551335154074327</v>
      </c>
      <c r="CF24" s="325">
        <v>61.2910863854</v>
      </c>
      <c r="CG24" s="327">
        <v>22</v>
      </c>
      <c r="CH24" s="324">
        <v>4584</v>
      </c>
      <c r="CI24" s="327">
        <v>366</v>
      </c>
      <c r="CJ24" s="327">
        <v>980</v>
      </c>
      <c r="CK24" s="327">
        <v>5210</v>
      </c>
      <c r="CL24" s="327">
        <v>1557</v>
      </c>
      <c r="CM24" s="327">
        <v>432</v>
      </c>
      <c r="CN24" s="327">
        <v>731</v>
      </c>
      <c r="CO24" s="323">
        <v>1.34</v>
      </c>
      <c r="CP24" s="331" t="s">
        <v>439</v>
      </c>
      <c r="CQ24" s="327">
        <v>8</v>
      </c>
      <c r="CR24" s="327">
        <v>28</v>
      </c>
      <c r="CS24" s="327">
        <v>5</v>
      </c>
      <c r="CT24" s="327">
        <v>1</v>
      </c>
      <c r="CU24" s="327">
        <v>52</v>
      </c>
      <c r="CV24" s="327">
        <v>28</v>
      </c>
      <c r="CW24" s="324">
        <v>2106</v>
      </c>
      <c r="CX24" s="327">
        <v>15</v>
      </c>
      <c r="CY24" s="327">
        <v>1415</v>
      </c>
      <c r="CZ24" s="328">
        <v>48</v>
      </c>
      <c r="DA24" s="328">
        <v>836</v>
      </c>
      <c r="DB24" s="328">
        <v>6</v>
      </c>
      <c r="DC24" s="328">
        <v>45</v>
      </c>
      <c r="DD24" s="328">
        <v>10</v>
      </c>
      <c r="DE24" s="328">
        <v>258</v>
      </c>
      <c r="DF24" s="324">
        <v>16395</v>
      </c>
      <c r="DG24" s="324">
        <v>3733</v>
      </c>
      <c r="DH24" s="324">
        <v>3258</v>
      </c>
      <c r="DI24" s="324">
        <v>1630191.8759999999</v>
      </c>
      <c r="DJ24" s="324">
        <v>458778.15600000002</v>
      </c>
      <c r="DK24" s="324">
        <v>885244.70600000001</v>
      </c>
      <c r="DL24" s="324">
        <v>152531</v>
      </c>
      <c r="DM24" s="327">
        <v>13</v>
      </c>
      <c r="DN24" s="324">
        <v>27784</v>
      </c>
      <c r="DO24" s="324">
        <v>3087</v>
      </c>
      <c r="DP24" s="324">
        <v>2455</v>
      </c>
      <c r="DQ24" s="328">
        <v>215</v>
      </c>
      <c r="DR24" s="328">
        <v>1490</v>
      </c>
      <c r="DS24" s="324">
        <v>13110</v>
      </c>
      <c r="DT24" s="326">
        <v>15968</v>
      </c>
      <c r="DU24" s="324">
        <v>3571</v>
      </c>
      <c r="DV24" s="324">
        <v>4859</v>
      </c>
      <c r="DW24" s="328">
        <v>395</v>
      </c>
      <c r="DX24" s="328">
        <v>276</v>
      </c>
      <c r="DY24" s="328">
        <v>6</v>
      </c>
      <c r="DZ24" s="328">
        <v>1945</v>
      </c>
      <c r="EA24" s="328">
        <v>88</v>
      </c>
      <c r="EB24" s="328">
        <v>16997</v>
      </c>
      <c r="EC24" s="74" t="s">
        <v>1208</v>
      </c>
      <c r="ED24" s="116">
        <v>147</v>
      </c>
      <c r="EE24" s="327">
        <v>14165</v>
      </c>
      <c r="EF24" s="118">
        <v>13010</v>
      </c>
      <c r="EG24" s="327">
        <v>72</v>
      </c>
      <c r="EH24" s="118">
        <v>2235</v>
      </c>
      <c r="EI24" s="328">
        <v>137</v>
      </c>
      <c r="EJ24" s="328">
        <v>140</v>
      </c>
      <c r="EK24" s="325">
        <v>58.3</v>
      </c>
      <c r="EL24" s="328">
        <v>41</v>
      </c>
      <c r="EM24" s="328">
        <v>149</v>
      </c>
      <c r="EN24" s="328">
        <v>2768</v>
      </c>
      <c r="EO24" s="330">
        <v>579</v>
      </c>
      <c r="EP24" s="330">
        <v>101</v>
      </c>
      <c r="EQ24" s="330">
        <v>4888</v>
      </c>
      <c r="ER24" s="327">
        <v>4998</v>
      </c>
      <c r="ES24" s="325">
        <v>96.1</v>
      </c>
      <c r="ET24" s="325">
        <v>94.1</v>
      </c>
      <c r="EU24" s="330">
        <v>625</v>
      </c>
      <c r="EV24" s="325">
        <v>14.2</v>
      </c>
      <c r="EW24" s="330">
        <v>129208</v>
      </c>
      <c r="EX24" s="325">
        <v>47.1</v>
      </c>
      <c r="EY24" s="330">
        <v>328048</v>
      </c>
      <c r="EZ24" s="325">
        <v>-0.85</v>
      </c>
      <c r="FA24" s="328">
        <v>325</v>
      </c>
      <c r="FB24" s="328">
        <v>37</v>
      </c>
      <c r="FC24" s="333">
        <v>2703</v>
      </c>
      <c r="FD24" s="328">
        <v>27</v>
      </c>
      <c r="FE24" s="328" t="s">
        <v>1209</v>
      </c>
      <c r="FF24" s="328">
        <v>100</v>
      </c>
      <c r="FG24" s="325" t="s">
        <v>439</v>
      </c>
      <c r="FH24" s="324">
        <v>204727</v>
      </c>
      <c r="FI24" s="327">
        <v>9687</v>
      </c>
      <c r="FJ24" s="324">
        <v>33</v>
      </c>
      <c r="FK24" s="118">
        <v>178026</v>
      </c>
      <c r="FL24" s="324">
        <v>160702</v>
      </c>
      <c r="FM24" s="324">
        <v>10350</v>
      </c>
      <c r="FN24" s="324">
        <v>6974</v>
      </c>
      <c r="FO24" s="324">
        <v>17014</v>
      </c>
      <c r="FP24" s="140">
        <v>21.12</v>
      </c>
      <c r="FQ24" s="116">
        <v>790</v>
      </c>
      <c r="FR24" s="111">
        <v>3.32</v>
      </c>
      <c r="FS24" s="118">
        <v>13942</v>
      </c>
      <c r="FT24" s="328">
        <v>0</v>
      </c>
      <c r="FU24" s="328">
        <v>75</v>
      </c>
      <c r="FV24" s="328">
        <v>237</v>
      </c>
      <c r="FW24" s="334">
        <v>26</v>
      </c>
      <c r="FX24" s="334">
        <v>1306</v>
      </c>
      <c r="FY24" s="323">
        <v>61.908670151966575</v>
      </c>
      <c r="FZ24" s="323"/>
      <c r="GA24" s="111">
        <v>98.2</v>
      </c>
      <c r="GB24" s="328" t="s">
        <v>439</v>
      </c>
      <c r="GC24" s="325">
        <v>87.3</v>
      </c>
      <c r="GD24" s="335">
        <v>26.2</v>
      </c>
      <c r="GE24" s="116">
        <v>148</v>
      </c>
      <c r="GF24" s="116">
        <v>14</v>
      </c>
      <c r="GG24" s="116">
        <v>82</v>
      </c>
      <c r="GH24" s="328">
        <v>1656</v>
      </c>
      <c r="GI24" s="328">
        <v>6</v>
      </c>
      <c r="GJ24" s="328">
        <v>4722</v>
      </c>
      <c r="GK24" s="328">
        <v>5250</v>
      </c>
      <c r="GL24" s="328">
        <v>10</v>
      </c>
      <c r="GM24" s="118">
        <v>1502318</v>
      </c>
      <c r="GN24" s="114">
        <v>1647</v>
      </c>
      <c r="GO24" s="328" t="s">
        <v>439</v>
      </c>
      <c r="GP24" s="328" t="s">
        <v>439</v>
      </c>
      <c r="GQ24" s="324">
        <v>15603</v>
      </c>
      <c r="GR24" s="327">
        <v>23</v>
      </c>
      <c r="GS24" s="327">
        <v>2042</v>
      </c>
      <c r="GT24" s="327">
        <v>13538</v>
      </c>
      <c r="GU24" s="324">
        <v>189232</v>
      </c>
      <c r="GV24" s="324">
        <v>128</v>
      </c>
      <c r="GW24" s="324">
        <v>30247</v>
      </c>
      <c r="GX24" s="324">
        <v>158857</v>
      </c>
      <c r="GY24" s="324">
        <v>654</v>
      </c>
      <c r="GZ24" s="324">
        <v>5492</v>
      </c>
      <c r="HA24" s="324">
        <v>587961</v>
      </c>
      <c r="HB24" s="324">
        <v>2394</v>
      </c>
      <c r="HC24" s="324">
        <v>26749</v>
      </c>
      <c r="HD24" s="324">
        <v>575042</v>
      </c>
      <c r="HE24" s="324">
        <v>266</v>
      </c>
      <c r="HF24" s="324">
        <v>15119</v>
      </c>
      <c r="HG24" s="324">
        <v>657798.68000000005</v>
      </c>
      <c r="HH24" s="327">
        <v>255</v>
      </c>
      <c r="HI24" s="328">
        <v>15119</v>
      </c>
      <c r="HJ24" s="328">
        <v>657798</v>
      </c>
      <c r="HK24" s="336">
        <v>12.38</v>
      </c>
      <c r="HL24" s="328">
        <v>761</v>
      </c>
      <c r="HM24" s="327">
        <v>979</v>
      </c>
      <c r="HN24" s="327">
        <v>754</v>
      </c>
      <c r="HO24" s="337">
        <v>183</v>
      </c>
      <c r="HP24" s="74" t="s">
        <v>1208</v>
      </c>
      <c r="HQ24" s="74" t="s">
        <v>1208</v>
      </c>
      <c r="HR24" s="74" t="s">
        <v>1208</v>
      </c>
      <c r="HS24" s="337">
        <v>159</v>
      </c>
      <c r="HT24" s="338">
        <v>1165831</v>
      </c>
      <c r="HU24" s="338">
        <v>7080267</v>
      </c>
      <c r="HV24" s="339">
        <v>636185</v>
      </c>
      <c r="HW24" s="339">
        <v>1093824</v>
      </c>
      <c r="HX24" s="339">
        <v>217065</v>
      </c>
      <c r="HY24" s="339">
        <v>13060</v>
      </c>
      <c r="HZ24" s="339">
        <v>2040</v>
      </c>
      <c r="IA24" s="339">
        <v>128180</v>
      </c>
      <c r="IB24" s="339">
        <v>57332</v>
      </c>
      <c r="IC24" s="340">
        <v>971352</v>
      </c>
      <c r="ID24" s="340">
        <v>25898191</v>
      </c>
      <c r="IE24" s="340" t="s">
        <v>439</v>
      </c>
      <c r="IF24" s="341">
        <v>260</v>
      </c>
      <c r="IG24" s="341" t="s">
        <v>439</v>
      </c>
      <c r="IH24" s="340">
        <v>158</v>
      </c>
      <c r="II24" s="341" t="s">
        <v>439</v>
      </c>
      <c r="IJ24" s="340">
        <v>30477</v>
      </c>
      <c r="IK24" s="338">
        <v>203140</v>
      </c>
      <c r="IL24" s="341">
        <v>19541</v>
      </c>
      <c r="IM24" s="340">
        <v>0</v>
      </c>
      <c r="IN24" s="331">
        <v>58.62</v>
      </c>
      <c r="IO24" s="342">
        <v>597300</v>
      </c>
      <c r="IP24" s="361" t="s">
        <v>439</v>
      </c>
      <c r="IQ24" s="344">
        <v>4.8</v>
      </c>
      <c r="IR24" s="344">
        <v>4.8</v>
      </c>
      <c r="IS24" s="344">
        <v>464.6</v>
      </c>
      <c r="IT24" s="344">
        <v>456.5</v>
      </c>
      <c r="IU24" s="338">
        <v>178544</v>
      </c>
      <c r="IV24" s="345">
        <v>71.3</v>
      </c>
      <c r="IW24" s="345">
        <v>65.099999999999994</v>
      </c>
      <c r="IX24" s="345">
        <v>43.1</v>
      </c>
      <c r="IY24" s="345">
        <v>67.5</v>
      </c>
      <c r="IZ24" s="345">
        <v>27.9</v>
      </c>
      <c r="JA24" s="341">
        <v>5</v>
      </c>
      <c r="JB24" s="341">
        <v>20</v>
      </c>
      <c r="JC24" s="111">
        <v>72.209999999999994</v>
      </c>
      <c r="JD24" s="110">
        <v>0.96299999999999997</v>
      </c>
      <c r="JE24" s="109">
        <v>96</v>
      </c>
      <c r="JF24" s="109">
        <v>0</v>
      </c>
      <c r="JG24" s="109">
        <v>2.6</v>
      </c>
      <c r="JH24" s="108">
        <v>181345953</v>
      </c>
      <c r="JI24" s="346">
        <v>59.1</v>
      </c>
      <c r="JJ24" s="346">
        <v>50.9</v>
      </c>
      <c r="JK24" s="346" t="s">
        <v>439</v>
      </c>
      <c r="JL24" s="346" t="s">
        <v>439</v>
      </c>
      <c r="JM24" s="346">
        <v>15.7</v>
      </c>
      <c r="JN24" s="345">
        <v>25.8</v>
      </c>
      <c r="JO24" s="347">
        <v>4982</v>
      </c>
      <c r="JP24" s="74" t="s">
        <v>1208</v>
      </c>
      <c r="JQ24" s="74" t="s">
        <v>1208</v>
      </c>
      <c r="JR24" s="74" t="s">
        <v>1208</v>
      </c>
      <c r="JS24" s="352">
        <v>21</v>
      </c>
      <c r="JT24" s="345">
        <v>31.2</v>
      </c>
      <c r="JU24" s="338">
        <v>115801</v>
      </c>
      <c r="JV24" s="338">
        <v>1641</v>
      </c>
      <c r="JW24" s="338">
        <v>1960</v>
      </c>
      <c r="JX24" s="338">
        <v>8836</v>
      </c>
      <c r="JY24" s="338">
        <v>11553</v>
      </c>
      <c r="JZ24" s="338">
        <v>12130</v>
      </c>
      <c r="KA24" s="338">
        <v>13959</v>
      </c>
      <c r="KB24" s="338">
        <v>17351</v>
      </c>
      <c r="KC24" s="338">
        <v>16014</v>
      </c>
      <c r="KD24" s="338">
        <v>12661</v>
      </c>
      <c r="KE24" s="338">
        <v>9675</v>
      </c>
      <c r="KF24" s="338">
        <v>8209</v>
      </c>
      <c r="KG24" s="338">
        <v>6193</v>
      </c>
      <c r="KH24" s="74" t="s">
        <v>1208</v>
      </c>
      <c r="KI24" s="338">
        <v>3091</v>
      </c>
      <c r="KJ24" s="338">
        <v>1287</v>
      </c>
      <c r="KK24" s="338">
        <v>505</v>
      </c>
      <c r="KL24" s="338">
        <v>239</v>
      </c>
      <c r="KM24" s="338">
        <v>12367</v>
      </c>
      <c r="KN24" s="338">
        <v>12568</v>
      </c>
      <c r="KO24" s="338">
        <v>14068</v>
      </c>
      <c r="KP24" s="338">
        <v>17177</v>
      </c>
      <c r="KQ24" s="338">
        <v>20744</v>
      </c>
      <c r="KR24" s="338">
        <v>24602</v>
      </c>
      <c r="KS24" s="338">
        <v>21568</v>
      </c>
      <c r="KT24" s="338">
        <v>17302</v>
      </c>
      <c r="KU24" s="338">
        <v>14455</v>
      </c>
      <c r="KV24" s="338">
        <v>16637</v>
      </c>
      <c r="KW24" s="338">
        <v>21509</v>
      </c>
      <c r="KX24" s="74" t="s">
        <v>1208</v>
      </c>
      <c r="KY24" s="338">
        <v>19237</v>
      </c>
      <c r="KZ24" s="338">
        <v>14793</v>
      </c>
      <c r="LA24" s="338">
        <v>10184</v>
      </c>
      <c r="LB24" s="348">
        <v>9330</v>
      </c>
    </row>
    <row r="25" spans="1:314" ht="12" customHeight="1">
      <c r="A25" s="3">
        <v>122173</v>
      </c>
      <c r="B25" s="322" t="s">
        <v>717</v>
      </c>
      <c r="C25" s="323">
        <v>114.74</v>
      </c>
      <c r="D25" s="324">
        <v>421057</v>
      </c>
      <c r="E25" s="325">
        <v>12.99</v>
      </c>
      <c r="F25" s="325">
        <v>61.29</v>
      </c>
      <c r="G25" s="325">
        <v>25.72</v>
      </c>
      <c r="H25" s="326">
        <v>21072</v>
      </c>
      <c r="I25" s="326">
        <v>43638</v>
      </c>
      <c r="J25" s="326">
        <v>65990</v>
      </c>
      <c r="K25" s="324">
        <v>52192</v>
      </c>
      <c r="L25" s="324">
        <v>190316</v>
      </c>
      <c r="M25" s="324">
        <v>9001</v>
      </c>
      <c r="N25" s="324">
        <v>22779</v>
      </c>
      <c r="O25" s="327">
        <v>18904</v>
      </c>
      <c r="P25" s="74" t="s">
        <v>1208</v>
      </c>
      <c r="Q25" s="74" t="s">
        <v>1208</v>
      </c>
      <c r="R25" s="326">
        <v>426224</v>
      </c>
      <c r="S25" s="324">
        <v>413954</v>
      </c>
      <c r="T25" s="324">
        <v>374159</v>
      </c>
      <c r="U25" s="324">
        <v>113743</v>
      </c>
      <c r="V25" s="324">
        <v>2049180</v>
      </c>
      <c r="W25" s="324">
        <v>773833</v>
      </c>
      <c r="X25" s="324">
        <v>912226</v>
      </c>
      <c r="Y25" s="328">
        <v>6</v>
      </c>
      <c r="Z25" s="329">
        <v>76</v>
      </c>
      <c r="AA25" s="328">
        <v>40</v>
      </c>
      <c r="AB25" s="74" t="s">
        <v>1208</v>
      </c>
      <c r="AC25" s="74" t="s">
        <v>1208</v>
      </c>
      <c r="AD25" s="330" t="s">
        <v>439</v>
      </c>
      <c r="AE25" s="324">
        <v>595</v>
      </c>
      <c r="AF25" s="328">
        <v>2067</v>
      </c>
      <c r="AG25" s="324">
        <v>1338</v>
      </c>
      <c r="AH25" s="324">
        <v>309489</v>
      </c>
      <c r="AI25" s="324" t="s">
        <v>439</v>
      </c>
      <c r="AJ25" s="74" t="s">
        <v>1208</v>
      </c>
      <c r="AK25" s="329">
        <v>35</v>
      </c>
      <c r="AL25" s="324">
        <v>7932</v>
      </c>
      <c r="AM25" s="327">
        <v>42</v>
      </c>
      <c r="AN25" s="327">
        <v>22116</v>
      </c>
      <c r="AO25" s="324">
        <v>1156</v>
      </c>
      <c r="AP25" s="324">
        <v>124</v>
      </c>
      <c r="AQ25" s="332">
        <v>21</v>
      </c>
      <c r="AR25" s="327">
        <v>9857</v>
      </c>
      <c r="AS25" s="324">
        <v>616</v>
      </c>
      <c r="AT25" s="324">
        <v>15</v>
      </c>
      <c r="AU25" s="324">
        <v>275</v>
      </c>
      <c r="AV25" s="324">
        <v>22</v>
      </c>
      <c r="AW25" s="324">
        <v>96</v>
      </c>
      <c r="AX25" s="74" t="s">
        <v>1208</v>
      </c>
      <c r="AY25" s="74" t="s">
        <v>1208</v>
      </c>
      <c r="AZ25" s="74" t="s">
        <v>1208</v>
      </c>
      <c r="BA25" s="74" t="s">
        <v>1208</v>
      </c>
      <c r="BB25" s="325">
        <v>100</v>
      </c>
      <c r="BC25" s="325">
        <v>115.4</v>
      </c>
      <c r="BD25" s="325">
        <v>103.4</v>
      </c>
      <c r="BE25" s="325"/>
      <c r="BF25" s="328">
        <v>51</v>
      </c>
      <c r="BG25" s="332">
        <v>54</v>
      </c>
      <c r="BH25" s="332">
        <v>16</v>
      </c>
      <c r="BI25" s="74" t="s">
        <v>1208</v>
      </c>
      <c r="BJ25" s="74" t="s">
        <v>1208</v>
      </c>
      <c r="BK25" s="328">
        <v>1</v>
      </c>
      <c r="BL25" s="328">
        <v>1</v>
      </c>
      <c r="BM25" s="332">
        <v>2</v>
      </c>
      <c r="BN25" s="332">
        <v>0</v>
      </c>
      <c r="BO25" s="327">
        <v>2</v>
      </c>
      <c r="BP25" s="324">
        <v>12295</v>
      </c>
      <c r="BQ25" s="327" t="s">
        <v>439</v>
      </c>
      <c r="BR25" s="324" t="s">
        <v>439</v>
      </c>
      <c r="BS25" s="327">
        <v>6</v>
      </c>
      <c r="BT25" s="324">
        <v>100843</v>
      </c>
      <c r="BU25" s="327">
        <v>6</v>
      </c>
      <c r="BV25" s="324">
        <v>5527</v>
      </c>
      <c r="BW25" s="325">
        <v>47.3</v>
      </c>
      <c r="BX25" s="328">
        <v>0</v>
      </c>
      <c r="BY25" s="328">
        <v>5</v>
      </c>
      <c r="BZ25" s="328">
        <v>0</v>
      </c>
      <c r="CA25" s="328">
        <v>7809</v>
      </c>
      <c r="CB25" s="325">
        <v>73.2</v>
      </c>
      <c r="CC25" s="331">
        <v>1.03</v>
      </c>
      <c r="CD25" s="325">
        <v>26.7</v>
      </c>
      <c r="CE25" s="325">
        <v>3.9579860969958127</v>
      </c>
      <c r="CF25" s="325">
        <v>60.484386525700003</v>
      </c>
      <c r="CG25" s="327">
        <v>17</v>
      </c>
      <c r="CH25" s="324">
        <v>4956</v>
      </c>
      <c r="CI25" s="327">
        <v>262</v>
      </c>
      <c r="CJ25" s="327">
        <v>1042</v>
      </c>
      <c r="CK25" s="327">
        <v>3425</v>
      </c>
      <c r="CL25" s="327">
        <v>1037</v>
      </c>
      <c r="CM25" s="327">
        <v>263</v>
      </c>
      <c r="CN25" s="327">
        <v>393</v>
      </c>
      <c r="CO25" s="323">
        <v>1.33</v>
      </c>
      <c r="CP25" s="331" t="s">
        <v>439</v>
      </c>
      <c r="CQ25" s="327">
        <v>3</v>
      </c>
      <c r="CR25" s="327">
        <v>23</v>
      </c>
      <c r="CS25" s="327">
        <v>4</v>
      </c>
      <c r="CT25" s="327">
        <v>1</v>
      </c>
      <c r="CU25" s="327">
        <v>70</v>
      </c>
      <c r="CV25" s="327">
        <v>18</v>
      </c>
      <c r="CW25" s="324">
        <v>1346</v>
      </c>
      <c r="CX25" s="327">
        <v>9</v>
      </c>
      <c r="CY25" s="327">
        <v>920</v>
      </c>
      <c r="CZ25" s="328">
        <v>27</v>
      </c>
      <c r="DA25" s="328">
        <v>423</v>
      </c>
      <c r="DB25" s="328">
        <v>4</v>
      </c>
      <c r="DC25" s="328">
        <v>38</v>
      </c>
      <c r="DD25" s="328">
        <v>9</v>
      </c>
      <c r="DE25" s="328">
        <v>228</v>
      </c>
      <c r="DF25" s="324">
        <v>9823</v>
      </c>
      <c r="DG25" s="324">
        <v>2277</v>
      </c>
      <c r="DH25" s="324">
        <v>2278</v>
      </c>
      <c r="DI25" s="324">
        <v>1007735.505</v>
      </c>
      <c r="DJ25" s="324">
        <v>281563.55699999997</v>
      </c>
      <c r="DK25" s="324">
        <v>607215.53</v>
      </c>
      <c r="DL25" s="324">
        <v>107900</v>
      </c>
      <c r="DM25" s="327">
        <v>11</v>
      </c>
      <c r="DN25" s="324">
        <v>17273</v>
      </c>
      <c r="DO25" s="324">
        <v>1918</v>
      </c>
      <c r="DP25" s="324">
        <v>1460</v>
      </c>
      <c r="DQ25" s="328">
        <v>134</v>
      </c>
      <c r="DR25" s="328">
        <v>1738</v>
      </c>
      <c r="DS25" s="324">
        <v>5402</v>
      </c>
      <c r="DT25" s="324">
        <v>11602</v>
      </c>
      <c r="DU25" s="324">
        <v>2797</v>
      </c>
      <c r="DV25" s="324">
        <v>3178</v>
      </c>
      <c r="DW25" s="328">
        <v>292</v>
      </c>
      <c r="DX25" s="328">
        <v>195</v>
      </c>
      <c r="DY25" s="328">
        <v>1</v>
      </c>
      <c r="DZ25" s="328">
        <v>1379</v>
      </c>
      <c r="EA25" s="328">
        <v>75</v>
      </c>
      <c r="EB25" s="328">
        <v>11942</v>
      </c>
      <c r="EC25" s="74" t="s">
        <v>1208</v>
      </c>
      <c r="ED25" s="116">
        <v>87</v>
      </c>
      <c r="EE25" s="327">
        <v>9057</v>
      </c>
      <c r="EF25" s="118">
        <v>9236</v>
      </c>
      <c r="EG25" s="327">
        <v>0</v>
      </c>
      <c r="EH25" s="118">
        <v>1375</v>
      </c>
      <c r="EI25" s="328">
        <v>80</v>
      </c>
      <c r="EJ25" s="328">
        <v>84</v>
      </c>
      <c r="EK25" s="325">
        <v>73.7</v>
      </c>
      <c r="EL25" s="328">
        <v>48</v>
      </c>
      <c r="EM25" s="328">
        <v>254</v>
      </c>
      <c r="EN25" s="328">
        <v>1775</v>
      </c>
      <c r="EO25" s="330">
        <v>284</v>
      </c>
      <c r="EP25" s="330">
        <v>86</v>
      </c>
      <c r="EQ25" s="330">
        <v>3196</v>
      </c>
      <c r="ER25" s="327">
        <v>3152</v>
      </c>
      <c r="ES25" s="325">
        <v>91.2</v>
      </c>
      <c r="ET25" s="325">
        <v>89.9</v>
      </c>
      <c r="EU25" s="330">
        <v>863</v>
      </c>
      <c r="EV25" s="325">
        <v>10.86</v>
      </c>
      <c r="EW25" s="330">
        <v>92064</v>
      </c>
      <c r="EX25" s="325">
        <v>42.5</v>
      </c>
      <c r="EY25" s="330">
        <v>332659</v>
      </c>
      <c r="EZ25" s="325">
        <v>0.45</v>
      </c>
      <c r="FA25" s="328">
        <v>330</v>
      </c>
      <c r="FB25" s="328">
        <v>15</v>
      </c>
      <c r="FC25" s="333">
        <v>1353</v>
      </c>
      <c r="FD25" s="328">
        <v>110</v>
      </c>
      <c r="FE25" s="328" t="s">
        <v>1209</v>
      </c>
      <c r="FF25" s="328">
        <v>100</v>
      </c>
      <c r="FG25" s="325">
        <v>100</v>
      </c>
      <c r="FH25" s="324">
        <v>133838</v>
      </c>
      <c r="FI25" s="327">
        <v>6609</v>
      </c>
      <c r="FJ25" s="324">
        <v>0</v>
      </c>
      <c r="FK25" s="118">
        <v>127229</v>
      </c>
      <c r="FL25" s="324">
        <v>92285</v>
      </c>
      <c r="FM25" s="324">
        <v>26941</v>
      </c>
      <c r="FN25" s="324">
        <v>8003</v>
      </c>
      <c r="FO25" s="324">
        <v>0</v>
      </c>
      <c r="FP25" s="140">
        <v>20</v>
      </c>
      <c r="FQ25" s="116">
        <v>644</v>
      </c>
      <c r="FR25" s="111">
        <v>4.2990000000000004</v>
      </c>
      <c r="FS25" s="118">
        <v>5439</v>
      </c>
      <c r="FT25" s="328">
        <v>0</v>
      </c>
      <c r="FU25" s="328">
        <v>34</v>
      </c>
      <c r="FV25" s="328">
        <v>158</v>
      </c>
      <c r="FW25" s="334">
        <v>34</v>
      </c>
      <c r="FX25" s="334">
        <v>1487</v>
      </c>
      <c r="FY25" s="323">
        <v>66.174344502145473</v>
      </c>
      <c r="FZ25" s="323"/>
      <c r="GA25" s="111">
        <v>94.5</v>
      </c>
      <c r="GB25" s="111">
        <v>93.9</v>
      </c>
      <c r="GC25" s="325">
        <v>90.3</v>
      </c>
      <c r="GD25" s="335">
        <v>40.4</v>
      </c>
      <c r="GE25" s="116">
        <v>87</v>
      </c>
      <c r="GF25" s="116">
        <v>11</v>
      </c>
      <c r="GG25" s="116">
        <v>72</v>
      </c>
      <c r="GH25" s="328">
        <v>1117</v>
      </c>
      <c r="GI25" s="328">
        <v>9</v>
      </c>
      <c r="GJ25" s="328">
        <v>3200</v>
      </c>
      <c r="GK25" s="328">
        <v>4025</v>
      </c>
      <c r="GL25" s="328">
        <v>7</v>
      </c>
      <c r="GM25" s="118">
        <v>4022670</v>
      </c>
      <c r="GN25" s="114">
        <v>1996</v>
      </c>
      <c r="GO25" s="328" t="s">
        <v>439</v>
      </c>
      <c r="GP25" s="328" t="s">
        <v>439</v>
      </c>
      <c r="GQ25" s="324">
        <v>12017</v>
      </c>
      <c r="GR25" s="327">
        <v>25</v>
      </c>
      <c r="GS25" s="327">
        <v>1727</v>
      </c>
      <c r="GT25" s="327">
        <v>10265</v>
      </c>
      <c r="GU25" s="324">
        <v>144210</v>
      </c>
      <c r="GV25" s="324">
        <v>226</v>
      </c>
      <c r="GW25" s="324">
        <v>18875</v>
      </c>
      <c r="GX25" s="324">
        <v>125109</v>
      </c>
      <c r="GY25" s="324">
        <v>599</v>
      </c>
      <c r="GZ25" s="324">
        <v>5663</v>
      </c>
      <c r="HA25" s="324">
        <v>444948</v>
      </c>
      <c r="HB25" s="324">
        <v>1799</v>
      </c>
      <c r="HC25" s="324">
        <v>20343</v>
      </c>
      <c r="HD25" s="324">
        <v>472347</v>
      </c>
      <c r="HE25" s="324">
        <v>247</v>
      </c>
      <c r="HF25" s="324">
        <v>8586</v>
      </c>
      <c r="HG25" s="324">
        <v>238452.24</v>
      </c>
      <c r="HH25" s="327">
        <v>244</v>
      </c>
      <c r="HI25" s="328" t="s">
        <v>439</v>
      </c>
      <c r="HJ25" s="328" t="s">
        <v>439</v>
      </c>
      <c r="HK25" s="336">
        <v>28.8</v>
      </c>
      <c r="HL25" s="328">
        <v>1040</v>
      </c>
      <c r="HM25" s="327">
        <v>1410</v>
      </c>
      <c r="HN25" s="327">
        <v>853</v>
      </c>
      <c r="HO25" s="337">
        <v>177</v>
      </c>
      <c r="HP25" s="74" t="s">
        <v>1208</v>
      </c>
      <c r="HQ25" s="74" t="s">
        <v>1208</v>
      </c>
      <c r="HR25" s="74" t="s">
        <v>1208</v>
      </c>
      <c r="HS25" s="337">
        <v>35</v>
      </c>
      <c r="HT25" s="338">
        <v>1421902</v>
      </c>
      <c r="HU25" s="338">
        <v>8515026</v>
      </c>
      <c r="HV25" s="328">
        <v>1158561</v>
      </c>
      <c r="HW25" s="328">
        <v>1227814</v>
      </c>
      <c r="HX25" s="328">
        <v>169329</v>
      </c>
      <c r="HY25" s="328">
        <v>9010</v>
      </c>
      <c r="HZ25" s="328">
        <v>20464</v>
      </c>
      <c r="IA25" s="339">
        <v>150200</v>
      </c>
      <c r="IB25" s="339">
        <v>59834</v>
      </c>
      <c r="IC25" s="340">
        <v>114886</v>
      </c>
      <c r="ID25" s="340">
        <v>19769838</v>
      </c>
      <c r="IE25" s="340">
        <v>40990</v>
      </c>
      <c r="IF25" s="341">
        <v>200</v>
      </c>
      <c r="IG25" s="341">
        <v>4</v>
      </c>
      <c r="IH25" s="340">
        <v>171</v>
      </c>
      <c r="II25" s="341" t="s">
        <v>439</v>
      </c>
      <c r="IJ25" s="340" t="s">
        <v>439</v>
      </c>
      <c r="IK25" s="338">
        <v>165676</v>
      </c>
      <c r="IL25" s="326">
        <v>3092</v>
      </c>
      <c r="IM25" s="346" t="s">
        <v>439</v>
      </c>
      <c r="IN25" s="331">
        <v>39.99</v>
      </c>
      <c r="IO25" s="379">
        <v>365667</v>
      </c>
      <c r="IP25" s="343">
        <v>-32.200000000000003</v>
      </c>
      <c r="IQ25" s="344">
        <v>4.0999999999999996</v>
      </c>
      <c r="IR25" s="344">
        <v>4.0999999999999996</v>
      </c>
      <c r="IS25" s="344">
        <v>1334.6</v>
      </c>
      <c r="IT25" s="344">
        <v>1176.0999999999999</v>
      </c>
      <c r="IU25" s="380" t="s">
        <v>439</v>
      </c>
      <c r="IV25" s="345">
        <v>77.400000000000006</v>
      </c>
      <c r="IW25" s="345">
        <v>61.3</v>
      </c>
      <c r="IX25" s="345">
        <v>41.7</v>
      </c>
      <c r="IY25" s="345">
        <v>68.599999999999994</v>
      </c>
      <c r="IZ25" s="345">
        <v>23.4</v>
      </c>
      <c r="JA25" s="341">
        <v>0</v>
      </c>
      <c r="JB25" s="341">
        <v>9</v>
      </c>
      <c r="JC25" s="111">
        <v>65</v>
      </c>
      <c r="JD25" s="110">
        <v>0.95399999999999996</v>
      </c>
      <c r="JE25" s="109">
        <v>90.8</v>
      </c>
      <c r="JF25" s="109">
        <v>2.9</v>
      </c>
      <c r="JG25" s="109">
        <v>5.7</v>
      </c>
      <c r="JH25" s="108">
        <v>88478165</v>
      </c>
      <c r="JI25" s="346">
        <v>59.4</v>
      </c>
      <c r="JJ25" s="346">
        <v>50</v>
      </c>
      <c r="JK25" s="346" t="s">
        <v>439</v>
      </c>
      <c r="JL25" s="346" t="s">
        <v>439</v>
      </c>
      <c r="JM25" s="346" t="s">
        <v>439</v>
      </c>
      <c r="JN25" s="345">
        <v>23.3</v>
      </c>
      <c r="JO25" s="347">
        <v>2725</v>
      </c>
      <c r="JP25" s="74" t="s">
        <v>1208</v>
      </c>
      <c r="JQ25" s="74" t="s">
        <v>1208</v>
      </c>
      <c r="JR25" s="74" t="s">
        <v>1208</v>
      </c>
      <c r="JS25" s="345">
        <v>248</v>
      </c>
      <c r="JT25" s="345">
        <v>35.200000000000003</v>
      </c>
      <c r="JU25" s="338">
        <v>77313</v>
      </c>
      <c r="JV25" s="338">
        <v>1268</v>
      </c>
      <c r="JW25" s="338">
        <v>1392</v>
      </c>
      <c r="JX25" s="338">
        <v>6005</v>
      </c>
      <c r="JY25" s="338">
        <v>7443</v>
      </c>
      <c r="JZ25" s="338">
        <v>8019</v>
      </c>
      <c r="KA25" s="338">
        <v>8876</v>
      </c>
      <c r="KB25" s="338">
        <v>11040</v>
      </c>
      <c r="KC25" s="338">
        <v>9877</v>
      </c>
      <c r="KD25" s="338">
        <v>8296</v>
      </c>
      <c r="KE25" s="338">
        <v>7026</v>
      </c>
      <c r="KF25" s="338">
        <v>6106</v>
      </c>
      <c r="KG25" s="338">
        <v>4576</v>
      </c>
      <c r="KH25" s="74" t="s">
        <v>1208</v>
      </c>
      <c r="KI25" s="338">
        <v>2105</v>
      </c>
      <c r="KJ25" s="338">
        <v>890</v>
      </c>
      <c r="KK25" s="338">
        <v>342</v>
      </c>
      <c r="KL25" s="338">
        <v>158</v>
      </c>
      <c r="KM25" s="338">
        <v>8412</v>
      </c>
      <c r="KN25" s="338">
        <v>8730</v>
      </c>
      <c r="KO25" s="338">
        <v>9181</v>
      </c>
      <c r="KP25" s="338">
        <v>11502</v>
      </c>
      <c r="KQ25" s="338">
        <v>13307</v>
      </c>
      <c r="KR25" s="338">
        <v>15459</v>
      </c>
      <c r="KS25" s="338">
        <v>13135</v>
      </c>
      <c r="KT25" s="338">
        <v>11449</v>
      </c>
      <c r="KU25" s="338">
        <v>10791</v>
      </c>
      <c r="KV25" s="338">
        <v>13028</v>
      </c>
      <c r="KW25" s="338">
        <v>15848</v>
      </c>
      <c r="KX25" s="74" t="s">
        <v>1208</v>
      </c>
      <c r="KY25" s="338">
        <v>12618</v>
      </c>
      <c r="KZ25" s="338">
        <v>9142</v>
      </c>
      <c r="LA25" s="338">
        <v>6707</v>
      </c>
      <c r="LB25" s="348">
        <v>6872</v>
      </c>
    </row>
    <row r="26" spans="1:314" ht="12" customHeight="1">
      <c r="A26" s="3">
        <v>132012</v>
      </c>
      <c r="B26" s="322" t="s">
        <v>718</v>
      </c>
      <c r="C26" s="323">
        <v>186.38</v>
      </c>
      <c r="D26" s="324">
        <v>561407</v>
      </c>
      <c r="E26" s="325">
        <v>11.7</v>
      </c>
      <c r="F26" s="325">
        <v>61.6</v>
      </c>
      <c r="G26" s="325">
        <v>26.7</v>
      </c>
      <c r="H26" s="326">
        <v>23109</v>
      </c>
      <c r="I26" s="326">
        <v>51167</v>
      </c>
      <c r="J26" s="326">
        <v>81270</v>
      </c>
      <c r="K26" s="324">
        <v>74971</v>
      </c>
      <c r="L26" s="324">
        <v>267602</v>
      </c>
      <c r="M26" s="324">
        <v>12887</v>
      </c>
      <c r="N26" s="324">
        <v>26126</v>
      </c>
      <c r="O26" s="327">
        <v>24734</v>
      </c>
      <c r="P26" s="74" t="s">
        <v>1208</v>
      </c>
      <c r="Q26" s="74" t="s">
        <v>1208</v>
      </c>
      <c r="R26" s="326">
        <v>576139</v>
      </c>
      <c r="S26" s="324">
        <v>577513</v>
      </c>
      <c r="T26" s="324">
        <v>576240</v>
      </c>
      <c r="U26" s="324">
        <v>271505</v>
      </c>
      <c r="V26" s="324">
        <v>2474038</v>
      </c>
      <c r="W26" s="324">
        <v>741207</v>
      </c>
      <c r="X26" s="324">
        <v>1658069</v>
      </c>
      <c r="Y26" s="328">
        <v>108</v>
      </c>
      <c r="Z26" s="329">
        <v>88</v>
      </c>
      <c r="AA26" s="328">
        <v>65</v>
      </c>
      <c r="AB26" s="74" t="s">
        <v>1208</v>
      </c>
      <c r="AC26" s="74" t="s">
        <v>1208</v>
      </c>
      <c r="AD26" s="330">
        <v>47435</v>
      </c>
      <c r="AE26" s="324">
        <v>956.56</v>
      </c>
      <c r="AF26" s="328">
        <v>2571.25</v>
      </c>
      <c r="AG26" s="324">
        <v>2021</v>
      </c>
      <c r="AH26" s="324">
        <v>752671</v>
      </c>
      <c r="AI26" s="324" t="s">
        <v>439</v>
      </c>
      <c r="AJ26" s="74" t="s">
        <v>1208</v>
      </c>
      <c r="AK26" s="329">
        <v>30</v>
      </c>
      <c r="AL26" s="324">
        <v>5583</v>
      </c>
      <c r="AM26" s="327">
        <v>70</v>
      </c>
      <c r="AN26" s="327">
        <v>27319</v>
      </c>
      <c r="AO26" s="324">
        <v>1700</v>
      </c>
      <c r="AP26" s="324">
        <v>170</v>
      </c>
      <c r="AQ26" s="332">
        <v>38</v>
      </c>
      <c r="AR26" s="327">
        <v>12986</v>
      </c>
      <c r="AS26" s="324">
        <v>914</v>
      </c>
      <c r="AT26" s="324">
        <v>15</v>
      </c>
      <c r="AU26" s="324">
        <v>530</v>
      </c>
      <c r="AV26" s="324">
        <v>16</v>
      </c>
      <c r="AW26" s="324">
        <v>77</v>
      </c>
      <c r="AX26" s="74" t="s">
        <v>1208</v>
      </c>
      <c r="AY26" s="74" t="s">
        <v>1208</v>
      </c>
      <c r="AZ26" s="74" t="s">
        <v>1208</v>
      </c>
      <c r="BA26" s="74" t="s">
        <v>1208</v>
      </c>
      <c r="BB26" s="325">
        <v>100</v>
      </c>
      <c r="BC26" s="381">
        <v>101.6</v>
      </c>
      <c r="BD26" s="381">
        <v>89.3</v>
      </c>
      <c r="BE26" s="381"/>
      <c r="BF26" s="328">
        <v>41</v>
      </c>
      <c r="BG26" s="332">
        <v>45</v>
      </c>
      <c r="BH26" s="332">
        <v>0</v>
      </c>
      <c r="BI26" s="74" t="s">
        <v>1208</v>
      </c>
      <c r="BJ26" s="74" t="s">
        <v>1208</v>
      </c>
      <c r="BK26" s="328">
        <v>0</v>
      </c>
      <c r="BL26" s="328">
        <v>0</v>
      </c>
      <c r="BM26" s="332">
        <v>0</v>
      </c>
      <c r="BN26" s="332">
        <v>0</v>
      </c>
      <c r="BO26" s="327">
        <v>3</v>
      </c>
      <c r="BP26" s="324">
        <v>35114</v>
      </c>
      <c r="BQ26" s="327">
        <v>2</v>
      </c>
      <c r="BR26" s="324">
        <v>47996</v>
      </c>
      <c r="BS26" s="327">
        <v>6</v>
      </c>
      <c r="BT26" s="324">
        <v>185525</v>
      </c>
      <c r="BU26" s="327">
        <v>3</v>
      </c>
      <c r="BV26" s="324">
        <v>1485</v>
      </c>
      <c r="BW26" s="325">
        <v>62.9</v>
      </c>
      <c r="BX26" s="328">
        <v>3</v>
      </c>
      <c r="BY26" s="328">
        <v>17</v>
      </c>
      <c r="BZ26" s="328">
        <v>1328</v>
      </c>
      <c r="CA26" s="328">
        <v>92046</v>
      </c>
      <c r="CB26" s="325">
        <v>44.5</v>
      </c>
      <c r="CC26" s="331">
        <v>0.94</v>
      </c>
      <c r="CD26" s="325">
        <v>26.7</v>
      </c>
      <c r="CE26" s="325">
        <v>4.3477757495532972</v>
      </c>
      <c r="CF26" s="325">
        <v>58.030959280799998</v>
      </c>
      <c r="CG26" s="327">
        <v>38</v>
      </c>
      <c r="CH26" s="324">
        <v>8673</v>
      </c>
      <c r="CI26" s="327">
        <v>381</v>
      </c>
      <c r="CJ26" s="327">
        <v>1066</v>
      </c>
      <c r="CK26" s="327">
        <v>5448</v>
      </c>
      <c r="CL26" s="327">
        <v>1526</v>
      </c>
      <c r="CM26" s="327">
        <v>383</v>
      </c>
      <c r="CN26" s="327">
        <v>980</v>
      </c>
      <c r="CO26" s="323">
        <v>1.19</v>
      </c>
      <c r="CP26" s="331" t="s">
        <v>439</v>
      </c>
      <c r="CQ26" s="327">
        <v>10</v>
      </c>
      <c r="CR26" s="327">
        <v>180</v>
      </c>
      <c r="CS26" s="327">
        <v>2</v>
      </c>
      <c r="CT26" s="327">
        <v>5</v>
      </c>
      <c r="CU26" s="327">
        <v>580</v>
      </c>
      <c r="CV26" s="327">
        <v>25</v>
      </c>
      <c r="CW26" s="324">
        <v>2483</v>
      </c>
      <c r="CX26" s="327">
        <v>8</v>
      </c>
      <c r="CY26" s="327">
        <v>927</v>
      </c>
      <c r="CZ26" s="328">
        <v>22</v>
      </c>
      <c r="DA26" s="328">
        <v>386</v>
      </c>
      <c r="DB26" s="328">
        <v>18</v>
      </c>
      <c r="DC26" s="328">
        <v>195</v>
      </c>
      <c r="DD26" s="328">
        <v>16</v>
      </c>
      <c r="DE26" s="328">
        <v>404</v>
      </c>
      <c r="DF26" s="324">
        <v>14667</v>
      </c>
      <c r="DG26" s="324">
        <v>3482</v>
      </c>
      <c r="DH26" s="324">
        <v>3609</v>
      </c>
      <c r="DI26" s="324">
        <v>1431531.2679999999</v>
      </c>
      <c r="DJ26" s="324">
        <v>370935.652</v>
      </c>
      <c r="DK26" s="324">
        <v>1061507.6459999999</v>
      </c>
      <c r="DL26" s="324">
        <v>148935</v>
      </c>
      <c r="DM26" s="327">
        <v>17</v>
      </c>
      <c r="DN26" s="324">
        <v>28031</v>
      </c>
      <c r="DO26" s="324">
        <v>2844</v>
      </c>
      <c r="DP26" s="324">
        <v>2536</v>
      </c>
      <c r="DQ26" s="328">
        <v>293</v>
      </c>
      <c r="DR26" s="328">
        <v>2513</v>
      </c>
      <c r="DS26" s="324">
        <v>14105</v>
      </c>
      <c r="DT26" s="155">
        <v>15584</v>
      </c>
      <c r="DU26" s="155">
        <v>4489</v>
      </c>
      <c r="DV26" s="324">
        <v>3000</v>
      </c>
      <c r="DW26" s="328">
        <v>633</v>
      </c>
      <c r="DX26" s="328">
        <v>364</v>
      </c>
      <c r="DY26" s="328">
        <v>5</v>
      </c>
      <c r="DZ26" s="328">
        <v>2787</v>
      </c>
      <c r="EA26" s="328">
        <v>168</v>
      </c>
      <c r="EB26" s="328">
        <v>16404</v>
      </c>
      <c r="EC26" s="74" t="s">
        <v>1208</v>
      </c>
      <c r="ED26" s="116">
        <v>135</v>
      </c>
      <c r="EE26" s="327">
        <v>12000</v>
      </c>
      <c r="EF26" s="118">
        <v>11745</v>
      </c>
      <c r="EG26" s="327">
        <v>26</v>
      </c>
      <c r="EH26" s="118">
        <v>1462</v>
      </c>
      <c r="EI26" s="328">
        <v>112</v>
      </c>
      <c r="EJ26" s="328">
        <v>91</v>
      </c>
      <c r="EK26" s="325">
        <v>45.8</v>
      </c>
      <c r="EL26" s="328">
        <v>74</v>
      </c>
      <c r="EM26" s="328">
        <v>358</v>
      </c>
      <c r="EN26" s="328">
        <v>2349</v>
      </c>
      <c r="EO26" s="330">
        <v>614</v>
      </c>
      <c r="EP26" s="330">
        <v>79</v>
      </c>
      <c r="EQ26" s="330">
        <v>3209</v>
      </c>
      <c r="ER26" s="327">
        <v>3372</v>
      </c>
      <c r="ES26" s="325">
        <v>94.9</v>
      </c>
      <c r="ET26" s="325">
        <v>94.1</v>
      </c>
      <c r="EU26" s="330">
        <v>968</v>
      </c>
      <c r="EV26" s="325">
        <v>16.3</v>
      </c>
      <c r="EW26" s="330">
        <v>134369</v>
      </c>
      <c r="EX26" s="325">
        <v>45.2</v>
      </c>
      <c r="EY26" s="330">
        <v>339123</v>
      </c>
      <c r="EZ26" s="325">
        <v>0.5</v>
      </c>
      <c r="FA26" s="328">
        <v>526</v>
      </c>
      <c r="FB26" s="328">
        <v>73</v>
      </c>
      <c r="FC26" s="333">
        <v>1013</v>
      </c>
      <c r="FD26" s="328">
        <v>195</v>
      </c>
      <c r="FE26" s="328" t="s">
        <v>1209</v>
      </c>
      <c r="FF26" s="328">
        <v>100</v>
      </c>
      <c r="FG26" s="325">
        <v>100</v>
      </c>
      <c r="FH26" s="324">
        <v>156986</v>
      </c>
      <c r="FI26" s="327">
        <v>4014</v>
      </c>
      <c r="FJ26" s="324">
        <v>0</v>
      </c>
      <c r="FK26" s="118">
        <v>145671</v>
      </c>
      <c r="FL26" s="324">
        <v>107080</v>
      </c>
      <c r="FM26" s="324">
        <v>31369</v>
      </c>
      <c r="FN26" s="324">
        <v>7222</v>
      </c>
      <c r="FO26" s="324">
        <v>7301</v>
      </c>
      <c r="FP26" s="140">
        <v>33.9</v>
      </c>
      <c r="FQ26" s="116">
        <v>809</v>
      </c>
      <c r="FR26" s="111">
        <v>12.2</v>
      </c>
      <c r="FS26" s="118">
        <v>23825</v>
      </c>
      <c r="FT26" s="328">
        <v>0</v>
      </c>
      <c r="FU26" s="328">
        <v>38</v>
      </c>
      <c r="FV26" s="328">
        <v>245</v>
      </c>
      <c r="FW26" s="334">
        <v>24</v>
      </c>
      <c r="FX26" s="334">
        <v>737</v>
      </c>
      <c r="FY26" s="323">
        <v>57.420215750076139</v>
      </c>
      <c r="FZ26" s="323"/>
      <c r="GA26" s="111">
        <v>99.994</v>
      </c>
      <c r="GB26" s="328">
        <v>99.93</v>
      </c>
      <c r="GC26" s="325">
        <v>99.3</v>
      </c>
      <c r="GD26" s="335">
        <v>74</v>
      </c>
      <c r="GE26" s="116">
        <v>148</v>
      </c>
      <c r="GF26" s="116">
        <v>8</v>
      </c>
      <c r="GG26" s="116">
        <v>48</v>
      </c>
      <c r="GH26" s="328">
        <v>1652</v>
      </c>
      <c r="GI26" s="328">
        <v>5</v>
      </c>
      <c r="GJ26" s="328">
        <v>3779</v>
      </c>
      <c r="GK26" s="328">
        <v>5124</v>
      </c>
      <c r="GL26" s="328">
        <v>8</v>
      </c>
      <c r="GM26" s="118">
        <v>7997079</v>
      </c>
      <c r="GN26" s="114">
        <v>2653</v>
      </c>
      <c r="GO26" s="328" t="s">
        <v>439</v>
      </c>
      <c r="GP26" s="328" t="s">
        <v>439</v>
      </c>
      <c r="GQ26" s="324">
        <v>18180</v>
      </c>
      <c r="GR26" s="327">
        <v>27</v>
      </c>
      <c r="GS26" s="327">
        <v>3204</v>
      </c>
      <c r="GT26" s="327">
        <v>14949</v>
      </c>
      <c r="GU26" s="324">
        <v>215748</v>
      </c>
      <c r="GV26" s="324">
        <v>250</v>
      </c>
      <c r="GW26" s="324">
        <v>30832</v>
      </c>
      <c r="GX26" s="324">
        <v>184666</v>
      </c>
      <c r="GY26" s="324">
        <v>803</v>
      </c>
      <c r="GZ26" s="324">
        <v>7869</v>
      </c>
      <c r="HA26" s="324">
        <v>669280</v>
      </c>
      <c r="HB26" s="324">
        <v>2499</v>
      </c>
      <c r="HC26" s="324">
        <v>27744</v>
      </c>
      <c r="HD26" s="324">
        <v>569177</v>
      </c>
      <c r="HE26" s="324">
        <v>509</v>
      </c>
      <c r="HF26" s="324">
        <v>15579</v>
      </c>
      <c r="HG26" s="324">
        <v>373497.07</v>
      </c>
      <c r="HH26" s="327">
        <v>504</v>
      </c>
      <c r="HI26" s="328">
        <v>15579</v>
      </c>
      <c r="HJ26" s="328">
        <v>373497</v>
      </c>
      <c r="HK26" s="336">
        <v>8.17</v>
      </c>
      <c r="HL26" s="328">
        <v>28</v>
      </c>
      <c r="HM26" s="327">
        <v>1197</v>
      </c>
      <c r="HN26" s="327">
        <v>392</v>
      </c>
      <c r="HO26" s="337">
        <v>113</v>
      </c>
      <c r="HP26" s="74" t="s">
        <v>1208</v>
      </c>
      <c r="HQ26" s="74" t="s">
        <v>1208</v>
      </c>
      <c r="HR26" s="74" t="s">
        <v>1208</v>
      </c>
      <c r="HS26" s="337">
        <v>0</v>
      </c>
      <c r="HT26" s="338">
        <v>1328715</v>
      </c>
      <c r="HU26" s="338">
        <v>9355169</v>
      </c>
      <c r="HV26" s="339">
        <v>1075439</v>
      </c>
      <c r="HW26" s="378">
        <v>1329647</v>
      </c>
      <c r="HX26" s="339">
        <v>292482</v>
      </c>
      <c r="HY26" s="339">
        <v>52810</v>
      </c>
      <c r="HZ26" s="339">
        <v>55920</v>
      </c>
      <c r="IA26" s="339">
        <v>231420</v>
      </c>
      <c r="IB26" s="339">
        <v>179987</v>
      </c>
      <c r="IC26" s="340">
        <v>120758</v>
      </c>
      <c r="ID26" s="340">
        <v>51187000</v>
      </c>
      <c r="IE26" s="340">
        <v>0</v>
      </c>
      <c r="IF26" s="341">
        <v>471</v>
      </c>
      <c r="IG26" s="341">
        <v>0</v>
      </c>
      <c r="IH26" s="340">
        <v>471</v>
      </c>
      <c r="II26" s="341">
        <v>0</v>
      </c>
      <c r="IJ26" s="340">
        <v>0</v>
      </c>
      <c r="IK26" s="338">
        <v>207783</v>
      </c>
      <c r="IL26" s="341">
        <v>0</v>
      </c>
      <c r="IM26" s="346">
        <v>0</v>
      </c>
      <c r="IN26" s="331">
        <v>62.72</v>
      </c>
      <c r="IO26" s="379">
        <v>517284</v>
      </c>
      <c r="IP26" s="343">
        <v>-2</v>
      </c>
      <c r="IQ26" s="344">
        <v>3.5</v>
      </c>
      <c r="IR26" s="344">
        <v>3.5</v>
      </c>
      <c r="IS26" s="344">
        <v>2277.3000000000002</v>
      </c>
      <c r="IT26" s="344">
        <v>2027.3</v>
      </c>
      <c r="IU26" s="338" t="s">
        <v>439</v>
      </c>
      <c r="IV26" s="345">
        <v>77.2</v>
      </c>
      <c r="IW26" s="345">
        <v>61.4</v>
      </c>
      <c r="IX26" s="345">
        <v>48.4</v>
      </c>
      <c r="IY26" s="345">
        <v>68.2</v>
      </c>
      <c r="IZ26" s="345">
        <v>31.9</v>
      </c>
      <c r="JA26" s="341">
        <v>1</v>
      </c>
      <c r="JB26" s="341">
        <v>10</v>
      </c>
      <c r="JC26" s="111">
        <v>57.25</v>
      </c>
      <c r="JD26" s="110">
        <v>0.95</v>
      </c>
      <c r="JE26" s="109">
        <v>88.1</v>
      </c>
      <c r="JF26" s="109">
        <v>-0.6</v>
      </c>
      <c r="JG26" s="109">
        <v>3.5</v>
      </c>
      <c r="JH26" s="108">
        <v>127786740</v>
      </c>
      <c r="JI26" s="346">
        <v>53.1</v>
      </c>
      <c r="JJ26" s="346">
        <v>55.8</v>
      </c>
      <c r="JK26" s="346" t="s">
        <v>439</v>
      </c>
      <c r="JL26" s="346" t="s">
        <v>439</v>
      </c>
      <c r="JM26" s="346" t="s">
        <v>439</v>
      </c>
      <c r="JN26" s="345">
        <v>30.4</v>
      </c>
      <c r="JO26" s="347">
        <v>2828</v>
      </c>
      <c r="JP26" s="74" t="s">
        <v>1208</v>
      </c>
      <c r="JQ26" s="74" t="s">
        <v>1208</v>
      </c>
      <c r="JR26" s="74" t="s">
        <v>1208</v>
      </c>
      <c r="JS26" s="345" t="s">
        <v>850</v>
      </c>
      <c r="JT26" s="345">
        <v>25.6</v>
      </c>
      <c r="JU26" s="338">
        <v>111991</v>
      </c>
      <c r="JV26" s="338">
        <v>2196</v>
      </c>
      <c r="JW26" s="338">
        <v>2403</v>
      </c>
      <c r="JX26" s="338">
        <v>9069</v>
      </c>
      <c r="JY26" s="338">
        <v>8931</v>
      </c>
      <c r="JZ26" s="338">
        <v>9070</v>
      </c>
      <c r="KA26" s="338">
        <v>10594</v>
      </c>
      <c r="KB26" s="338">
        <v>13834</v>
      </c>
      <c r="KC26" s="338">
        <v>13340</v>
      </c>
      <c r="KD26" s="338">
        <v>11774</v>
      </c>
      <c r="KE26" s="338">
        <v>9435</v>
      </c>
      <c r="KF26" s="338">
        <v>8325</v>
      </c>
      <c r="KG26" s="338">
        <v>6356</v>
      </c>
      <c r="KH26" s="74" t="s">
        <v>1208</v>
      </c>
      <c r="KI26" s="338">
        <v>3113</v>
      </c>
      <c r="KJ26" s="338">
        <v>1421</v>
      </c>
      <c r="KK26" s="338">
        <v>577</v>
      </c>
      <c r="KL26" s="338">
        <v>253</v>
      </c>
      <c r="KM26" s="338">
        <v>13914</v>
      </c>
      <c r="KN26" s="338">
        <v>15018</v>
      </c>
      <c r="KO26" s="338">
        <v>10976</v>
      </c>
      <c r="KP26" s="338">
        <v>12337</v>
      </c>
      <c r="KQ26" s="338">
        <v>15221</v>
      </c>
      <c r="KR26" s="338">
        <v>19212</v>
      </c>
      <c r="KS26" s="338">
        <v>17993</v>
      </c>
      <c r="KT26" s="338">
        <v>16234</v>
      </c>
      <c r="KU26" s="338">
        <v>14592</v>
      </c>
      <c r="KV26" s="338">
        <v>17113</v>
      </c>
      <c r="KW26" s="338">
        <v>20531</v>
      </c>
      <c r="KX26" s="74" t="s">
        <v>1208</v>
      </c>
      <c r="KY26" s="338">
        <v>17454</v>
      </c>
      <c r="KZ26" s="338">
        <v>13461</v>
      </c>
      <c r="LA26" s="338">
        <v>10030</v>
      </c>
      <c r="LB26" s="348">
        <v>11081</v>
      </c>
    </row>
    <row r="27" spans="1:314" ht="12" customHeight="1">
      <c r="A27" s="3">
        <v>142018</v>
      </c>
      <c r="B27" s="322" t="s">
        <v>719</v>
      </c>
      <c r="C27" s="323">
        <v>100.82</v>
      </c>
      <c r="D27" s="324">
        <v>402260</v>
      </c>
      <c r="E27" s="325">
        <v>10.98</v>
      </c>
      <c r="F27" s="325">
        <v>57.64</v>
      </c>
      <c r="G27" s="325">
        <v>31.37</v>
      </c>
      <c r="H27" s="326">
        <v>15632</v>
      </c>
      <c r="I27" s="326">
        <v>34164</v>
      </c>
      <c r="J27" s="326">
        <v>55701</v>
      </c>
      <c r="K27" s="324">
        <v>65735</v>
      </c>
      <c r="L27" s="324">
        <v>185039</v>
      </c>
      <c r="M27" s="324">
        <v>5823</v>
      </c>
      <c r="N27" s="324">
        <v>14875</v>
      </c>
      <c r="O27" s="327">
        <v>15682</v>
      </c>
      <c r="P27" s="74" t="s">
        <v>1208</v>
      </c>
      <c r="Q27" s="74" t="s">
        <v>1208</v>
      </c>
      <c r="R27" s="326">
        <v>394060</v>
      </c>
      <c r="S27" s="324">
        <v>406586</v>
      </c>
      <c r="T27" s="324">
        <v>370704</v>
      </c>
      <c r="U27" s="324">
        <v>142333</v>
      </c>
      <c r="V27" s="324">
        <v>1474592</v>
      </c>
      <c r="W27" s="324">
        <v>477546</v>
      </c>
      <c r="X27" s="324">
        <v>823557</v>
      </c>
      <c r="Y27" s="328">
        <v>0</v>
      </c>
      <c r="Z27" s="329">
        <v>72</v>
      </c>
      <c r="AA27" s="328">
        <v>4</v>
      </c>
      <c r="AB27" s="74" t="s">
        <v>1208</v>
      </c>
      <c r="AC27" s="74" t="s">
        <v>1208</v>
      </c>
      <c r="AD27" s="330">
        <v>111431</v>
      </c>
      <c r="AE27" s="324">
        <v>2213</v>
      </c>
      <c r="AF27" s="328">
        <v>2119</v>
      </c>
      <c r="AG27" s="324">
        <v>3216</v>
      </c>
      <c r="AH27" s="324">
        <v>519538</v>
      </c>
      <c r="AI27" s="324" t="s">
        <v>439</v>
      </c>
      <c r="AJ27" s="74" t="s">
        <v>1208</v>
      </c>
      <c r="AK27" s="329">
        <v>25</v>
      </c>
      <c r="AL27" s="324">
        <v>3907</v>
      </c>
      <c r="AM27" s="327">
        <v>46</v>
      </c>
      <c r="AN27" s="327">
        <v>17875</v>
      </c>
      <c r="AO27" s="324">
        <v>1116</v>
      </c>
      <c r="AP27" s="324">
        <v>189</v>
      </c>
      <c r="AQ27" s="332">
        <v>23</v>
      </c>
      <c r="AR27" s="327">
        <v>9285</v>
      </c>
      <c r="AS27" s="324">
        <v>677</v>
      </c>
      <c r="AT27" s="324">
        <v>4</v>
      </c>
      <c r="AU27" s="324">
        <v>585</v>
      </c>
      <c r="AV27" s="324">
        <v>14</v>
      </c>
      <c r="AW27" s="324">
        <v>62</v>
      </c>
      <c r="AX27" s="74" t="s">
        <v>1208</v>
      </c>
      <c r="AY27" s="74" t="s">
        <v>1208</v>
      </c>
      <c r="AZ27" s="74" t="s">
        <v>1208</v>
      </c>
      <c r="BA27" s="74" t="s">
        <v>1208</v>
      </c>
      <c r="BB27" s="325">
        <v>100</v>
      </c>
      <c r="BC27" s="325">
        <v>102.4</v>
      </c>
      <c r="BD27" s="325">
        <v>83.6</v>
      </c>
      <c r="BE27" s="325"/>
      <c r="BF27" s="328">
        <v>46</v>
      </c>
      <c r="BG27" s="332">
        <v>22</v>
      </c>
      <c r="BH27" s="332">
        <v>10</v>
      </c>
      <c r="BI27" s="74" t="s">
        <v>1208</v>
      </c>
      <c r="BJ27" s="74" t="s">
        <v>1208</v>
      </c>
      <c r="BK27" s="328">
        <v>0</v>
      </c>
      <c r="BL27" s="328">
        <v>0</v>
      </c>
      <c r="BM27" s="332">
        <v>0</v>
      </c>
      <c r="BN27" s="332">
        <v>0</v>
      </c>
      <c r="BO27" s="327">
        <v>4</v>
      </c>
      <c r="BP27" s="324">
        <v>32238</v>
      </c>
      <c r="BQ27" s="327">
        <v>1</v>
      </c>
      <c r="BR27" s="324">
        <v>24017</v>
      </c>
      <c r="BS27" s="327">
        <v>7</v>
      </c>
      <c r="BT27" s="324">
        <v>94714</v>
      </c>
      <c r="BU27" s="327">
        <v>12</v>
      </c>
      <c r="BV27" s="324">
        <v>7021</v>
      </c>
      <c r="BW27" s="325">
        <v>48.4</v>
      </c>
      <c r="BX27" s="328">
        <v>1</v>
      </c>
      <c r="BY27" s="328">
        <v>2</v>
      </c>
      <c r="BZ27" s="328">
        <v>521</v>
      </c>
      <c r="CA27" s="328">
        <v>1675</v>
      </c>
      <c r="CB27" s="325">
        <v>52.1</v>
      </c>
      <c r="CC27" s="331">
        <v>0.79</v>
      </c>
      <c r="CD27" s="325">
        <v>22.5</v>
      </c>
      <c r="CE27" s="325">
        <v>4.8628844839371155</v>
      </c>
      <c r="CF27" s="325">
        <v>55.525193180599999</v>
      </c>
      <c r="CG27" s="327">
        <v>12</v>
      </c>
      <c r="CH27" s="324">
        <v>3498</v>
      </c>
      <c r="CI27" s="327">
        <v>321</v>
      </c>
      <c r="CJ27" s="327">
        <v>877</v>
      </c>
      <c r="CK27" s="327">
        <v>4765</v>
      </c>
      <c r="CL27" s="327">
        <v>1332</v>
      </c>
      <c r="CM27" s="327">
        <v>366</v>
      </c>
      <c r="CN27" s="327">
        <v>729</v>
      </c>
      <c r="CO27" s="323">
        <v>1.27</v>
      </c>
      <c r="CP27" s="331">
        <v>0</v>
      </c>
      <c r="CQ27" s="327">
        <v>3</v>
      </c>
      <c r="CR27" s="327">
        <v>7</v>
      </c>
      <c r="CS27" s="327">
        <v>6</v>
      </c>
      <c r="CT27" s="327">
        <v>2</v>
      </c>
      <c r="CU27" s="327">
        <v>122</v>
      </c>
      <c r="CV27" s="327">
        <v>21</v>
      </c>
      <c r="CW27" s="324">
        <v>2200</v>
      </c>
      <c r="CX27" s="327">
        <v>10</v>
      </c>
      <c r="CY27" s="327">
        <v>992</v>
      </c>
      <c r="CZ27" s="328">
        <v>47</v>
      </c>
      <c r="DA27" s="328">
        <v>682</v>
      </c>
      <c r="DB27" s="328">
        <v>21</v>
      </c>
      <c r="DC27" s="328">
        <v>194</v>
      </c>
      <c r="DD27" s="328">
        <v>9</v>
      </c>
      <c r="DE27" s="328">
        <v>216</v>
      </c>
      <c r="DF27" s="324">
        <v>13226</v>
      </c>
      <c r="DG27" s="324">
        <v>3142</v>
      </c>
      <c r="DH27" s="324">
        <v>3300</v>
      </c>
      <c r="DI27" s="324">
        <v>1310604.2549999999</v>
      </c>
      <c r="DJ27" s="324">
        <v>370436.02</v>
      </c>
      <c r="DK27" s="324">
        <v>889952.13300000003</v>
      </c>
      <c r="DL27" s="324">
        <v>126302</v>
      </c>
      <c r="DM27" s="327">
        <v>12</v>
      </c>
      <c r="DN27" s="324">
        <v>22695</v>
      </c>
      <c r="DO27" s="324">
        <v>2766</v>
      </c>
      <c r="DP27" s="324">
        <v>1890</v>
      </c>
      <c r="DQ27" s="328">
        <v>127</v>
      </c>
      <c r="DR27" s="328">
        <v>1313</v>
      </c>
      <c r="DS27" s="324">
        <v>14279</v>
      </c>
      <c r="DT27" s="326">
        <v>13358</v>
      </c>
      <c r="DU27" s="324">
        <v>3355</v>
      </c>
      <c r="DV27" s="324">
        <v>4077</v>
      </c>
      <c r="DW27" s="328">
        <v>315</v>
      </c>
      <c r="DX27" s="328">
        <v>328</v>
      </c>
      <c r="DY27" s="328">
        <v>0</v>
      </c>
      <c r="DZ27" s="328">
        <v>1674</v>
      </c>
      <c r="EA27" s="328">
        <v>54</v>
      </c>
      <c r="EB27" s="328">
        <v>15304</v>
      </c>
      <c r="EC27" s="74" t="s">
        <v>1208</v>
      </c>
      <c r="ED27" s="116">
        <v>74</v>
      </c>
      <c r="EE27" s="327">
        <v>6135</v>
      </c>
      <c r="EF27" s="118">
        <v>5798</v>
      </c>
      <c r="EG27" s="327">
        <v>70</v>
      </c>
      <c r="EH27" s="118">
        <v>731</v>
      </c>
      <c r="EI27" s="328">
        <v>60</v>
      </c>
      <c r="EJ27" s="328">
        <v>68</v>
      </c>
      <c r="EK27" s="325">
        <v>64.599999999999994</v>
      </c>
      <c r="EL27" s="328">
        <v>19</v>
      </c>
      <c r="EM27" s="328">
        <v>60</v>
      </c>
      <c r="EN27" s="328">
        <v>2453</v>
      </c>
      <c r="EO27" s="330">
        <v>614</v>
      </c>
      <c r="EP27" s="330">
        <v>196</v>
      </c>
      <c r="EQ27" s="330">
        <v>2511</v>
      </c>
      <c r="ER27" s="327">
        <v>2368</v>
      </c>
      <c r="ES27" s="325">
        <v>97.7</v>
      </c>
      <c r="ET27" s="325">
        <v>96.5</v>
      </c>
      <c r="EU27" s="330">
        <v>731</v>
      </c>
      <c r="EV27" s="325">
        <v>13.07</v>
      </c>
      <c r="EW27" s="330">
        <v>96930</v>
      </c>
      <c r="EX27" s="325">
        <v>31.2</v>
      </c>
      <c r="EY27" s="330">
        <v>387724</v>
      </c>
      <c r="EZ27" s="325">
        <v>2.4</v>
      </c>
      <c r="FA27" s="328">
        <v>312</v>
      </c>
      <c r="FB27" s="328">
        <v>9</v>
      </c>
      <c r="FC27" s="333">
        <v>2822</v>
      </c>
      <c r="FD27" s="328">
        <v>58</v>
      </c>
      <c r="FE27" s="328" t="s">
        <v>1209</v>
      </c>
      <c r="FF27" s="328">
        <v>100</v>
      </c>
      <c r="FG27" s="325">
        <v>100</v>
      </c>
      <c r="FH27" s="324">
        <v>130538</v>
      </c>
      <c r="FI27" s="327">
        <v>9651</v>
      </c>
      <c r="FJ27" s="324">
        <v>16</v>
      </c>
      <c r="FK27" s="118">
        <v>100420</v>
      </c>
      <c r="FL27" s="324">
        <v>80403</v>
      </c>
      <c r="FM27" s="324">
        <v>14278</v>
      </c>
      <c r="FN27" s="324">
        <v>5739</v>
      </c>
      <c r="FO27" s="324">
        <v>20467</v>
      </c>
      <c r="FP27" s="140">
        <v>31.8</v>
      </c>
      <c r="FQ27" s="116">
        <v>544</v>
      </c>
      <c r="FR27" s="111">
        <v>14.3</v>
      </c>
      <c r="FS27" s="118">
        <v>9738</v>
      </c>
      <c r="FT27" s="328">
        <v>96</v>
      </c>
      <c r="FU27" s="328">
        <v>135</v>
      </c>
      <c r="FV27" s="328">
        <v>869</v>
      </c>
      <c r="FW27" s="334">
        <v>8</v>
      </c>
      <c r="FX27" s="334">
        <v>253</v>
      </c>
      <c r="FY27" s="323">
        <v>72.913895972376423</v>
      </c>
      <c r="FZ27" s="323"/>
      <c r="GA27" s="111">
        <v>100</v>
      </c>
      <c r="GB27" s="111">
        <v>90.3</v>
      </c>
      <c r="GC27" s="325">
        <v>97.8</v>
      </c>
      <c r="GD27" s="335">
        <v>62.6</v>
      </c>
      <c r="GE27" s="116">
        <v>109</v>
      </c>
      <c r="GF27" s="116">
        <v>15</v>
      </c>
      <c r="GG27" s="116">
        <v>77</v>
      </c>
      <c r="GH27" s="328">
        <v>1174</v>
      </c>
      <c r="GI27" s="328">
        <v>8</v>
      </c>
      <c r="GJ27" s="328">
        <v>1593</v>
      </c>
      <c r="GK27" s="328">
        <v>3883</v>
      </c>
      <c r="GL27" s="328">
        <v>8</v>
      </c>
      <c r="GM27" s="118">
        <v>8571513</v>
      </c>
      <c r="GN27" s="114">
        <v>1811</v>
      </c>
      <c r="GO27" s="382" t="s">
        <v>439</v>
      </c>
      <c r="GP27" s="382" t="s">
        <v>439</v>
      </c>
      <c r="GQ27" s="324">
        <v>12816</v>
      </c>
      <c r="GR27" s="327">
        <v>21</v>
      </c>
      <c r="GS27" s="327">
        <v>1865</v>
      </c>
      <c r="GT27" s="327">
        <v>10930</v>
      </c>
      <c r="GU27" s="324">
        <v>120811</v>
      </c>
      <c r="GV27" s="324">
        <v>269</v>
      </c>
      <c r="GW27" s="324">
        <v>22204</v>
      </c>
      <c r="GX27" s="324">
        <v>98338</v>
      </c>
      <c r="GY27" s="324">
        <v>353</v>
      </c>
      <c r="GZ27" s="324">
        <v>2571</v>
      </c>
      <c r="HA27" s="324">
        <v>139317</v>
      </c>
      <c r="HB27" s="324">
        <v>2171</v>
      </c>
      <c r="HC27" s="324">
        <v>18695</v>
      </c>
      <c r="HD27" s="324">
        <v>379405</v>
      </c>
      <c r="HE27" s="324">
        <v>204</v>
      </c>
      <c r="HF27" s="324">
        <v>13988</v>
      </c>
      <c r="HG27" s="324">
        <v>723522.44</v>
      </c>
      <c r="HH27" s="327">
        <v>197</v>
      </c>
      <c r="HI27" s="155">
        <v>7285</v>
      </c>
      <c r="HJ27" s="205">
        <v>276988.28000000003</v>
      </c>
      <c r="HK27" s="336">
        <v>8</v>
      </c>
      <c r="HL27" s="328">
        <v>150</v>
      </c>
      <c r="HM27" s="327">
        <v>628</v>
      </c>
      <c r="HN27" s="327">
        <v>354</v>
      </c>
      <c r="HO27" s="337">
        <v>139</v>
      </c>
      <c r="HP27" s="74" t="s">
        <v>1208</v>
      </c>
      <c r="HQ27" s="74" t="s">
        <v>1208</v>
      </c>
      <c r="HR27" s="74" t="s">
        <v>1208</v>
      </c>
      <c r="HS27" s="337">
        <v>6</v>
      </c>
      <c r="HT27" s="338">
        <v>1183039</v>
      </c>
      <c r="HU27" s="338">
        <v>6747523</v>
      </c>
      <c r="HV27" s="339">
        <v>668476.01</v>
      </c>
      <c r="HW27" s="339">
        <v>1095107.44</v>
      </c>
      <c r="HX27" s="339">
        <v>301834.17</v>
      </c>
      <c r="HY27" s="328">
        <v>3383</v>
      </c>
      <c r="HZ27" s="328">
        <v>3347</v>
      </c>
      <c r="IA27" s="339">
        <v>176.42</v>
      </c>
      <c r="IB27" s="339">
        <v>110.72799999999999</v>
      </c>
      <c r="IC27" s="342">
        <v>66712</v>
      </c>
      <c r="ID27" s="342">
        <v>49856943</v>
      </c>
      <c r="IE27" s="342" t="s">
        <v>439</v>
      </c>
      <c r="IF27" s="326">
        <v>316</v>
      </c>
      <c r="IG27" s="326" t="s">
        <v>439</v>
      </c>
      <c r="IH27" s="342">
        <v>227</v>
      </c>
      <c r="II27" s="326" t="s">
        <v>439</v>
      </c>
      <c r="IJ27" s="342" t="s">
        <v>439</v>
      </c>
      <c r="IK27" s="338">
        <v>146922</v>
      </c>
      <c r="IL27" s="341">
        <v>0</v>
      </c>
      <c r="IM27" s="328">
        <v>6000</v>
      </c>
      <c r="IN27" s="331">
        <v>57.53</v>
      </c>
      <c r="IO27" s="342">
        <v>386841</v>
      </c>
      <c r="IP27" s="343" t="s">
        <v>850</v>
      </c>
      <c r="IQ27" s="344">
        <v>3.94</v>
      </c>
      <c r="IR27" s="344">
        <v>3.36</v>
      </c>
      <c r="IS27" s="344">
        <v>393.1</v>
      </c>
      <c r="IT27" s="344">
        <v>393.1</v>
      </c>
      <c r="IU27" s="324">
        <v>82345</v>
      </c>
      <c r="IV27" s="345">
        <v>77.599999999999994</v>
      </c>
      <c r="IW27" s="345">
        <v>58.7</v>
      </c>
      <c r="IX27" s="345">
        <v>37.5</v>
      </c>
      <c r="IY27" s="345">
        <v>58.9</v>
      </c>
      <c r="IZ27" s="345">
        <v>24.8</v>
      </c>
      <c r="JA27" s="341">
        <v>1</v>
      </c>
      <c r="JB27" s="341">
        <v>11</v>
      </c>
      <c r="JC27" s="111">
        <v>75</v>
      </c>
      <c r="JD27" s="110">
        <v>0.82299999999999995</v>
      </c>
      <c r="JE27" s="109">
        <v>102.1</v>
      </c>
      <c r="JF27" s="109">
        <v>6.4</v>
      </c>
      <c r="JG27" s="109">
        <v>4.3</v>
      </c>
      <c r="JH27" s="108">
        <v>178835506</v>
      </c>
      <c r="JI27" s="346">
        <v>51.4</v>
      </c>
      <c r="JJ27" s="346">
        <v>54.2</v>
      </c>
      <c r="JK27" s="346" t="s">
        <v>439</v>
      </c>
      <c r="JL27" s="346" t="s">
        <v>439</v>
      </c>
      <c r="JM27" s="346">
        <v>36.5</v>
      </c>
      <c r="JN27" s="345">
        <v>29.4</v>
      </c>
      <c r="JO27" s="347">
        <v>3297</v>
      </c>
      <c r="JP27" s="74" t="s">
        <v>1208</v>
      </c>
      <c r="JQ27" s="74" t="s">
        <v>1208</v>
      </c>
      <c r="JR27" s="74" t="s">
        <v>1208</v>
      </c>
      <c r="JS27" s="325">
        <v>13</v>
      </c>
      <c r="JT27" s="345">
        <v>29</v>
      </c>
      <c r="JU27" s="338">
        <v>70128</v>
      </c>
      <c r="JV27" s="338">
        <v>1257</v>
      </c>
      <c r="JW27" s="338">
        <v>1625</v>
      </c>
      <c r="JX27" s="338">
        <v>5375</v>
      </c>
      <c r="JY27" s="338">
        <v>5885</v>
      </c>
      <c r="JZ27" s="338">
        <v>5674</v>
      </c>
      <c r="KA27" s="338">
        <v>6784</v>
      </c>
      <c r="KB27" s="338">
        <v>9683</v>
      </c>
      <c r="KC27" s="338">
        <v>9180</v>
      </c>
      <c r="KD27" s="338">
        <v>8177</v>
      </c>
      <c r="KE27" s="338">
        <v>6895</v>
      </c>
      <c r="KF27" s="338">
        <v>5970</v>
      </c>
      <c r="KG27" s="338">
        <v>4571</v>
      </c>
      <c r="KH27" s="74" t="s">
        <v>1208</v>
      </c>
      <c r="KI27" s="338">
        <v>2147</v>
      </c>
      <c r="KJ27" s="338">
        <v>814</v>
      </c>
      <c r="KK27" s="338">
        <v>355</v>
      </c>
      <c r="KL27" s="338">
        <v>156</v>
      </c>
      <c r="KM27" s="338">
        <v>8230</v>
      </c>
      <c r="KN27" s="338">
        <v>7742</v>
      </c>
      <c r="KO27" s="338">
        <v>7540</v>
      </c>
      <c r="KP27" s="338">
        <v>8392</v>
      </c>
      <c r="KQ27" s="338">
        <v>10346</v>
      </c>
      <c r="KR27" s="338">
        <v>13490</v>
      </c>
      <c r="KS27" s="338">
        <v>12252</v>
      </c>
      <c r="KT27" s="338">
        <v>11232</v>
      </c>
      <c r="KU27" s="338">
        <v>10567</v>
      </c>
      <c r="KV27" s="338">
        <v>12828</v>
      </c>
      <c r="KW27" s="338">
        <v>17119</v>
      </c>
      <c r="KX27" s="74" t="s">
        <v>1208</v>
      </c>
      <c r="KY27" s="338">
        <v>15303</v>
      </c>
      <c r="KZ27" s="338">
        <v>12048</v>
      </c>
      <c r="LA27" s="338">
        <v>9699</v>
      </c>
      <c r="LB27" s="348">
        <v>10351</v>
      </c>
    </row>
    <row r="28" spans="1:314" ht="12" customHeight="1">
      <c r="A28" s="3">
        <v>162019</v>
      </c>
      <c r="B28" s="322" t="s">
        <v>720</v>
      </c>
      <c r="C28" s="323">
        <v>1241.77</v>
      </c>
      <c r="D28" s="324">
        <v>415904</v>
      </c>
      <c r="E28" s="325">
        <v>12.1</v>
      </c>
      <c r="F28" s="325">
        <v>58.5</v>
      </c>
      <c r="G28" s="325">
        <v>29.4</v>
      </c>
      <c r="H28" s="326">
        <v>18890</v>
      </c>
      <c r="I28" s="326">
        <v>39492</v>
      </c>
      <c r="J28" s="326">
        <v>62168</v>
      </c>
      <c r="K28" s="324">
        <v>62540</v>
      </c>
      <c r="L28" s="324">
        <v>178531</v>
      </c>
      <c r="M28" s="324">
        <v>7434</v>
      </c>
      <c r="N28" s="324">
        <v>12851</v>
      </c>
      <c r="O28" s="327">
        <v>12087</v>
      </c>
      <c r="P28" s="74" t="s">
        <v>1208</v>
      </c>
      <c r="Q28" s="74" t="s">
        <v>1208</v>
      </c>
      <c r="R28" s="326">
        <v>415167</v>
      </c>
      <c r="S28" s="324">
        <v>418686</v>
      </c>
      <c r="T28" s="324">
        <v>442901</v>
      </c>
      <c r="U28" s="324">
        <v>675074</v>
      </c>
      <c r="V28" s="324">
        <v>1853378</v>
      </c>
      <c r="W28" s="324">
        <v>741874</v>
      </c>
      <c r="X28" s="324">
        <v>1046384</v>
      </c>
      <c r="Y28" s="328">
        <v>10</v>
      </c>
      <c r="Z28" s="329">
        <v>114</v>
      </c>
      <c r="AA28" s="328">
        <v>43</v>
      </c>
      <c r="AB28" s="74" t="s">
        <v>1208</v>
      </c>
      <c r="AC28" s="74" t="s">
        <v>1208</v>
      </c>
      <c r="AD28" s="330">
        <v>182308</v>
      </c>
      <c r="AE28" s="324">
        <v>76474</v>
      </c>
      <c r="AF28" s="328">
        <v>4344</v>
      </c>
      <c r="AG28" s="324">
        <v>2196</v>
      </c>
      <c r="AH28" s="324">
        <v>304644</v>
      </c>
      <c r="AI28" s="324">
        <v>1726</v>
      </c>
      <c r="AJ28" s="74" t="s">
        <v>1208</v>
      </c>
      <c r="AK28" s="329">
        <v>20</v>
      </c>
      <c r="AL28" s="324">
        <v>1151</v>
      </c>
      <c r="AM28" s="327">
        <v>66</v>
      </c>
      <c r="AN28" s="327">
        <v>19993</v>
      </c>
      <c r="AO28" s="324">
        <v>1333</v>
      </c>
      <c r="AP28" s="324">
        <v>134</v>
      </c>
      <c r="AQ28" s="332">
        <v>27</v>
      </c>
      <c r="AR28" s="327">
        <v>10385</v>
      </c>
      <c r="AS28" s="324">
        <v>759</v>
      </c>
      <c r="AT28" s="324">
        <v>5</v>
      </c>
      <c r="AU28" s="324">
        <v>318</v>
      </c>
      <c r="AV28" s="324">
        <v>27</v>
      </c>
      <c r="AW28" s="324">
        <v>153</v>
      </c>
      <c r="AX28" s="74" t="s">
        <v>1208</v>
      </c>
      <c r="AY28" s="74" t="s">
        <v>1208</v>
      </c>
      <c r="AZ28" s="74" t="s">
        <v>1208</v>
      </c>
      <c r="BA28" s="74" t="s">
        <v>1208</v>
      </c>
      <c r="BB28" s="325">
        <v>91.964285714285708</v>
      </c>
      <c r="BC28" s="325">
        <v>110.78</v>
      </c>
      <c r="BD28" s="325">
        <v>107.64</v>
      </c>
      <c r="BE28" s="325"/>
      <c r="BF28" s="328">
        <v>56</v>
      </c>
      <c r="BG28" s="332">
        <v>29</v>
      </c>
      <c r="BH28" s="332">
        <v>8</v>
      </c>
      <c r="BI28" s="74" t="s">
        <v>1208</v>
      </c>
      <c r="BJ28" s="74" t="s">
        <v>1208</v>
      </c>
      <c r="BK28" s="328">
        <v>2</v>
      </c>
      <c r="BL28" s="328">
        <v>2</v>
      </c>
      <c r="BM28" s="332">
        <v>3</v>
      </c>
      <c r="BN28" s="332">
        <v>1</v>
      </c>
      <c r="BO28" s="327">
        <v>10</v>
      </c>
      <c r="BP28" s="324">
        <v>55209.27</v>
      </c>
      <c r="BQ28" s="327">
        <v>1</v>
      </c>
      <c r="BR28" s="324">
        <v>19601</v>
      </c>
      <c r="BS28" s="327">
        <v>2</v>
      </c>
      <c r="BT28" s="324">
        <v>110533.73</v>
      </c>
      <c r="BU28" s="327">
        <v>6</v>
      </c>
      <c r="BV28" s="324">
        <v>3774.98</v>
      </c>
      <c r="BW28" s="325">
        <v>44</v>
      </c>
      <c r="BX28" s="328">
        <v>1</v>
      </c>
      <c r="BY28" s="328">
        <v>2</v>
      </c>
      <c r="BZ28" s="328">
        <v>671</v>
      </c>
      <c r="CA28" s="328">
        <v>9555</v>
      </c>
      <c r="CB28" s="325">
        <v>54.3</v>
      </c>
      <c r="CC28" s="331">
        <v>1.8239001746092585</v>
      </c>
      <c r="CD28" s="325">
        <v>35.370856580242858</v>
      </c>
      <c r="CE28" s="325">
        <v>3.0177983410445584</v>
      </c>
      <c r="CF28" s="325">
        <v>61.0556408582</v>
      </c>
      <c r="CG28" s="327">
        <v>47</v>
      </c>
      <c r="CH28" s="324">
        <v>7463</v>
      </c>
      <c r="CI28" s="327">
        <v>348</v>
      </c>
      <c r="CJ28" s="327">
        <v>1485</v>
      </c>
      <c r="CK28" s="327">
        <v>4602</v>
      </c>
      <c r="CL28" s="327">
        <v>1220</v>
      </c>
      <c r="CM28" s="327">
        <v>412</v>
      </c>
      <c r="CN28" s="327">
        <v>613</v>
      </c>
      <c r="CO28" s="323">
        <v>1.55</v>
      </c>
      <c r="CP28" s="331">
        <v>0</v>
      </c>
      <c r="CQ28" s="327">
        <v>2</v>
      </c>
      <c r="CR28" s="327">
        <v>3</v>
      </c>
      <c r="CS28" s="327">
        <v>6</v>
      </c>
      <c r="CT28" s="327">
        <v>2</v>
      </c>
      <c r="CU28" s="327">
        <v>200</v>
      </c>
      <c r="CV28" s="327">
        <v>26</v>
      </c>
      <c r="CW28" s="324">
        <v>1746</v>
      </c>
      <c r="CX28" s="327">
        <v>18</v>
      </c>
      <c r="CY28" s="327">
        <v>1783</v>
      </c>
      <c r="CZ28" s="328">
        <v>42</v>
      </c>
      <c r="DA28" s="328">
        <v>573</v>
      </c>
      <c r="DB28" s="328">
        <v>22</v>
      </c>
      <c r="DC28" s="328">
        <v>219</v>
      </c>
      <c r="DD28" s="328">
        <v>27</v>
      </c>
      <c r="DE28" s="328">
        <v>708</v>
      </c>
      <c r="DF28" s="324">
        <v>14359</v>
      </c>
      <c r="DG28" s="324">
        <v>3618</v>
      </c>
      <c r="DH28" s="324">
        <v>3840</v>
      </c>
      <c r="DI28" s="324">
        <v>1358352.463</v>
      </c>
      <c r="DJ28" s="324">
        <v>521928.67800000001</v>
      </c>
      <c r="DK28" s="324">
        <v>1118115.6669999999</v>
      </c>
      <c r="DL28" s="324">
        <v>121801</v>
      </c>
      <c r="DM28" s="327">
        <v>32</v>
      </c>
      <c r="DN28" s="324">
        <v>23310</v>
      </c>
      <c r="DO28" s="324">
        <v>2793</v>
      </c>
      <c r="DP28" s="324">
        <v>2083</v>
      </c>
      <c r="DQ28" s="328">
        <v>364</v>
      </c>
      <c r="DR28" s="328">
        <v>1813</v>
      </c>
      <c r="DS28" s="324">
        <v>45253</v>
      </c>
      <c r="DT28" s="324">
        <v>19073</v>
      </c>
      <c r="DU28" s="324">
        <v>3014</v>
      </c>
      <c r="DV28" s="324">
        <v>2940</v>
      </c>
      <c r="DW28" s="328">
        <v>322</v>
      </c>
      <c r="DX28" s="328">
        <v>433</v>
      </c>
      <c r="DY28" s="328">
        <v>2</v>
      </c>
      <c r="DZ28" s="328">
        <v>2270</v>
      </c>
      <c r="EA28" s="328">
        <v>53</v>
      </c>
      <c r="EB28" s="328">
        <v>15881</v>
      </c>
      <c r="EC28" s="74" t="s">
        <v>1208</v>
      </c>
      <c r="ED28" s="116">
        <v>108</v>
      </c>
      <c r="EE28" s="327">
        <v>14586</v>
      </c>
      <c r="EF28" s="118">
        <v>12458</v>
      </c>
      <c r="EG28" s="327">
        <v>0</v>
      </c>
      <c r="EH28" s="118">
        <v>2485</v>
      </c>
      <c r="EI28" s="328">
        <v>100</v>
      </c>
      <c r="EJ28" s="328">
        <v>81</v>
      </c>
      <c r="EK28" s="325">
        <v>66.099999999999994</v>
      </c>
      <c r="EL28" s="328">
        <v>109</v>
      </c>
      <c r="EM28" s="328">
        <v>278</v>
      </c>
      <c r="EN28" s="328">
        <v>1963</v>
      </c>
      <c r="EO28" s="330">
        <v>623</v>
      </c>
      <c r="EP28" s="330">
        <v>174</v>
      </c>
      <c r="EQ28" s="330">
        <v>2750</v>
      </c>
      <c r="ER28" s="327">
        <v>3089</v>
      </c>
      <c r="ES28" s="325">
        <v>97.3</v>
      </c>
      <c r="ET28" s="325">
        <v>96.1</v>
      </c>
      <c r="EU28" s="330">
        <v>214</v>
      </c>
      <c r="EV28" s="325">
        <v>4.87</v>
      </c>
      <c r="EW28" s="330">
        <v>75626</v>
      </c>
      <c r="EX28" s="325">
        <v>32</v>
      </c>
      <c r="EY28" s="330">
        <v>395809</v>
      </c>
      <c r="EZ28" s="325">
        <v>-3.2</v>
      </c>
      <c r="FA28" s="328">
        <v>581</v>
      </c>
      <c r="FB28" s="328">
        <v>9</v>
      </c>
      <c r="FC28" s="353">
        <v>4527</v>
      </c>
      <c r="FD28" s="355">
        <v>27</v>
      </c>
      <c r="FE28" s="355" t="s">
        <v>1209</v>
      </c>
      <c r="FF28" s="355">
        <v>100</v>
      </c>
      <c r="FG28" s="368">
        <v>100</v>
      </c>
      <c r="FH28" s="324">
        <v>159769</v>
      </c>
      <c r="FI28" s="327">
        <v>810</v>
      </c>
      <c r="FJ28" s="324">
        <v>14653</v>
      </c>
      <c r="FK28" s="118">
        <v>146236</v>
      </c>
      <c r="FL28" s="324">
        <v>119608</v>
      </c>
      <c r="FM28" s="324">
        <v>20581</v>
      </c>
      <c r="FN28" s="324">
        <v>6047</v>
      </c>
      <c r="FO28" s="324">
        <v>12723</v>
      </c>
      <c r="FP28" s="140">
        <v>23.2</v>
      </c>
      <c r="FQ28" s="116">
        <v>1121</v>
      </c>
      <c r="FR28" s="111">
        <v>14.45</v>
      </c>
      <c r="FS28" s="118">
        <v>6124</v>
      </c>
      <c r="FT28" s="328">
        <v>159</v>
      </c>
      <c r="FU28" s="328">
        <v>4</v>
      </c>
      <c r="FV28" s="328">
        <v>19</v>
      </c>
      <c r="FW28" s="334">
        <v>43</v>
      </c>
      <c r="FX28" s="334">
        <v>1147</v>
      </c>
      <c r="FY28" s="323">
        <v>71.255767861013908</v>
      </c>
      <c r="FZ28" s="323"/>
      <c r="GA28" s="111">
        <v>98.84</v>
      </c>
      <c r="GB28" s="111">
        <v>90.86</v>
      </c>
      <c r="GC28" s="325">
        <v>92.4</v>
      </c>
      <c r="GD28" s="335">
        <v>77.900000000000006</v>
      </c>
      <c r="GE28" s="116">
        <v>64</v>
      </c>
      <c r="GF28" s="116">
        <v>17</v>
      </c>
      <c r="GG28" s="116">
        <v>94</v>
      </c>
      <c r="GH28" s="328">
        <v>1259</v>
      </c>
      <c r="GI28" s="328">
        <v>19</v>
      </c>
      <c r="GJ28" s="328">
        <v>2387</v>
      </c>
      <c r="GK28" s="328">
        <v>2278</v>
      </c>
      <c r="GL28" s="328">
        <v>7</v>
      </c>
      <c r="GM28" s="118">
        <v>7977520</v>
      </c>
      <c r="GN28" s="114">
        <v>8257</v>
      </c>
      <c r="GO28" s="328" t="s">
        <v>439</v>
      </c>
      <c r="GP28" s="328" t="s">
        <v>439</v>
      </c>
      <c r="GQ28" s="324">
        <v>20359</v>
      </c>
      <c r="GR28" s="327">
        <v>96</v>
      </c>
      <c r="GS28" s="327">
        <v>3666</v>
      </c>
      <c r="GT28" s="327">
        <v>16597</v>
      </c>
      <c r="GU28" s="324">
        <v>217688</v>
      </c>
      <c r="GV28" s="324">
        <v>1338</v>
      </c>
      <c r="GW28" s="324">
        <v>58043</v>
      </c>
      <c r="GX28" s="324">
        <v>158307</v>
      </c>
      <c r="GY28" s="324">
        <v>1363</v>
      </c>
      <c r="GZ28" s="324">
        <v>12166</v>
      </c>
      <c r="HA28" s="324">
        <v>1224252</v>
      </c>
      <c r="HB28" s="324">
        <v>3106</v>
      </c>
      <c r="HC28" s="324">
        <v>22629</v>
      </c>
      <c r="HD28" s="324">
        <v>510299</v>
      </c>
      <c r="HE28" s="324">
        <v>798</v>
      </c>
      <c r="HF28" s="324">
        <v>42219</v>
      </c>
      <c r="HG28" s="324">
        <v>1369103.58</v>
      </c>
      <c r="HH28" s="327">
        <v>772</v>
      </c>
      <c r="HI28" s="328">
        <v>27180</v>
      </c>
      <c r="HJ28" s="328">
        <v>657199</v>
      </c>
      <c r="HK28" s="336">
        <v>161</v>
      </c>
      <c r="HL28" s="328">
        <v>8592</v>
      </c>
      <c r="HM28" s="327">
        <v>6570</v>
      </c>
      <c r="HN28" s="327">
        <v>4766</v>
      </c>
      <c r="HO28" s="337">
        <v>379</v>
      </c>
      <c r="HP28" s="74" t="s">
        <v>1208</v>
      </c>
      <c r="HQ28" s="74" t="s">
        <v>1208</v>
      </c>
      <c r="HR28" s="74" t="s">
        <v>1208</v>
      </c>
      <c r="HS28" s="337">
        <v>490</v>
      </c>
      <c r="HT28" s="338">
        <v>3084497</v>
      </c>
      <c r="HU28" s="338">
        <v>21816897</v>
      </c>
      <c r="HV28" s="328">
        <v>2385406</v>
      </c>
      <c r="HW28" s="328">
        <v>2785175</v>
      </c>
      <c r="HX28" s="328">
        <v>471321</v>
      </c>
      <c r="HY28" s="339">
        <v>22317</v>
      </c>
      <c r="HZ28" s="339">
        <v>30920</v>
      </c>
      <c r="IA28" s="339">
        <v>316119</v>
      </c>
      <c r="IB28" s="339">
        <v>271989</v>
      </c>
      <c r="IC28" s="340">
        <v>20858</v>
      </c>
      <c r="ID28" s="340">
        <v>5580006</v>
      </c>
      <c r="IE28" s="340">
        <v>167958</v>
      </c>
      <c r="IF28" s="341">
        <v>177</v>
      </c>
      <c r="IG28" s="341">
        <v>22</v>
      </c>
      <c r="IH28" s="340">
        <v>89</v>
      </c>
      <c r="II28" s="341">
        <v>4</v>
      </c>
      <c r="IJ28" s="340">
        <v>37832</v>
      </c>
      <c r="IK28" s="338">
        <v>277023</v>
      </c>
      <c r="IL28" s="341">
        <v>350</v>
      </c>
      <c r="IM28" s="346">
        <v>0</v>
      </c>
      <c r="IN28" s="331">
        <v>57.89</v>
      </c>
      <c r="IO28" s="342">
        <v>235868</v>
      </c>
      <c r="IP28" s="343">
        <v>-8.93</v>
      </c>
      <c r="IQ28" s="344">
        <v>8.8000000000000007</v>
      </c>
      <c r="IR28" s="344">
        <v>8.3000000000000007</v>
      </c>
      <c r="IS28" s="344">
        <v>2157.6999999999998</v>
      </c>
      <c r="IT28" s="344">
        <v>2152.3000000000002</v>
      </c>
      <c r="IU28" s="338">
        <v>75866</v>
      </c>
      <c r="IV28" s="345">
        <v>78.3</v>
      </c>
      <c r="IW28" s="345">
        <v>61</v>
      </c>
      <c r="IX28" s="345">
        <v>39.4</v>
      </c>
      <c r="IY28" s="345">
        <v>69.7</v>
      </c>
      <c r="IZ28" s="345">
        <v>25.5</v>
      </c>
      <c r="JA28" s="341">
        <v>2</v>
      </c>
      <c r="JB28" s="341">
        <v>8</v>
      </c>
      <c r="JC28" s="111">
        <v>84</v>
      </c>
      <c r="JD28" s="110">
        <v>0.82799999999999996</v>
      </c>
      <c r="JE28" s="109">
        <v>89.5</v>
      </c>
      <c r="JF28" s="109">
        <v>9.6</v>
      </c>
      <c r="JG28" s="109">
        <v>2.1</v>
      </c>
      <c r="JH28" s="108">
        <v>236035514</v>
      </c>
      <c r="JI28" s="346">
        <v>51.9</v>
      </c>
      <c r="JJ28" s="346">
        <v>48.1</v>
      </c>
      <c r="JK28" s="346" t="s">
        <v>439</v>
      </c>
      <c r="JL28" s="346" t="s">
        <v>439</v>
      </c>
      <c r="JM28" s="346">
        <v>118.9</v>
      </c>
      <c r="JN28" s="345">
        <v>34</v>
      </c>
      <c r="JO28" s="347">
        <v>3982</v>
      </c>
      <c r="JP28" s="74" t="s">
        <v>1208</v>
      </c>
      <c r="JQ28" s="74" t="s">
        <v>1208</v>
      </c>
      <c r="JR28" s="74" t="s">
        <v>1208</v>
      </c>
      <c r="JS28" s="345">
        <v>470</v>
      </c>
      <c r="JT28" s="345">
        <v>26.8</v>
      </c>
      <c r="JU28" s="338">
        <v>76749</v>
      </c>
      <c r="JV28" s="338">
        <v>1357</v>
      </c>
      <c r="JW28" s="338">
        <v>1162</v>
      </c>
      <c r="JX28" s="338">
        <v>6090</v>
      </c>
      <c r="JY28" s="338">
        <v>7645</v>
      </c>
      <c r="JZ28" s="338">
        <v>8384</v>
      </c>
      <c r="KA28" s="338">
        <v>10104</v>
      </c>
      <c r="KB28" s="338">
        <v>13244</v>
      </c>
      <c r="KC28" s="338">
        <v>11138</v>
      </c>
      <c r="KD28" s="338">
        <v>10080</v>
      </c>
      <c r="KE28" s="338">
        <v>8785</v>
      </c>
      <c r="KF28" s="338">
        <v>7745</v>
      </c>
      <c r="KG28" s="338">
        <v>6431</v>
      </c>
      <c r="KH28" s="74" t="s">
        <v>1208</v>
      </c>
      <c r="KI28" s="338">
        <v>3014</v>
      </c>
      <c r="KJ28" s="338">
        <v>1222</v>
      </c>
      <c r="KK28" s="338">
        <v>494</v>
      </c>
      <c r="KL28" s="338">
        <v>232</v>
      </c>
      <c r="KM28" s="338">
        <v>9087</v>
      </c>
      <c r="KN28" s="338">
        <v>8372</v>
      </c>
      <c r="KO28" s="338">
        <v>9081</v>
      </c>
      <c r="KP28" s="338">
        <v>10515</v>
      </c>
      <c r="KQ28" s="338">
        <v>12690</v>
      </c>
      <c r="KR28" s="338">
        <v>16013</v>
      </c>
      <c r="KS28" s="338">
        <v>13295</v>
      </c>
      <c r="KT28" s="338">
        <v>12310</v>
      </c>
      <c r="KU28" s="338">
        <v>11887</v>
      </c>
      <c r="KV28" s="338">
        <v>13966</v>
      </c>
      <c r="KW28" s="338">
        <v>17611</v>
      </c>
      <c r="KX28" s="74" t="s">
        <v>1208</v>
      </c>
      <c r="KY28" s="338">
        <v>14372</v>
      </c>
      <c r="KZ28" s="338">
        <v>11775</v>
      </c>
      <c r="LA28" s="338">
        <v>10665</v>
      </c>
      <c r="LB28" s="348">
        <v>12936</v>
      </c>
    </row>
    <row r="29" spans="1:314" s="167" customFormat="1" ht="12" customHeight="1">
      <c r="A29" s="3">
        <v>172014</v>
      </c>
      <c r="B29" s="322" t="s">
        <v>721</v>
      </c>
      <c r="C29" s="323">
        <v>468.64</v>
      </c>
      <c r="D29" s="324">
        <v>451817</v>
      </c>
      <c r="E29" s="325">
        <v>13</v>
      </c>
      <c r="F29" s="325">
        <v>60.6</v>
      </c>
      <c r="G29" s="325">
        <v>26.4</v>
      </c>
      <c r="H29" s="326">
        <v>22637</v>
      </c>
      <c r="I29" s="326">
        <v>46845</v>
      </c>
      <c r="J29" s="326">
        <v>71550</v>
      </c>
      <c r="K29" s="324">
        <v>59153</v>
      </c>
      <c r="L29" s="324">
        <v>206171</v>
      </c>
      <c r="M29" s="324">
        <v>5514</v>
      </c>
      <c r="N29" s="324">
        <v>17573</v>
      </c>
      <c r="O29" s="327">
        <v>17683</v>
      </c>
      <c r="P29" s="74" t="s">
        <v>1208</v>
      </c>
      <c r="Q29" s="74" t="s">
        <v>1208</v>
      </c>
      <c r="R29" s="326">
        <v>463387</v>
      </c>
      <c r="S29" s="324">
        <v>465699</v>
      </c>
      <c r="T29" s="324">
        <v>502567</v>
      </c>
      <c r="U29" s="324">
        <v>1237243</v>
      </c>
      <c r="V29" s="324">
        <v>2572956</v>
      </c>
      <c r="W29" s="324">
        <v>949939</v>
      </c>
      <c r="X29" s="324">
        <v>1583772</v>
      </c>
      <c r="Y29" s="328">
        <v>31</v>
      </c>
      <c r="Z29" s="329">
        <v>97</v>
      </c>
      <c r="AA29" s="328">
        <v>6</v>
      </c>
      <c r="AB29" s="74" t="s">
        <v>1208</v>
      </c>
      <c r="AC29" s="74" t="s">
        <v>1208</v>
      </c>
      <c r="AD29" s="330">
        <v>2646169</v>
      </c>
      <c r="AE29" s="324">
        <v>9094</v>
      </c>
      <c r="AF29" s="328" t="s">
        <v>439</v>
      </c>
      <c r="AG29" s="324">
        <v>1919</v>
      </c>
      <c r="AH29" s="324">
        <v>440372</v>
      </c>
      <c r="AI29" s="324">
        <v>2500</v>
      </c>
      <c r="AJ29" s="74" t="s">
        <v>1208</v>
      </c>
      <c r="AK29" s="329">
        <v>31</v>
      </c>
      <c r="AL29" s="324">
        <v>3843</v>
      </c>
      <c r="AM29" s="327">
        <v>54</v>
      </c>
      <c r="AN29" s="327">
        <v>23292</v>
      </c>
      <c r="AO29" s="324">
        <v>1398</v>
      </c>
      <c r="AP29" s="324">
        <v>196</v>
      </c>
      <c r="AQ29" s="332">
        <v>25</v>
      </c>
      <c r="AR29" s="327">
        <v>10994</v>
      </c>
      <c r="AS29" s="324">
        <v>723</v>
      </c>
      <c r="AT29" s="324">
        <v>1</v>
      </c>
      <c r="AU29" s="324">
        <v>483</v>
      </c>
      <c r="AV29" s="324">
        <v>13</v>
      </c>
      <c r="AW29" s="324">
        <v>33</v>
      </c>
      <c r="AX29" s="74" t="s">
        <v>1208</v>
      </c>
      <c r="AY29" s="74" t="s">
        <v>1208</v>
      </c>
      <c r="AZ29" s="74" t="s">
        <v>1208</v>
      </c>
      <c r="BA29" s="74" t="s">
        <v>1208</v>
      </c>
      <c r="BB29" s="325">
        <v>98.254364089775564</v>
      </c>
      <c r="BC29" s="325">
        <v>128.9</v>
      </c>
      <c r="BD29" s="325">
        <v>124.6</v>
      </c>
      <c r="BE29" s="325"/>
      <c r="BF29" s="332">
        <v>4</v>
      </c>
      <c r="BG29" s="332">
        <v>4</v>
      </c>
      <c r="BH29" s="332">
        <v>4</v>
      </c>
      <c r="BI29" s="74" t="s">
        <v>1208</v>
      </c>
      <c r="BJ29" s="74" t="s">
        <v>1208</v>
      </c>
      <c r="BK29" s="332">
        <v>13</v>
      </c>
      <c r="BL29" s="332">
        <v>13</v>
      </c>
      <c r="BM29" s="332">
        <v>21</v>
      </c>
      <c r="BN29" s="332">
        <v>19</v>
      </c>
      <c r="BO29" s="327">
        <v>11</v>
      </c>
      <c r="BP29" s="324">
        <v>34877</v>
      </c>
      <c r="BQ29" s="327">
        <v>1</v>
      </c>
      <c r="BR29" s="324">
        <v>35922</v>
      </c>
      <c r="BS29" s="327">
        <v>2</v>
      </c>
      <c r="BT29" s="324">
        <v>30950</v>
      </c>
      <c r="BU29" s="327">
        <v>3</v>
      </c>
      <c r="BV29" s="324">
        <v>2949</v>
      </c>
      <c r="BW29" s="325">
        <v>52.6</v>
      </c>
      <c r="BX29" s="332">
        <v>3</v>
      </c>
      <c r="BY29" s="332">
        <v>6</v>
      </c>
      <c r="BZ29" s="332">
        <v>819</v>
      </c>
      <c r="CA29" s="355">
        <v>17233</v>
      </c>
      <c r="CB29" s="325">
        <v>43</v>
      </c>
      <c r="CC29" s="331">
        <v>2.0499999999999998</v>
      </c>
      <c r="CD29" s="331">
        <v>33.9</v>
      </c>
      <c r="CE29" s="325">
        <v>3.2604801146542455</v>
      </c>
      <c r="CF29" s="325">
        <v>62.228002654299999</v>
      </c>
      <c r="CG29" s="327">
        <v>44</v>
      </c>
      <c r="CH29" s="324">
        <v>9738</v>
      </c>
      <c r="CI29" s="327">
        <v>420</v>
      </c>
      <c r="CJ29" s="327">
        <v>1917</v>
      </c>
      <c r="CK29" s="327">
        <v>4468</v>
      </c>
      <c r="CL29" s="327">
        <v>1286</v>
      </c>
      <c r="CM29" s="327">
        <v>401</v>
      </c>
      <c r="CN29" s="327">
        <v>721</v>
      </c>
      <c r="CO29" s="323">
        <v>1.48</v>
      </c>
      <c r="CP29" s="383">
        <v>736000</v>
      </c>
      <c r="CQ29" s="327">
        <v>2</v>
      </c>
      <c r="CR29" s="327">
        <v>63</v>
      </c>
      <c r="CS29" s="327">
        <v>5</v>
      </c>
      <c r="CT29" s="327">
        <v>2</v>
      </c>
      <c r="CU29" s="327">
        <v>240</v>
      </c>
      <c r="CV29" s="327">
        <v>20</v>
      </c>
      <c r="CW29" s="324">
        <v>1852</v>
      </c>
      <c r="CX29" s="327">
        <v>12</v>
      </c>
      <c r="CY29" s="327">
        <v>1429</v>
      </c>
      <c r="CZ29" s="328">
        <v>52</v>
      </c>
      <c r="DA29" s="328">
        <v>980</v>
      </c>
      <c r="DB29" s="328">
        <v>8</v>
      </c>
      <c r="DC29" s="328">
        <v>91</v>
      </c>
      <c r="DD29" s="328">
        <v>23</v>
      </c>
      <c r="DE29" s="328">
        <v>603</v>
      </c>
      <c r="DF29" s="324">
        <v>13060</v>
      </c>
      <c r="DG29" s="324">
        <v>3651</v>
      </c>
      <c r="DH29" s="324">
        <v>2907</v>
      </c>
      <c r="DI29" s="324">
        <v>1289632.2039999999</v>
      </c>
      <c r="DJ29" s="324">
        <v>625942.99</v>
      </c>
      <c r="DK29" s="324">
        <v>772440.97600000002</v>
      </c>
      <c r="DL29" s="324">
        <v>118673</v>
      </c>
      <c r="DM29" s="327">
        <v>19</v>
      </c>
      <c r="DN29" s="324">
        <v>22512</v>
      </c>
      <c r="DO29" s="324">
        <v>2560</v>
      </c>
      <c r="DP29" s="324">
        <v>1822</v>
      </c>
      <c r="DQ29" s="328">
        <v>304</v>
      </c>
      <c r="DR29" s="328">
        <v>2003</v>
      </c>
      <c r="DS29" s="324">
        <v>22681</v>
      </c>
      <c r="DT29" s="324">
        <v>15625</v>
      </c>
      <c r="DU29" s="324">
        <v>3046</v>
      </c>
      <c r="DV29" s="324">
        <v>4044</v>
      </c>
      <c r="DW29" s="327">
        <v>427</v>
      </c>
      <c r="DX29" s="327">
        <v>455</v>
      </c>
      <c r="DY29" s="327">
        <v>2</v>
      </c>
      <c r="DZ29" s="327">
        <v>2499</v>
      </c>
      <c r="EA29" s="327">
        <v>98</v>
      </c>
      <c r="EB29" s="327">
        <v>15061</v>
      </c>
      <c r="EC29" s="74" t="s">
        <v>1208</v>
      </c>
      <c r="ED29" s="116">
        <v>126</v>
      </c>
      <c r="EE29" s="327">
        <v>14692</v>
      </c>
      <c r="EF29" s="118">
        <v>13616</v>
      </c>
      <c r="EG29" s="327">
        <v>0</v>
      </c>
      <c r="EH29" s="118">
        <v>1633</v>
      </c>
      <c r="EI29" s="328">
        <v>129</v>
      </c>
      <c r="EJ29" s="328">
        <v>116</v>
      </c>
      <c r="EK29" s="325">
        <v>27</v>
      </c>
      <c r="EL29" s="328">
        <v>80</v>
      </c>
      <c r="EM29" s="328">
        <v>159</v>
      </c>
      <c r="EN29" s="328">
        <v>6422</v>
      </c>
      <c r="EO29" s="328">
        <v>327</v>
      </c>
      <c r="EP29" s="328">
        <v>291</v>
      </c>
      <c r="EQ29" s="328">
        <v>3582</v>
      </c>
      <c r="ER29" s="327">
        <v>3772</v>
      </c>
      <c r="ES29" s="325">
        <v>98.7</v>
      </c>
      <c r="ET29" s="325">
        <v>98.5</v>
      </c>
      <c r="EU29" s="332">
        <v>522</v>
      </c>
      <c r="EV29" s="325">
        <v>9.0399999999999991</v>
      </c>
      <c r="EW29" s="330">
        <v>90033</v>
      </c>
      <c r="EX29" s="384">
        <v>39.6</v>
      </c>
      <c r="EY29" s="330">
        <v>420616</v>
      </c>
      <c r="EZ29" s="325">
        <v>2.7</v>
      </c>
      <c r="FA29" s="330">
        <v>350</v>
      </c>
      <c r="FB29" s="330">
        <v>56</v>
      </c>
      <c r="FC29" s="324">
        <v>2054</v>
      </c>
      <c r="FD29" s="330">
        <v>151</v>
      </c>
      <c r="FE29" s="330" t="s">
        <v>1209</v>
      </c>
      <c r="FF29" s="330">
        <v>100</v>
      </c>
      <c r="FG29" s="325">
        <v>95.2</v>
      </c>
      <c r="FH29" s="324">
        <v>157562</v>
      </c>
      <c r="FI29" s="327">
        <v>13671</v>
      </c>
      <c r="FJ29" s="324">
        <v>3052</v>
      </c>
      <c r="FK29" s="118">
        <v>138641</v>
      </c>
      <c r="FL29" s="324">
        <v>119618</v>
      </c>
      <c r="FM29" s="324">
        <v>12564</v>
      </c>
      <c r="FN29" s="324">
        <v>6459</v>
      </c>
      <c r="FO29" s="324">
        <v>5250</v>
      </c>
      <c r="FP29" s="140">
        <v>13.3</v>
      </c>
      <c r="FQ29" s="116">
        <v>586</v>
      </c>
      <c r="FR29" s="111">
        <v>12.83</v>
      </c>
      <c r="FS29" s="118">
        <v>6728</v>
      </c>
      <c r="FT29" s="328">
        <v>44</v>
      </c>
      <c r="FU29" s="328">
        <v>232</v>
      </c>
      <c r="FV29" s="328">
        <v>178</v>
      </c>
      <c r="FW29" s="328">
        <v>26</v>
      </c>
      <c r="FX29" s="328">
        <v>960</v>
      </c>
      <c r="FY29" s="323">
        <v>58.28475888950436</v>
      </c>
      <c r="FZ29" s="323"/>
      <c r="GA29" s="111">
        <v>99.6</v>
      </c>
      <c r="GB29" s="111">
        <v>93.2</v>
      </c>
      <c r="GC29" s="325">
        <v>97.9</v>
      </c>
      <c r="GD29" s="335">
        <v>56.6</v>
      </c>
      <c r="GE29" s="116">
        <v>78</v>
      </c>
      <c r="GF29" s="116">
        <v>12</v>
      </c>
      <c r="GG29" s="116">
        <v>59</v>
      </c>
      <c r="GH29" s="328">
        <v>1345</v>
      </c>
      <c r="GI29" s="328">
        <v>4</v>
      </c>
      <c r="GJ29" s="328">
        <v>2265</v>
      </c>
      <c r="GK29" s="328">
        <v>2107</v>
      </c>
      <c r="GL29" s="328">
        <v>4</v>
      </c>
      <c r="GM29" s="118">
        <v>10445000</v>
      </c>
      <c r="GN29" s="114">
        <v>10890</v>
      </c>
      <c r="GO29" s="328">
        <v>25311197</v>
      </c>
      <c r="GP29" s="328">
        <v>51840504</v>
      </c>
      <c r="GQ29" s="324">
        <v>26268</v>
      </c>
      <c r="GR29" s="327">
        <v>68</v>
      </c>
      <c r="GS29" s="327">
        <v>4244</v>
      </c>
      <c r="GT29" s="327">
        <v>21956</v>
      </c>
      <c r="GU29" s="324">
        <v>251418</v>
      </c>
      <c r="GV29" s="324">
        <v>505</v>
      </c>
      <c r="GW29" s="324">
        <v>42026</v>
      </c>
      <c r="GX29" s="324">
        <v>208887</v>
      </c>
      <c r="GY29" s="324">
        <v>1980</v>
      </c>
      <c r="GZ29" s="324">
        <v>19938</v>
      </c>
      <c r="HA29" s="324">
        <v>2073154</v>
      </c>
      <c r="HB29" s="324">
        <v>3522</v>
      </c>
      <c r="HC29" s="324">
        <v>26010</v>
      </c>
      <c r="HD29" s="324">
        <v>593144</v>
      </c>
      <c r="HE29" s="324">
        <v>744</v>
      </c>
      <c r="HF29" s="324">
        <v>21468</v>
      </c>
      <c r="HG29" s="324">
        <v>546699.1</v>
      </c>
      <c r="HH29" s="327">
        <v>733</v>
      </c>
      <c r="HI29" s="328">
        <v>15555</v>
      </c>
      <c r="HJ29" s="328">
        <v>283127</v>
      </c>
      <c r="HK29" s="323">
        <v>38</v>
      </c>
      <c r="HL29" s="328">
        <v>1288</v>
      </c>
      <c r="HM29" s="327">
        <v>2663</v>
      </c>
      <c r="HN29" s="327">
        <v>1719</v>
      </c>
      <c r="HO29" s="337">
        <v>240</v>
      </c>
      <c r="HP29" s="74" t="s">
        <v>1208</v>
      </c>
      <c r="HQ29" s="74" t="s">
        <v>1208</v>
      </c>
      <c r="HR29" s="74" t="s">
        <v>1208</v>
      </c>
      <c r="HS29" s="337">
        <v>70</v>
      </c>
      <c r="HT29" s="338">
        <v>2160647</v>
      </c>
      <c r="HU29" s="338">
        <v>15670194</v>
      </c>
      <c r="HV29" s="339">
        <v>1833355</v>
      </c>
      <c r="HW29" s="356">
        <v>2161987</v>
      </c>
      <c r="HX29" s="339">
        <v>586703</v>
      </c>
      <c r="HY29" s="339">
        <v>35376</v>
      </c>
      <c r="HZ29" s="339">
        <v>61096</v>
      </c>
      <c r="IA29" s="339">
        <v>303837</v>
      </c>
      <c r="IB29" s="339">
        <v>251451</v>
      </c>
      <c r="IC29" s="339">
        <v>15146</v>
      </c>
      <c r="ID29" s="339">
        <v>25885150</v>
      </c>
      <c r="IE29" s="339">
        <v>751019</v>
      </c>
      <c r="IF29" s="338">
        <v>307</v>
      </c>
      <c r="IG29" s="338">
        <v>14</v>
      </c>
      <c r="IH29" s="339">
        <v>163</v>
      </c>
      <c r="II29" s="338">
        <v>14</v>
      </c>
      <c r="IJ29" s="339">
        <v>13971</v>
      </c>
      <c r="IK29" s="338">
        <v>282611</v>
      </c>
      <c r="IL29" s="341">
        <v>34900</v>
      </c>
      <c r="IM29" s="341">
        <v>2970</v>
      </c>
      <c r="IN29" s="331">
        <v>63.18</v>
      </c>
      <c r="IO29" s="342">
        <v>387341</v>
      </c>
      <c r="IP29" s="343">
        <v>2.8</v>
      </c>
      <c r="IQ29" s="344">
        <v>14.1</v>
      </c>
      <c r="IR29" s="344">
        <v>13.6</v>
      </c>
      <c r="IS29" s="344">
        <v>3907.1</v>
      </c>
      <c r="IT29" s="344">
        <v>3897.2</v>
      </c>
      <c r="IU29" s="385" t="s">
        <v>439</v>
      </c>
      <c r="IV29" s="345">
        <v>71.900000000000006</v>
      </c>
      <c r="IW29" s="345">
        <v>57.1</v>
      </c>
      <c r="IX29" s="345">
        <v>39.6</v>
      </c>
      <c r="IY29" s="345">
        <v>66.599999999999994</v>
      </c>
      <c r="IZ29" s="345">
        <v>23.6</v>
      </c>
      <c r="JA29" s="341">
        <v>5</v>
      </c>
      <c r="JB29" s="341">
        <v>5</v>
      </c>
      <c r="JC29" s="111">
        <v>69</v>
      </c>
      <c r="JD29" s="110">
        <v>0.86899999999999999</v>
      </c>
      <c r="JE29" s="109">
        <v>89.6</v>
      </c>
      <c r="JF29" s="109">
        <v>7.1</v>
      </c>
      <c r="JG29" s="109">
        <v>1.6</v>
      </c>
      <c r="JH29" s="108">
        <v>215563779</v>
      </c>
      <c r="JI29" s="346">
        <v>52.4</v>
      </c>
      <c r="JJ29" s="386">
        <v>49.1</v>
      </c>
      <c r="JK29" s="346" t="s">
        <v>439</v>
      </c>
      <c r="JL29" s="346" t="s">
        <v>439</v>
      </c>
      <c r="JM29" s="346">
        <v>58.6</v>
      </c>
      <c r="JN29" s="345">
        <v>30</v>
      </c>
      <c r="JO29" s="347">
        <v>3241</v>
      </c>
      <c r="JP29" s="74" t="s">
        <v>1208</v>
      </c>
      <c r="JQ29" s="74" t="s">
        <v>1208</v>
      </c>
      <c r="JR29" s="74" t="s">
        <v>1208</v>
      </c>
      <c r="JS29" s="345">
        <v>52</v>
      </c>
      <c r="JT29" s="345">
        <v>26.2</v>
      </c>
      <c r="JU29" s="338">
        <v>93437</v>
      </c>
      <c r="JV29" s="338">
        <v>1730</v>
      </c>
      <c r="JW29" s="338">
        <v>1524</v>
      </c>
      <c r="JX29" s="338">
        <v>7632</v>
      </c>
      <c r="JY29" s="338">
        <v>9469</v>
      </c>
      <c r="JZ29" s="338">
        <v>9860</v>
      </c>
      <c r="KA29" s="338">
        <v>11610</v>
      </c>
      <c r="KB29" s="338">
        <v>14429</v>
      </c>
      <c r="KC29" s="338">
        <v>12140</v>
      </c>
      <c r="KD29" s="338">
        <v>10783</v>
      </c>
      <c r="KE29" s="338">
        <v>9506</v>
      </c>
      <c r="KF29" s="338">
        <v>7705</v>
      </c>
      <c r="KG29" s="338">
        <v>6675</v>
      </c>
      <c r="KH29" s="74" t="s">
        <v>1208</v>
      </c>
      <c r="KI29" s="338">
        <v>2802</v>
      </c>
      <c r="KJ29" s="338">
        <v>1201</v>
      </c>
      <c r="KK29" s="338">
        <v>550</v>
      </c>
      <c r="KL29" s="338">
        <v>256</v>
      </c>
      <c r="KM29" s="338">
        <v>10577</v>
      </c>
      <c r="KN29" s="338">
        <v>11323</v>
      </c>
      <c r="KO29" s="338">
        <v>11235</v>
      </c>
      <c r="KP29" s="338">
        <v>12568</v>
      </c>
      <c r="KQ29" s="338">
        <v>14732</v>
      </c>
      <c r="KR29" s="338">
        <v>17765</v>
      </c>
      <c r="KS29" s="338">
        <v>14724</v>
      </c>
      <c r="KT29" s="338">
        <v>13563</v>
      </c>
      <c r="KU29" s="338">
        <v>13129</v>
      </c>
      <c r="KV29" s="338">
        <v>13991</v>
      </c>
      <c r="KW29" s="338">
        <v>17874</v>
      </c>
      <c r="KX29" s="74" t="s">
        <v>1208</v>
      </c>
      <c r="KY29" s="338">
        <v>13459</v>
      </c>
      <c r="KZ29" s="338">
        <v>10537</v>
      </c>
      <c r="LA29" s="338">
        <v>9651</v>
      </c>
      <c r="LB29" s="348">
        <v>12057</v>
      </c>
    </row>
    <row r="30" spans="1:314" s="167" customFormat="1" ht="12" customHeight="1">
      <c r="A30" s="3">
        <v>182010</v>
      </c>
      <c r="B30" s="322" t="s">
        <v>777</v>
      </c>
      <c r="C30" s="323">
        <v>536.41</v>
      </c>
      <c r="D30" s="326">
        <v>263109</v>
      </c>
      <c r="E30" s="387">
        <v>13.12</v>
      </c>
      <c r="F30" s="387">
        <v>58.261000000000003</v>
      </c>
      <c r="G30" s="387">
        <v>28.619</v>
      </c>
      <c r="H30" s="326">
        <v>12968</v>
      </c>
      <c r="I30" s="326">
        <v>27226</v>
      </c>
      <c r="J30" s="326">
        <v>41980</v>
      </c>
      <c r="K30" s="324">
        <v>39098</v>
      </c>
      <c r="L30" s="326">
        <v>103432</v>
      </c>
      <c r="M30" s="326">
        <v>4438</v>
      </c>
      <c r="N30" s="326">
        <v>7863</v>
      </c>
      <c r="O30" s="355">
        <v>8016</v>
      </c>
      <c r="P30" s="74" t="s">
        <v>1208</v>
      </c>
      <c r="Q30" s="74" t="s">
        <v>1208</v>
      </c>
      <c r="R30" s="326">
        <v>262400</v>
      </c>
      <c r="S30" s="324">
        <v>265904</v>
      </c>
      <c r="T30" s="324">
        <v>292855</v>
      </c>
      <c r="U30" s="324">
        <v>816804</v>
      </c>
      <c r="V30" s="324">
        <v>1204383</v>
      </c>
      <c r="W30" s="324">
        <v>413784</v>
      </c>
      <c r="X30" s="324">
        <v>1256743</v>
      </c>
      <c r="Y30" s="328">
        <v>0</v>
      </c>
      <c r="Z30" s="327">
        <v>82</v>
      </c>
      <c r="AA30" s="328">
        <v>19</v>
      </c>
      <c r="AB30" s="74" t="s">
        <v>1208</v>
      </c>
      <c r="AC30" s="74" t="s">
        <v>1208</v>
      </c>
      <c r="AD30" s="330">
        <v>95114</v>
      </c>
      <c r="AE30" s="324">
        <v>1758</v>
      </c>
      <c r="AF30" s="328">
        <v>1608</v>
      </c>
      <c r="AG30" s="324">
        <v>3162</v>
      </c>
      <c r="AH30" s="324">
        <v>436995</v>
      </c>
      <c r="AI30" s="324">
        <v>3636</v>
      </c>
      <c r="AJ30" s="74" t="s">
        <v>1208</v>
      </c>
      <c r="AK30" s="327">
        <v>14</v>
      </c>
      <c r="AL30" s="324">
        <v>541</v>
      </c>
      <c r="AM30" s="327">
        <v>52</v>
      </c>
      <c r="AN30" s="327">
        <v>13777</v>
      </c>
      <c r="AO30" s="324">
        <v>946</v>
      </c>
      <c r="AP30" s="324">
        <v>137</v>
      </c>
      <c r="AQ30" s="332">
        <v>25</v>
      </c>
      <c r="AR30" s="327">
        <v>6834</v>
      </c>
      <c r="AS30" s="324">
        <v>567</v>
      </c>
      <c r="AT30" s="324">
        <v>4</v>
      </c>
      <c r="AU30" s="324">
        <v>260</v>
      </c>
      <c r="AV30" s="324">
        <v>21</v>
      </c>
      <c r="AW30" s="324">
        <v>10</v>
      </c>
      <c r="AX30" s="74" t="s">
        <v>1208</v>
      </c>
      <c r="AY30" s="74" t="s">
        <v>1208</v>
      </c>
      <c r="AZ30" s="74" t="s">
        <v>1208</v>
      </c>
      <c r="BA30" s="74" t="s">
        <v>1208</v>
      </c>
      <c r="BB30" s="325">
        <v>100</v>
      </c>
      <c r="BC30" s="325">
        <v>111.3</v>
      </c>
      <c r="BD30" s="325">
        <v>102.8</v>
      </c>
      <c r="BE30" s="325"/>
      <c r="BF30" s="328">
        <v>73</v>
      </c>
      <c r="BG30" s="332">
        <v>19</v>
      </c>
      <c r="BH30" s="332">
        <v>15</v>
      </c>
      <c r="BI30" s="74" t="s">
        <v>1208</v>
      </c>
      <c r="BJ30" s="74" t="s">
        <v>1208</v>
      </c>
      <c r="BK30" s="328">
        <v>3</v>
      </c>
      <c r="BL30" s="328">
        <v>3</v>
      </c>
      <c r="BM30" s="332">
        <v>0</v>
      </c>
      <c r="BN30" s="332">
        <v>5</v>
      </c>
      <c r="BO30" s="327">
        <v>7</v>
      </c>
      <c r="BP30" s="324">
        <v>18960.73</v>
      </c>
      <c r="BQ30" s="327" t="s">
        <v>439</v>
      </c>
      <c r="BR30" s="324" t="s">
        <v>439</v>
      </c>
      <c r="BS30" s="327">
        <v>1</v>
      </c>
      <c r="BT30" s="324">
        <v>24600</v>
      </c>
      <c r="BU30" s="327">
        <v>2</v>
      </c>
      <c r="BV30" s="324">
        <v>1391.22</v>
      </c>
      <c r="BW30" s="325">
        <v>49.5</v>
      </c>
      <c r="BX30" s="328">
        <v>1</v>
      </c>
      <c r="BY30" s="328">
        <v>3</v>
      </c>
      <c r="BZ30" s="328">
        <v>486</v>
      </c>
      <c r="CA30" s="328">
        <v>7812</v>
      </c>
      <c r="CB30" s="325">
        <v>45.4</v>
      </c>
      <c r="CC30" s="331">
        <v>2.08</v>
      </c>
      <c r="CD30" s="325">
        <v>45.6</v>
      </c>
      <c r="CE30" s="325">
        <v>3.4354578504040618</v>
      </c>
      <c r="CF30" s="325">
        <v>61.946034567700003</v>
      </c>
      <c r="CG30" s="327">
        <v>27</v>
      </c>
      <c r="CH30" s="324">
        <v>5614</v>
      </c>
      <c r="CI30" s="327">
        <v>224</v>
      </c>
      <c r="CJ30" s="327">
        <v>979</v>
      </c>
      <c r="CK30" s="327">
        <v>2959</v>
      </c>
      <c r="CL30" s="327">
        <v>811</v>
      </c>
      <c r="CM30" s="327">
        <v>262</v>
      </c>
      <c r="CN30" s="327">
        <v>470</v>
      </c>
      <c r="CO30" s="323">
        <v>1.61</v>
      </c>
      <c r="CP30" s="331" t="s">
        <v>439</v>
      </c>
      <c r="CQ30" s="327">
        <v>4</v>
      </c>
      <c r="CR30" s="327">
        <v>10</v>
      </c>
      <c r="CS30" s="327">
        <v>1</v>
      </c>
      <c r="CT30" s="327">
        <v>1</v>
      </c>
      <c r="CU30" s="327">
        <v>100</v>
      </c>
      <c r="CV30" s="327">
        <v>21</v>
      </c>
      <c r="CW30" s="324">
        <v>1484</v>
      </c>
      <c r="CX30" s="327">
        <v>9</v>
      </c>
      <c r="CY30" s="327">
        <v>1010</v>
      </c>
      <c r="CZ30" s="328">
        <v>34</v>
      </c>
      <c r="DA30" s="328">
        <v>459</v>
      </c>
      <c r="DB30" s="328">
        <v>21</v>
      </c>
      <c r="DC30" s="328">
        <v>234</v>
      </c>
      <c r="DD30" s="328">
        <v>31</v>
      </c>
      <c r="DE30" s="328">
        <v>725</v>
      </c>
      <c r="DF30" s="324">
        <v>8111</v>
      </c>
      <c r="DG30" s="324">
        <v>2308</v>
      </c>
      <c r="DH30" s="324">
        <v>2356</v>
      </c>
      <c r="DI30" s="324">
        <v>788516.68299999996</v>
      </c>
      <c r="DJ30" s="324">
        <v>412796.00199999998</v>
      </c>
      <c r="DK30" s="324">
        <v>632147.30099999998</v>
      </c>
      <c r="DL30" s="324">
        <v>75194</v>
      </c>
      <c r="DM30" s="327">
        <v>13</v>
      </c>
      <c r="DN30" s="324">
        <v>13929</v>
      </c>
      <c r="DO30" s="324">
        <v>1957</v>
      </c>
      <c r="DP30" s="324">
        <v>1316</v>
      </c>
      <c r="DQ30" s="328">
        <v>307</v>
      </c>
      <c r="DR30" s="328">
        <v>2177</v>
      </c>
      <c r="DS30" s="324">
        <v>7817</v>
      </c>
      <c r="DT30" s="324">
        <v>10990</v>
      </c>
      <c r="DU30" s="324">
        <v>2125</v>
      </c>
      <c r="DV30" s="324">
        <v>2505</v>
      </c>
      <c r="DW30" s="328">
        <v>270</v>
      </c>
      <c r="DX30" s="328">
        <v>344</v>
      </c>
      <c r="DY30" s="328">
        <v>0</v>
      </c>
      <c r="DZ30" s="328">
        <v>1982</v>
      </c>
      <c r="EA30" s="328">
        <v>38</v>
      </c>
      <c r="EB30" s="328">
        <v>19373.173629539579</v>
      </c>
      <c r="EC30" s="74" t="s">
        <v>1208</v>
      </c>
      <c r="ED30" s="116">
        <v>91</v>
      </c>
      <c r="EE30" s="327">
        <v>11042</v>
      </c>
      <c r="EF30" s="118">
        <v>9498</v>
      </c>
      <c r="EG30" s="327">
        <v>0</v>
      </c>
      <c r="EH30" s="118">
        <v>1269</v>
      </c>
      <c r="EI30" s="328">
        <v>88</v>
      </c>
      <c r="EJ30" s="328">
        <v>90</v>
      </c>
      <c r="EK30" s="325">
        <v>60.7</v>
      </c>
      <c r="EL30" s="328">
        <v>33</v>
      </c>
      <c r="EM30" s="328">
        <v>43</v>
      </c>
      <c r="EN30" s="328" t="s">
        <v>439</v>
      </c>
      <c r="EO30" s="330" t="s">
        <v>439</v>
      </c>
      <c r="EP30" s="330" t="s">
        <v>439</v>
      </c>
      <c r="EQ30" s="330">
        <v>2042</v>
      </c>
      <c r="ER30" s="327">
        <v>2158</v>
      </c>
      <c r="ES30" s="325">
        <v>98.2</v>
      </c>
      <c r="ET30" s="325">
        <v>96.9</v>
      </c>
      <c r="EU30" s="330">
        <v>62</v>
      </c>
      <c r="EV30" s="325">
        <v>9.4</v>
      </c>
      <c r="EW30" s="330">
        <v>47526</v>
      </c>
      <c r="EX30" s="325">
        <v>33.1</v>
      </c>
      <c r="EY30" s="330">
        <v>396185</v>
      </c>
      <c r="EZ30" s="325">
        <v>1.45</v>
      </c>
      <c r="FA30" s="328">
        <v>444</v>
      </c>
      <c r="FB30" s="328">
        <v>20</v>
      </c>
      <c r="FC30" s="353">
        <v>2574</v>
      </c>
      <c r="FD30" s="328">
        <v>120</v>
      </c>
      <c r="FE30" s="328" t="s">
        <v>1209</v>
      </c>
      <c r="FF30" s="328">
        <v>100</v>
      </c>
      <c r="FG30" s="325">
        <v>100</v>
      </c>
      <c r="FH30" s="324">
        <v>97343</v>
      </c>
      <c r="FI30" s="328">
        <v>6837</v>
      </c>
      <c r="FJ30" s="324">
        <v>147</v>
      </c>
      <c r="FK30" s="118">
        <v>79215</v>
      </c>
      <c r="FL30" s="324">
        <v>65609</v>
      </c>
      <c r="FM30" s="324">
        <v>4518</v>
      </c>
      <c r="FN30" s="324">
        <v>9088</v>
      </c>
      <c r="FO30" s="324">
        <v>11291</v>
      </c>
      <c r="FP30" s="140">
        <v>17.911919706604483</v>
      </c>
      <c r="FQ30" s="116">
        <v>398</v>
      </c>
      <c r="FR30" s="111">
        <v>15.4</v>
      </c>
      <c r="FS30" s="118">
        <v>3444</v>
      </c>
      <c r="FT30" s="328">
        <v>89</v>
      </c>
      <c r="FU30" s="328">
        <v>215</v>
      </c>
      <c r="FV30" s="328">
        <v>120</v>
      </c>
      <c r="FW30" s="334">
        <v>27</v>
      </c>
      <c r="FX30" s="334">
        <v>815</v>
      </c>
      <c r="FY30" s="323">
        <v>67.351869334389065</v>
      </c>
      <c r="FZ30" s="323"/>
      <c r="GA30" s="111">
        <v>99.9</v>
      </c>
      <c r="GB30" s="111">
        <v>91.6</v>
      </c>
      <c r="GC30" s="325">
        <v>95.84</v>
      </c>
      <c r="GD30" s="335">
        <v>28.3</v>
      </c>
      <c r="GE30" s="116">
        <v>57</v>
      </c>
      <c r="GF30" s="116">
        <v>19</v>
      </c>
      <c r="GG30" s="116">
        <v>123</v>
      </c>
      <c r="GH30" s="328">
        <v>629</v>
      </c>
      <c r="GI30" s="328">
        <v>7</v>
      </c>
      <c r="GJ30" s="328">
        <v>1395</v>
      </c>
      <c r="GK30" s="328">
        <v>1995</v>
      </c>
      <c r="GL30" s="328">
        <v>4</v>
      </c>
      <c r="GM30" s="118">
        <v>4204303</v>
      </c>
      <c r="GN30" s="114">
        <v>3153</v>
      </c>
      <c r="GO30" s="328">
        <v>8305209</v>
      </c>
      <c r="GP30" s="328">
        <v>8807413</v>
      </c>
      <c r="GQ30" s="324">
        <v>15789</v>
      </c>
      <c r="GR30" s="327">
        <v>56</v>
      </c>
      <c r="GS30" s="327">
        <v>2973</v>
      </c>
      <c r="GT30" s="327">
        <v>12760</v>
      </c>
      <c r="GU30" s="324">
        <v>149061</v>
      </c>
      <c r="GV30" s="324">
        <v>743</v>
      </c>
      <c r="GW30" s="324">
        <v>32273</v>
      </c>
      <c r="GX30" s="324">
        <v>116045</v>
      </c>
      <c r="GY30" s="324">
        <v>1051</v>
      </c>
      <c r="GZ30" s="324">
        <v>10424</v>
      </c>
      <c r="HA30" s="324">
        <v>814926</v>
      </c>
      <c r="HB30" s="324">
        <v>2488</v>
      </c>
      <c r="HC30" s="324">
        <v>17400</v>
      </c>
      <c r="HD30" s="324">
        <v>371293</v>
      </c>
      <c r="HE30" s="324">
        <v>578</v>
      </c>
      <c r="HF30" s="324">
        <v>17516</v>
      </c>
      <c r="HG30" s="324">
        <v>427092.38</v>
      </c>
      <c r="HH30" s="327">
        <v>572</v>
      </c>
      <c r="HI30" s="328">
        <v>17516</v>
      </c>
      <c r="HJ30" s="328">
        <v>427093</v>
      </c>
      <c r="HK30" s="336">
        <v>88.69</v>
      </c>
      <c r="HL30" s="328">
        <v>6306.9</v>
      </c>
      <c r="HM30" s="327">
        <v>4859</v>
      </c>
      <c r="HN30" s="327">
        <v>3405</v>
      </c>
      <c r="HO30" s="337">
        <v>226</v>
      </c>
      <c r="HP30" s="74" t="s">
        <v>1208</v>
      </c>
      <c r="HQ30" s="74" t="s">
        <v>1208</v>
      </c>
      <c r="HR30" s="74" t="s">
        <v>1208</v>
      </c>
      <c r="HS30" s="337">
        <v>4296</v>
      </c>
      <c r="HT30" s="338">
        <v>2074663</v>
      </c>
      <c r="HU30" s="338">
        <v>14266660</v>
      </c>
      <c r="HV30" s="339">
        <v>1601672</v>
      </c>
      <c r="HW30" s="339">
        <v>1997169</v>
      </c>
      <c r="HX30" s="339">
        <v>323042</v>
      </c>
      <c r="HY30" s="339">
        <v>7165</v>
      </c>
      <c r="HZ30" s="339">
        <v>7165</v>
      </c>
      <c r="IA30" s="339">
        <v>233640</v>
      </c>
      <c r="IB30" s="339">
        <v>195630</v>
      </c>
      <c r="IC30" s="340">
        <v>8354</v>
      </c>
      <c r="ID30" s="340">
        <v>2964406</v>
      </c>
      <c r="IE30" s="340">
        <v>27619</v>
      </c>
      <c r="IF30" s="341">
        <v>230</v>
      </c>
      <c r="IG30" s="341">
        <v>6</v>
      </c>
      <c r="IH30" s="340">
        <v>129</v>
      </c>
      <c r="II30" s="341">
        <v>0</v>
      </c>
      <c r="IJ30" s="340">
        <v>237564</v>
      </c>
      <c r="IK30" s="338">
        <v>175760</v>
      </c>
      <c r="IL30" s="341">
        <v>0</v>
      </c>
      <c r="IM30" s="346">
        <v>0</v>
      </c>
      <c r="IN30" s="347">
        <v>36.369999999999997</v>
      </c>
      <c r="IO30" s="358">
        <v>177268</v>
      </c>
      <c r="IP30" s="343">
        <v>9.15</v>
      </c>
      <c r="IQ30" s="344">
        <v>3.1</v>
      </c>
      <c r="IR30" s="344">
        <v>3.1</v>
      </c>
      <c r="IS30" s="344">
        <v>3715.1</v>
      </c>
      <c r="IT30" s="344">
        <v>3702.8</v>
      </c>
      <c r="IU30" s="338">
        <v>77839</v>
      </c>
      <c r="IV30" s="345">
        <v>75.400000000000006</v>
      </c>
      <c r="IW30" s="345">
        <v>57.8</v>
      </c>
      <c r="IX30" s="345">
        <v>44.7</v>
      </c>
      <c r="IY30" s="345">
        <v>67.8</v>
      </c>
      <c r="IZ30" s="345">
        <v>24.3</v>
      </c>
      <c r="JA30" s="341">
        <v>0</v>
      </c>
      <c r="JB30" s="341">
        <v>8</v>
      </c>
      <c r="JC30" s="111">
        <v>74.5</v>
      </c>
      <c r="JD30" s="110">
        <v>0.85</v>
      </c>
      <c r="JE30" s="109">
        <v>94.5</v>
      </c>
      <c r="JF30" s="109">
        <v>10.7</v>
      </c>
      <c r="JG30" s="109">
        <v>3.1</v>
      </c>
      <c r="JH30" s="108">
        <v>151045695</v>
      </c>
      <c r="JI30" s="346">
        <v>50.9</v>
      </c>
      <c r="JJ30" s="346">
        <v>55.4</v>
      </c>
      <c r="JK30" s="346" t="s">
        <v>439</v>
      </c>
      <c r="JL30" s="346" t="s">
        <v>439</v>
      </c>
      <c r="JM30" s="346">
        <v>110.5</v>
      </c>
      <c r="JN30" s="345">
        <v>33.9</v>
      </c>
      <c r="JO30" s="356">
        <v>2351</v>
      </c>
      <c r="JP30" s="74" t="s">
        <v>1208</v>
      </c>
      <c r="JQ30" s="74" t="s">
        <v>1208</v>
      </c>
      <c r="JR30" s="74" t="s">
        <v>1208</v>
      </c>
      <c r="JS30" s="345">
        <v>17</v>
      </c>
      <c r="JT30" s="345">
        <v>29.1</v>
      </c>
      <c r="JU30" s="338">
        <v>48022</v>
      </c>
      <c r="JV30" s="338">
        <v>925</v>
      </c>
      <c r="JW30" s="338">
        <v>651</v>
      </c>
      <c r="JX30" s="338">
        <v>3697</v>
      </c>
      <c r="JY30" s="338">
        <v>5014</v>
      </c>
      <c r="JZ30" s="338">
        <v>5570</v>
      </c>
      <c r="KA30" s="338">
        <v>6454</v>
      </c>
      <c r="KB30" s="338">
        <v>7771</v>
      </c>
      <c r="KC30" s="338">
        <v>6891</v>
      </c>
      <c r="KD30" s="338">
        <v>6695</v>
      </c>
      <c r="KE30" s="338">
        <v>6114</v>
      </c>
      <c r="KF30" s="338">
        <v>5192</v>
      </c>
      <c r="KG30" s="338">
        <v>4024</v>
      </c>
      <c r="KH30" s="74" t="s">
        <v>1208</v>
      </c>
      <c r="KI30" s="338">
        <v>1855</v>
      </c>
      <c r="KJ30" s="338">
        <v>851</v>
      </c>
      <c r="KK30" s="338">
        <v>393</v>
      </c>
      <c r="KL30" s="338">
        <v>198</v>
      </c>
      <c r="KM30" s="338">
        <v>5738</v>
      </c>
      <c r="KN30" s="338">
        <v>4947</v>
      </c>
      <c r="KO30" s="338">
        <v>5835</v>
      </c>
      <c r="KP30" s="338">
        <v>6834</v>
      </c>
      <c r="KQ30" s="338">
        <v>7776</v>
      </c>
      <c r="KR30" s="338">
        <v>9151</v>
      </c>
      <c r="KS30" s="338">
        <v>8110</v>
      </c>
      <c r="KT30" s="338">
        <v>8088</v>
      </c>
      <c r="KU30" s="338">
        <v>7957</v>
      </c>
      <c r="KV30" s="338">
        <v>8759</v>
      </c>
      <c r="KW30" s="338">
        <v>10296</v>
      </c>
      <c r="KX30" s="74" t="s">
        <v>1208</v>
      </c>
      <c r="KY30" s="338">
        <v>8254</v>
      </c>
      <c r="KZ30" s="338">
        <v>7080</v>
      </c>
      <c r="LA30" s="338">
        <v>6542</v>
      </c>
      <c r="LB30" s="348">
        <v>8343</v>
      </c>
    </row>
    <row r="31" spans="1:314" s="167" customFormat="1" ht="12" customHeight="1">
      <c r="A31" s="3">
        <v>192015</v>
      </c>
      <c r="B31" s="322" t="s">
        <v>775</v>
      </c>
      <c r="C31" s="371">
        <v>212.47</v>
      </c>
      <c r="D31" s="326">
        <v>187868</v>
      </c>
      <c r="E31" s="368">
        <v>12</v>
      </c>
      <c r="F31" s="368">
        <v>58.7</v>
      </c>
      <c r="G31" s="368">
        <v>29.3</v>
      </c>
      <c r="H31" s="355">
        <v>8408</v>
      </c>
      <c r="I31" s="355">
        <v>17638</v>
      </c>
      <c r="J31" s="355">
        <v>27601</v>
      </c>
      <c r="K31" s="355">
        <v>30345</v>
      </c>
      <c r="L31" s="326">
        <v>90477</v>
      </c>
      <c r="M31" s="326">
        <v>5304</v>
      </c>
      <c r="N31" s="326">
        <v>7960</v>
      </c>
      <c r="O31" s="355">
        <v>8301</v>
      </c>
      <c r="P31" s="74" t="s">
        <v>1208</v>
      </c>
      <c r="Q31" s="74" t="s">
        <v>1208</v>
      </c>
      <c r="R31" s="355">
        <v>188392</v>
      </c>
      <c r="S31" s="326">
        <v>193125</v>
      </c>
      <c r="T31" s="326">
        <v>220605</v>
      </c>
      <c r="U31" s="355">
        <v>360266</v>
      </c>
      <c r="V31" s="326">
        <v>509902</v>
      </c>
      <c r="W31" s="355">
        <v>166648</v>
      </c>
      <c r="X31" s="326">
        <v>415974</v>
      </c>
      <c r="Y31" s="355" t="s">
        <v>439</v>
      </c>
      <c r="Z31" s="355">
        <v>49</v>
      </c>
      <c r="AA31" s="355">
        <v>12</v>
      </c>
      <c r="AB31" s="74" t="s">
        <v>1208</v>
      </c>
      <c r="AC31" s="74" t="s">
        <v>1208</v>
      </c>
      <c r="AD31" s="355" t="s">
        <v>439</v>
      </c>
      <c r="AE31" s="326">
        <v>466</v>
      </c>
      <c r="AF31" s="355">
        <v>4050</v>
      </c>
      <c r="AG31" s="326">
        <v>2000</v>
      </c>
      <c r="AH31" s="355">
        <v>162860</v>
      </c>
      <c r="AI31" s="355">
        <v>1989</v>
      </c>
      <c r="AJ31" s="74" t="s">
        <v>1208</v>
      </c>
      <c r="AK31" s="355">
        <v>24</v>
      </c>
      <c r="AL31" s="326">
        <v>1715</v>
      </c>
      <c r="AM31" s="355">
        <v>27</v>
      </c>
      <c r="AN31" s="355">
        <v>8013</v>
      </c>
      <c r="AO31" s="355">
        <v>645</v>
      </c>
      <c r="AP31" s="355">
        <v>73</v>
      </c>
      <c r="AQ31" s="388">
        <v>13</v>
      </c>
      <c r="AR31" s="355">
        <v>4065</v>
      </c>
      <c r="AS31" s="355">
        <v>351</v>
      </c>
      <c r="AT31" s="355" t="s">
        <v>439</v>
      </c>
      <c r="AU31" s="355">
        <v>215</v>
      </c>
      <c r="AV31" s="355">
        <v>5</v>
      </c>
      <c r="AW31" s="355">
        <v>78</v>
      </c>
      <c r="AX31" s="74" t="s">
        <v>1208</v>
      </c>
      <c r="AY31" s="74" t="s">
        <v>1208</v>
      </c>
      <c r="AZ31" s="74" t="s">
        <v>1208</v>
      </c>
      <c r="BA31" s="74" t="s">
        <v>1208</v>
      </c>
      <c r="BB31" s="368">
        <v>100</v>
      </c>
      <c r="BC31" s="355">
        <v>133.5</v>
      </c>
      <c r="BD31" s="355">
        <v>115.6</v>
      </c>
      <c r="BE31" s="355"/>
      <c r="BF31" s="355">
        <v>9</v>
      </c>
      <c r="BG31" s="355">
        <v>3</v>
      </c>
      <c r="BH31" s="355">
        <v>6</v>
      </c>
      <c r="BI31" s="74" t="s">
        <v>1208</v>
      </c>
      <c r="BJ31" s="74" t="s">
        <v>1208</v>
      </c>
      <c r="BK31" s="355">
        <v>0</v>
      </c>
      <c r="BL31" s="355">
        <v>0</v>
      </c>
      <c r="BM31" s="355">
        <v>0</v>
      </c>
      <c r="BN31" s="355">
        <v>0</v>
      </c>
      <c r="BO31" s="355">
        <v>1</v>
      </c>
      <c r="BP31" s="326">
        <v>1116</v>
      </c>
      <c r="BQ31" s="355">
        <v>1</v>
      </c>
      <c r="BR31" s="326">
        <v>24958</v>
      </c>
      <c r="BS31" s="355">
        <v>2</v>
      </c>
      <c r="BT31" s="326">
        <v>31630</v>
      </c>
      <c r="BU31" s="355">
        <v>1</v>
      </c>
      <c r="BV31" s="326">
        <v>1628</v>
      </c>
      <c r="BW31" s="355">
        <v>46</v>
      </c>
      <c r="BX31" s="355">
        <v>1</v>
      </c>
      <c r="BY31" s="355">
        <v>4</v>
      </c>
      <c r="BZ31" s="355">
        <v>477</v>
      </c>
      <c r="CA31" s="355">
        <v>8335</v>
      </c>
      <c r="CB31" s="368">
        <v>54.8</v>
      </c>
      <c r="CC31" s="355">
        <v>2.16</v>
      </c>
      <c r="CD31" s="355">
        <v>40.96</v>
      </c>
      <c r="CE31" s="368">
        <v>4.7848805132144054</v>
      </c>
      <c r="CF31" s="368">
        <v>58.528137979900002</v>
      </c>
      <c r="CG31" s="355">
        <v>14</v>
      </c>
      <c r="CH31" s="326">
        <v>3528</v>
      </c>
      <c r="CI31" s="355">
        <v>222</v>
      </c>
      <c r="CJ31" s="355">
        <v>661</v>
      </c>
      <c r="CK31" s="355">
        <v>2338</v>
      </c>
      <c r="CL31" s="355">
        <v>590</v>
      </c>
      <c r="CM31" s="355">
        <v>216</v>
      </c>
      <c r="CN31" s="355">
        <v>285</v>
      </c>
      <c r="CO31" s="371">
        <v>1.55</v>
      </c>
      <c r="CP31" s="355" t="s">
        <v>439</v>
      </c>
      <c r="CQ31" s="355" t="s">
        <v>439</v>
      </c>
      <c r="CR31" s="355" t="s">
        <v>439</v>
      </c>
      <c r="CS31" s="355">
        <v>5</v>
      </c>
      <c r="CT31" s="355">
        <v>3</v>
      </c>
      <c r="CU31" s="355">
        <v>220</v>
      </c>
      <c r="CV31" s="355">
        <v>12</v>
      </c>
      <c r="CW31" s="326">
        <v>747</v>
      </c>
      <c r="CX31" s="355">
        <v>5</v>
      </c>
      <c r="CY31" s="355">
        <v>481</v>
      </c>
      <c r="CZ31" s="355">
        <v>28</v>
      </c>
      <c r="DA31" s="355">
        <v>409</v>
      </c>
      <c r="DB31" s="355">
        <v>11</v>
      </c>
      <c r="DC31" s="355">
        <v>105</v>
      </c>
      <c r="DD31" s="355">
        <v>5</v>
      </c>
      <c r="DE31" s="355">
        <v>141</v>
      </c>
      <c r="DF31" s="326">
        <v>6891</v>
      </c>
      <c r="DG31" s="326">
        <v>2429</v>
      </c>
      <c r="DH31" s="326">
        <v>1240</v>
      </c>
      <c r="DI31" s="326">
        <v>754132.37</v>
      </c>
      <c r="DJ31" s="326">
        <v>378859.68800000002</v>
      </c>
      <c r="DK31" s="326">
        <v>331416.63199999998</v>
      </c>
      <c r="DL31" s="326">
        <v>54785</v>
      </c>
      <c r="DM31" s="355">
        <v>9</v>
      </c>
      <c r="DN31" s="326">
        <v>10921</v>
      </c>
      <c r="DO31" s="326">
        <v>1518</v>
      </c>
      <c r="DP31" s="326">
        <v>965</v>
      </c>
      <c r="DQ31" s="355">
        <v>114</v>
      </c>
      <c r="DR31" s="355">
        <v>599</v>
      </c>
      <c r="DS31" s="326">
        <v>11268</v>
      </c>
      <c r="DT31" s="326">
        <v>9332</v>
      </c>
      <c r="DU31" s="326">
        <v>1485</v>
      </c>
      <c r="DV31" s="326">
        <v>2286</v>
      </c>
      <c r="DW31" s="355">
        <v>137</v>
      </c>
      <c r="DX31" s="355">
        <v>225</v>
      </c>
      <c r="DY31" s="355">
        <v>0</v>
      </c>
      <c r="DZ31" s="355">
        <v>1173</v>
      </c>
      <c r="EA31" s="355">
        <v>16</v>
      </c>
      <c r="EB31" s="355" t="s">
        <v>439</v>
      </c>
      <c r="EC31" s="74" t="s">
        <v>1208</v>
      </c>
      <c r="ED31" s="116">
        <v>55</v>
      </c>
      <c r="EE31" s="355">
        <v>6423</v>
      </c>
      <c r="EF31" s="118">
        <v>5445</v>
      </c>
      <c r="EG31" s="355">
        <v>0</v>
      </c>
      <c r="EH31" s="118">
        <v>679</v>
      </c>
      <c r="EI31" s="355">
        <v>51</v>
      </c>
      <c r="EJ31" s="355">
        <v>40</v>
      </c>
      <c r="EK31" s="368">
        <v>61.3</v>
      </c>
      <c r="EL31" s="355">
        <v>24</v>
      </c>
      <c r="EM31" s="355">
        <v>73</v>
      </c>
      <c r="EN31" s="355">
        <v>735</v>
      </c>
      <c r="EO31" s="355">
        <v>72</v>
      </c>
      <c r="EP31" s="355">
        <v>32</v>
      </c>
      <c r="EQ31" s="355">
        <v>864</v>
      </c>
      <c r="ER31" s="355">
        <v>1432</v>
      </c>
      <c r="ES31" s="355">
        <v>96.7</v>
      </c>
      <c r="ET31" s="355">
        <v>94</v>
      </c>
      <c r="EU31" s="355">
        <v>76</v>
      </c>
      <c r="EV31" s="368">
        <v>15.3</v>
      </c>
      <c r="EW31" s="355">
        <v>44289</v>
      </c>
      <c r="EX31" s="355">
        <v>34.1</v>
      </c>
      <c r="EY31" s="355">
        <v>350791</v>
      </c>
      <c r="EZ31" s="368">
        <v>2.2000000000000002</v>
      </c>
      <c r="FA31" s="355">
        <v>206</v>
      </c>
      <c r="FB31" s="355">
        <v>9</v>
      </c>
      <c r="FC31" s="353">
        <v>4083</v>
      </c>
      <c r="FD31" s="355">
        <v>119</v>
      </c>
      <c r="FE31" s="355" t="s">
        <v>1209</v>
      </c>
      <c r="FF31" s="355">
        <v>100</v>
      </c>
      <c r="FG31" s="368">
        <v>100</v>
      </c>
      <c r="FH31" s="355">
        <v>73368</v>
      </c>
      <c r="FI31" s="355">
        <v>4428</v>
      </c>
      <c r="FJ31" s="326">
        <v>650</v>
      </c>
      <c r="FK31" s="355">
        <v>63998</v>
      </c>
      <c r="FL31" s="355">
        <v>54489</v>
      </c>
      <c r="FM31" s="355">
        <v>5375</v>
      </c>
      <c r="FN31" s="355">
        <v>4134</v>
      </c>
      <c r="FO31" s="355">
        <v>4942</v>
      </c>
      <c r="FP31" s="389">
        <v>19.589005628006486</v>
      </c>
      <c r="FQ31" s="116">
        <v>58</v>
      </c>
      <c r="FR31" s="111">
        <v>13.4</v>
      </c>
      <c r="FS31" s="118">
        <v>5244</v>
      </c>
      <c r="FT31" s="355">
        <v>60</v>
      </c>
      <c r="FU31" s="355">
        <v>0</v>
      </c>
      <c r="FV31" s="355">
        <v>141</v>
      </c>
      <c r="FW31" s="355">
        <v>22</v>
      </c>
      <c r="FX31" s="355">
        <v>501</v>
      </c>
      <c r="FY31" s="371">
        <v>57.869505739606254</v>
      </c>
      <c r="FZ31" s="371"/>
      <c r="GA31" s="111">
        <v>99.3</v>
      </c>
      <c r="GB31" s="111">
        <v>82.7</v>
      </c>
      <c r="GC31" s="368">
        <v>96.4</v>
      </c>
      <c r="GD31" s="389">
        <v>57.6</v>
      </c>
      <c r="GE31" s="116">
        <v>54</v>
      </c>
      <c r="GF31" s="116">
        <v>8</v>
      </c>
      <c r="GG31" s="116">
        <v>38</v>
      </c>
      <c r="GH31" s="355">
        <v>1188</v>
      </c>
      <c r="GI31" s="355">
        <v>3</v>
      </c>
      <c r="GJ31" s="355">
        <v>1249</v>
      </c>
      <c r="GK31" s="355">
        <v>1811</v>
      </c>
      <c r="GL31" s="355">
        <v>4</v>
      </c>
      <c r="GM31" s="118">
        <v>6293404</v>
      </c>
      <c r="GN31" s="114">
        <v>3596</v>
      </c>
      <c r="GO31" s="355" t="s">
        <v>439</v>
      </c>
      <c r="GP31" s="355" t="s">
        <v>439</v>
      </c>
      <c r="GQ31" s="326">
        <v>11031</v>
      </c>
      <c r="GR31" s="355">
        <v>13</v>
      </c>
      <c r="GS31" s="355">
        <v>1566</v>
      </c>
      <c r="GT31" s="355">
        <v>9452</v>
      </c>
      <c r="GU31" s="326">
        <v>100001</v>
      </c>
      <c r="GV31" s="326">
        <v>132</v>
      </c>
      <c r="GW31" s="326">
        <v>16709</v>
      </c>
      <c r="GX31" s="326">
        <v>83160</v>
      </c>
      <c r="GY31" s="326">
        <v>752</v>
      </c>
      <c r="GZ31" s="326">
        <v>5939</v>
      </c>
      <c r="HA31" s="326">
        <v>442990</v>
      </c>
      <c r="HB31" s="326">
        <v>1690</v>
      </c>
      <c r="HC31" s="326">
        <v>11438</v>
      </c>
      <c r="HD31" s="326">
        <v>257000</v>
      </c>
      <c r="HE31" s="326">
        <v>252</v>
      </c>
      <c r="HF31" s="326">
        <v>8972</v>
      </c>
      <c r="HG31" s="326">
        <v>239859.20000000001</v>
      </c>
      <c r="HH31" s="355">
        <v>248</v>
      </c>
      <c r="HI31" s="355">
        <v>6381</v>
      </c>
      <c r="HJ31" s="355">
        <v>110445</v>
      </c>
      <c r="HK31" s="355">
        <v>19</v>
      </c>
      <c r="HL31" s="355">
        <v>142</v>
      </c>
      <c r="HM31" s="355">
        <v>2088</v>
      </c>
      <c r="HN31" s="355">
        <v>1115</v>
      </c>
      <c r="HO31" s="378">
        <v>252</v>
      </c>
      <c r="HP31" s="74" t="s">
        <v>1208</v>
      </c>
      <c r="HQ31" s="74" t="s">
        <v>1208</v>
      </c>
      <c r="HR31" s="74" t="s">
        <v>1208</v>
      </c>
      <c r="HS31" s="378">
        <v>8</v>
      </c>
      <c r="HT31" s="341">
        <v>675047</v>
      </c>
      <c r="HU31" s="341">
        <v>4045149</v>
      </c>
      <c r="HV31" s="378">
        <v>465896</v>
      </c>
      <c r="HW31" s="378">
        <v>656528</v>
      </c>
      <c r="HX31" s="378">
        <v>149890</v>
      </c>
      <c r="HY31" s="378">
        <v>3508</v>
      </c>
      <c r="HZ31" s="378">
        <v>4458</v>
      </c>
      <c r="IA31" s="378">
        <v>123770</v>
      </c>
      <c r="IB31" s="378">
        <v>70683</v>
      </c>
      <c r="IC31" s="378">
        <v>6008</v>
      </c>
      <c r="ID31" s="378">
        <v>4718792</v>
      </c>
      <c r="IE31" s="378">
        <v>4012</v>
      </c>
      <c r="IF31" s="341">
        <v>302</v>
      </c>
      <c r="IG31" s="341">
        <v>2</v>
      </c>
      <c r="IH31" s="378">
        <v>136</v>
      </c>
      <c r="II31" s="341" t="s">
        <v>439</v>
      </c>
      <c r="IJ31" s="378">
        <v>33090</v>
      </c>
      <c r="IK31" s="341">
        <v>122600</v>
      </c>
      <c r="IL31" s="378">
        <v>14355</v>
      </c>
      <c r="IM31" s="378" t="s">
        <v>439</v>
      </c>
      <c r="IN31" s="347">
        <v>32.28</v>
      </c>
      <c r="IO31" s="358">
        <v>154036</v>
      </c>
      <c r="IP31" s="390">
        <v>-1.5</v>
      </c>
      <c r="IQ31" s="378">
        <v>3.9</v>
      </c>
      <c r="IR31" s="378">
        <v>3.9</v>
      </c>
      <c r="IS31" s="378">
        <v>280.2</v>
      </c>
      <c r="IT31" s="378">
        <v>258.3</v>
      </c>
      <c r="IU31" s="378">
        <v>78636</v>
      </c>
      <c r="IV31" s="391">
        <v>69.3</v>
      </c>
      <c r="IW31" s="391">
        <v>53.2</v>
      </c>
      <c r="IX31" s="391">
        <v>32.799999999999997</v>
      </c>
      <c r="IY31" s="391">
        <v>63.1</v>
      </c>
      <c r="IZ31" s="391">
        <v>20.6</v>
      </c>
      <c r="JA31" s="378">
        <v>3</v>
      </c>
      <c r="JB31" s="378">
        <v>5</v>
      </c>
      <c r="JC31" s="111">
        <v>70.3</v>
      </c>
      <c r="JD31" s="110">
        <v>0.78</v>
      </c>
      <c r="JE31" s="109">
        <v>96.1</v>
      </c>
      <c r="JF31" s="109">
        <v>6.6</v>
      </c>
      <c r="JG31" s="109">
        <v>1.6</v>
      </c>
      <c r="JH31" s="108">
        <v>79083096</v>
      </c>
      <c r="JI31" s="346">
        <v>45.9</v>
      </c>
      <c r="JJ31" s="346">
        <v>53.6</v>
      </c>
      <c r="JK31" s="378" t="s">
        <v>439</v>
      </c>
      <c r="JL31" s="378" t="s">
        <v>439</v>
      </c>
      <c r="JM31" s="392">
        <v>80</v>
      </c>
      <c r="JN31" s="391">
        <v>28</v>
      </c>
      <c r="JO31" s="378">
        <v>1760</v>
      </c>
      <c r="JP31" s="74" t="s">
        <v>1208</v>
      </c>
      <c r="JQ31" s="74" t="s">
        <v>1208</v>
      </c>
      <c r="JR31" s="74" t="s">
        <v>1208</v>
      </c>
      <c r="JS31" s="345">
        <v>28</v>
      </c>
      <c r="JT31" s="391">
        <v>23.6</v>
      </c>
      <c r="JU31" s="341">
        <v>35221</v>
      </c>
      <c r="JV31" s="341">
        <v>662</v>
      </c>
      <c r="JW31" s="341">
        <v>530</v>
      </c>
      <c r="JX31" s="341">
        <v>2599</v>
      </c>
      <c r="JY31" s="341">
        <v>3142</v>
      </c>
      <c r="JZ31" s="341">
        <v>3475</v>
      </c>
      <c r="KA31" s="341">
        <v>3964</v>
      </c>
      <c r="KB31" s="341">
        <v>5010</v>
      </c>
      <c r="KC31" s="341">
        <v>4695</v>
      </c>
      <c r="KD31" s="341">
        <v>4478</v>
      </c>
      <c r="KE31" s="341">
        <v>3845</v>
      </c>
      <c r="KF31" s="341">
        <v>3316</v>
      </c>
      <c r="KG31" s="341">
        <v>2620</v>
      </c>
      <c r="KH31" s="74" t="s">
        <v>1208</v>
      </c>
      <c r="KI31" s="341">
        <v>1341</v>
      </c>
      <c r="KJ31" s="341">
        <v>720</v>
      </c>
      <c r="KK31" s="341">
        <v>316</v>
      </c>
      <c r="KL31" s="341">
        <v>187</v>
      </c>
      <c r="KM31" s="341">
        <v>4152</v>
      </c>
      <c r="KN31" s="341">
        <v>4122</v>
      </c>
      <c r="KO31" s="341">
        <v>3862</v>
      </c>
      <c r="KP31" s="341">
        <v>4678</v>
      </c>
      <c r="KQ31" s="341">
        <v>5372</v>
      </c>
      <c r="KR31" s="341">
        <v>6573</v>
      </c>
      <c r="KS31" s="341">
        <v>6075</v>
      </c>
      <c r="KT31" s="341">
        <v>5799</v>
      </c>
      <c r="KU31" s="341">
        <v>5406</v>
      </c>
      <c r="KV31" s="341">
        <v>5965</v>
      </c>
      <c r="KW31" s="341">
        <v>6964</v>
      </c>
      <c r="KX31" s="74" t="s">
        <v>1208</v>
      </c>
      <c r="KY31" s="341">
        <v>6184</v>
      </c>
      <c r="KZ31" s="341">
        <v>5532</v>
      </c>
      <c r="LA31" s="341">
        <v>5061</v>
      </c>
      <c r="LB31" s="393">
        <v>6427</v>
      </c>
    </row>
    <row r="32" spans="1:314" ht="12" customHeight="1">
      <c r="A32" s="3">
        <v>202011</v>
      </c>
      <c r="B32" s="166" t="s">
        <v>722</v>
      </c>
      <c r="C32" s="323">
        <v>834.81</v>
      </c>
      <c r="D32" s="324">
        <v>376080</v>
      </c>
      <c r="E32" s="325">
        <v>12.6</v>
      </c>
      <c r="F32" s="325">
        <v>58.1</v>
      </c>
      <c r="G32" s="325">
        <v>29.3</v>
      </c>
      <c r="H32" s="326">
        <v>17170</v>
      </c>
      <c r="I32" s="326">
        <v>36891</v>
      </c>
      <c r="J32" s="326">
        <v>58408</v>
      </c>
      <c r="K32" s="324">
        <v>59054</v>
      </c>
      <c r="L32" s="324">
        <v>160625</v>
      </c>
      <c r="M32" s="324">
        <v>3800</v>
      </c>
      <c r="N32" s="324">
        <v>10845</v>
      </c>
      <c r="O32" s="327">
        <v>11449</v>
      </c>
      <c r="P32" s="74" t="s">
        <v>1208</v>
      </c>
      <c r="Q32" s="74" t="s">
        <v>1208</v>
      </c>
      <c r="R32" s="326">
        <v>370033</v>
      </c>
      <c r="S32" s="324">
        <v>377598</v>
      </c>
      <c r="T32" s="324">
        <v>391343</v>
      </c>
      <c r="U32" s="324">
        <v>1149799</v>
      </c>
      <c r="V32" s="324">
        <v>1426291</v>
      </c>
      <c r="W32" s="324">
        <v>435141</v>
      </c>
      <c r="X32" s="324">
        <v>1048385</v>
      </c>
      <c r="Y32" s="328" t="s">
        <v>439</v>
      </c>
      <c r="Z32" s="329">
        <v>90</v>
      </c>
      <c r="AA32" s="328">
        <v>54</v>
      </c>
      <c r="AB32" s="74" t="s">
        <v>1208</v>
      </c>
      <c r="AC32" s="74" t="s">
        <v>1208</v>
      </c>
      <c r="AD32" s="330">
        <v>11194</v>
      </c>
      <c r="AE32" s="324">
        <v>1396</v>
      </c>
      <c r="AF32" s="331">
        <v>366</v>
      </c>
      <c r="AG32" s="324">
        <v>1292</v>
      </c>
      <c r="AH32" s="324">
        <v>413386</v>
      </c>
      <c r="AI32" s="324">
        <v>1971</v>
      </c>
      <c r="AJ32" s="74" t="s">
        <v>1208</v>
      </c>
      <c r="AK32" s="329">
        <v>23</v>
      </c>
      <c r="AL32" s="324">
        <v>2844</v>
      </c>
      <c r="AM32" s="327">
        <v>54</v>
      </c>
      <c r="AN32" s="327">
        <v>18931</v>
      </c>
      <c r="AO32" s="324">
        <v>1135</v>
      </c>
      <c r="AP32" s="324">
        <v>176</v>
      </c>
      <c r="AQ32" s="332">
        <v>25</v>
      </c>
      <c r="AR32" s="327">
        <v>9227</v>
      </c>
      <c r="AS32" s="324">
        <v>760</v>
      </c>
      <c r="AT32" s="324">
        <v>1</v>
      </c>
      <c r="AU32" s="324">
        <v>373</v>
      </c>
      <c r="AV32" s="324">
        <v>11</v>
      </c>
      <c r="AW32" s="324">
        <v>58</v>
      </c>
      <c r="AX32" s="74" t="s">
        <v>1208</v>
      </c>
      <c r="AY32" s="74" t="s">
        <v>1208</v>
      </c>
      <c r="AZ32" s="74" t="s">
        <v>1208</v>
      </c>
      <c r="BA32" s="74" t="s">
        <v>1208</v>
      </c>
      <c r="BB32" s="325">
        <v>99.753694581280783</v>
      </c>
      <c r="BC32" s="325">
        <v>118.3</v>
      </c>
      <c r="BD32" s="325">
        <v>113.1</v>
      </c>
      <c r="BE32" s="325"/>
      <c r="BF32" s="328">
        <v>8</v>
      </c>
      <c r="BG32" s="332">
        <v>14</v>
      </c>
      <c r="BH32" s="332">
        <v>10</v>
      </c>
      <c r="BI32" s="74" t="s">
        <v>1208</v>
      </c>
      <c r="BJ32" s="74" t="s">
        <v>1208</v>
      </c>
      <c r="BK32" s="328">
        <v>8</v>
      </c>
      <c r="BL32" s="328">
        <v>8</v>
      </c>
      <c r="BM32" s="332">
        <v>9</v>
      </c>
      <c r="BN32" s="332">
        <v>10</v>
      </c>
      <c r="BO32" s="327">
        <v>4</v>
      </c>
      <c r="BP32" s="324">
        <v>36079.47</v>
      </c>
      <c r="BQ32" s="327">
        <v>2</v>
      </c>
      <c r="BR32" s="324">
        <v>42944</v>
      </c>
      <c r="BS32" s="327">
        <v>1</v>
      </c>
      <c r="BT32" s="324">
        <v>37900</v>
      </c>
      <c r="BU32" s="327">
        <v>12</v>
      </c>
      <c r="BV32" s="324">
        <v>12282</v>
      </c>
      <c r="BW32" s="325">
        <v>56.3</v>
      </c>
      <c r="BX32" s="328">
        <v>3</v>
      </c>
      <c r="BY32" s="328">
        <v>4</v>
      </c>
      <c r="BZ32" s="328">
        <v>526</v>
      </c>
      <c r="CA32" s="328">
        <v>4469</v>
      </c>
      <c r="CB32" s="325" t="s">
        <v>439</v>
      </c>
      <c r="CC32" s="331">
        <v>1.89</v>
      </c>
      <c r="CD32" s="325">
        <v>52.9</v>
      </c>
      <c r="CE32" s="325">
        <v>3.2614312201744697</v>
      </c>
      <c r="CF32" s="325">
        <v>62.135415027199997</v>
      </c>
      <c r="CG32" s="327">
        <v>25</v>
      </c>
      <c r="CH32" s="324">
        <v>5190</v>
      </c>
      <c r="CI32" s="327">
        <v>295</v>
      </c>
      <c r="CJ32" s="327">
        <v>967</v>
      </c>
      <c r="CK32" s="327">
        <v>4301</v>
      </c>
      <c r="CL32" s="327">
        <v>1143</v>
      </c>
      <c r="CM32" s="327">
        <v>380</v>
      </c>
      <c r="CN32" s="327">
        <v>675</v>
      </c>
      <c r="CO32" s="323">
        <v>1.51</v>
      </c>
      <c r="CP32" s="331" t="s">
        <v>439</v>
      </c>
      <c r="CQ32" s="327">
        <v>6</v>
      </c>
      <c r="CR32" s="327">
        <v>96</v>
      </c>
      <c r="CS32" s="327">
        <v>11</v>
      </c>
      <c r="CT32" s="327">
        <v>2</v>
      </c>
      <c r="CU32" s="327">
        <v>150</v>
      </c>
      <c r="CV32" s="327">
        <v>23</v>
      </c>
      <c r="CW32" s="324">
        <v>1663</v>
      </c>
      <c r="CX32" s="327">
        <v>12</v>
      </c>
      <c r="CY32" s="327">
        <v>1270</v>
      </c>
      <c r="CZ32" s="328">
        <v>45</v>
      </c>
      <c r="DA32" s="328">
        <v>780</v>
      </c>
      <c r="DB32" s="328">
        <v>7</v>
      </c>
      <c r="DC32" s="328">
        <v>71</v>
      </c>
      <c r="DD32" s="328">
        <v>9</v>
      </c>
      <c r="DE32" s="328">
        <v>253</v>
      </c>
      <c r="DF32" s="324">
        <v>11737</v>
      </c>
      <c r="DG32" s="324">
        <v>3592</v>
      </c>
      <c r="DH32" s="324">
        <v>2782</v>
      </c>
      <c r="DI32" s="324">
        <v>1031597.818</v>
      </c>
      <c r="DJ32" s="324">
        <v>589725.29500000004</v>
      </c>
      <c r="DK32" s="324">
        <v>755940.07200000004</v>
      </c>
      <c r="DL32" s="324">
        <v>109892</v>
      </c>
      <c r="DM32" s="327">
        <v>19</v>
      </c>
      <c r="DN32" s="324">
        <v>21305</v>
      </c>
      <c r="DO32" s="324">
        <v>2838</v>
      </c>
      <c r="DP32" s="324">
        <v>1826</v>
      </c>
      <c r="DQ32" s="328">
        <v>1370</v>
      </c>
      <c r="DR32" s="328">
        <v>2069</v>
      </c>
      <c r="DS32" s="324">
        <v>16289</v>
      </c>
      <c r="DT32" s="324">
        <v>15492</v>
      </c>
      <c r="DU32" s="324">
        <v>3394</v>
      </c>
      <c r="DV32" s="324">
        <v>3675</v>
      </c>
      <c r="DW32" s="328">
        <v>515</v>
      </c>
      <c r="DX32" s="328">
        <v>287</v>
      </c>
      <c r="DY32" s="328">
        <v>14</v>
      </c>
      <c r="DZ32" s="328">
        <v>2182</v>
      </c>
      <c r="EA32" s="328">
        <v>40</v>
      </c>
      <c r="EB32" s="328">
        <v>16702</v>
      </c>
      <c r="EC32" s="74" t="s">
        <v>1208</v>
      </c>
      <c r="ED32" s="116">
        <v>91</v>
      </c>
      <c r="EE32" s="327">
        <v>10346</v>
      </c>
      <c r="EF32" s="118">
        <v>8964</v>
      </c>
      <c r="EG32" s="327">
        <v>11</v>
      </c>
      <c r="EH32" s="118" t="s">
        <v>439</v>
      </c>
      <c r="EI32" s="328">
        <v>81</v>
      </c>
      <c r="EJ32" s="328">
        <v>58</v>
      </c>
      <c r="EK32" s="325">
        <v>66.5</v>
      </c>
      <c r="EL32" s="328">
        <v>52</v>
      </c>
      <c r="EM32" s="328">
        <v>134</v>
      </c>
      <c r="EN32" s="328">
        <v>1439</v>
      </c>
      <c r="EO32" s="330">
        <v>407</v>
      </c>
      <c r="EP32" s="330">
        <v>55</v>
      </c>
      <c r="EQ32" s="330">
        <v>2584</v>
      </c>
      <c r="ER32" s="327">
        <v>2713</v>
      </c>
      <c r="ES32" s="325">
        <v>95.5</v>
      </c>
      <c r="ET32" s="325">
        <v>95.4</v>
      </c>
      <c r="EU32" s="330">
        <v>144</v>
      </c>
      <c r="EV32" s="325">
        <v>8.9</v>
      </c>
      <c r="EW32" s="330">
        <v>75422</v>
      </c>
      <c r="EX32" s="325">
        <v>47.2</v>
      </c>
      <c r="EY32" s="330">
        <v>370075</v>
      </c>
      <c r="EZ32" s="325">
        <v>1.8</v>
      </c>
      <c r="FA32" s="328">
        <v>514</v>
      </c>
      <c r="FB32" s="328">
        <v>9</v>
      </c>
      <c r="FC32" s="333">
        <v>10080</v>
      </c>
      <c r="FD32" s="328">
        <v>98</v>
      </c>
      <c r="FE32" s="328" t="s">
        <v>1209</v>
      </c>
      <c r="FF32" s="328">
        <v>100</v>
      </c>
      <c r="FG32" s="325">
        <v>100</v>
      </c>
      <c r="FH32" s="324">
        <v>125811</v>
      </c>
      <c r="FI32" s="327">
        <v>5233</v>
      </c>
      <c r="FJ32" s="324">
        <v>581</v>
      </c>
      <c r="FK32" s="118">
        <v>109973</v>
      </c>
      <c r="FL32" s="324">
        <v>87794</v>
      </c>
      <c r="FM32" s="324">
        <v>17002</v>
      </c>
      <c r="FN32" s="324">
        <v>5177</v>
      </c>
      <c r="FO32" s="324">
        <v>10605</v>
      </c>
      <c r="FP32" s="140">
        <v>25.7</v>
      </c>
      <c r="FQ32" s="116">
        <v>204</v>
      </c>
      <c r="FR32" s="111">
        <v>7.7</v>
      </c>
      <c r="FS32" s="118">
        <v>8022</v>
      </c>
      <c r="FT32" s="328">
        <v>58</v>
      </c>
      <c r="FU32" s="328">
        <v>135</v>
      </c>
      <c r="FV32" s="328">
        <v>449</v>
      </c>
      <c r="FW32" s="334">
        <v>30</v>
      </c>
      <c r="FX32" s="334">
        <v>825</v>
      </c>
      <c r="FY32" s="323">
        <v>64.898408432539014</v>
      </c>
      <c r="FZ32" s="323"/>
      <c r="GA32" s="111">
        <v>99.83</v>
      </c>
      <c r="GB32" s="111">
        <v>87</v>
      </c>
      <c r="GC32" s="325">
        <v>93.9</v>
      </c>
      <c r="GD32" s="335">
        <v>33.5</v>
      </c>
      <c r="GE32" s="116">
        <v>159</v>
      </c>
      <c r="GF32" s="116">
        <v>18</v>
      </c>
      <c r="GG32" s="116">
        <v>96</v>
      </c>
      <c r="GH32" s="328">
        <v>1306</v>
      </c>
      <c r="GI32" s="328">
        <v>13</v>
      </c>
      <c r="GJ32" s="328">
        <v>1843</v>
      </c>
      <c r="GK32" s="328">
        <v>2121</v>
      </c>
      <c r="GL32" s="328">
        <v>3</v>
      </c>
      <c r="GM32" s="118">
        <v>10675400</v>
      </c>
      <c r="GN32" s="114">
        <v>6022</v>
      </c>
      <c r="GO32" s="331" t="s">
        <v>439</v>
      </c>
      <c r="GP32" s="331" t="s">
        <v>439</v>
      </c>
      <c r="GQ32" s="324">
        <v>19132</v>
      </c>
      <c r="GR32" s="327">
        <v>117</v>
      </c>
      <c r="GS32" s="327">
        <v>3073</v>
      </c>
      <c r="GT32" s="327">
        <v>15942</v>
      </c>
      <c r="GU32" s="324">
        <v>183710</v>
      </c>
      <c r="GV32" s="324">
        <v>1935</v>
      </c>
      <c r="GW32" s="324">
        <v>35898</v>
      </c>
      <c r="GX32" s="324">
        <v>145877</v>
      </c>
      <c r="GY32" s="324">
        <v>1146</v>
      </c>
      <c r="GZ32" s="324">
        <v>10855</v>
      </c>
      <c r="HA32" s="324">
        <v>1219076</v>
      </c>
      <c r="HB32" s="324">
        <v>2661</v>
      </c>
      <c r="HC32" s="324">
        <v>19717</v>
      </c>
      <c r="HD32" s="324">
        <v>465930</v>
      </c>
      <c r="HE32" s="324">
        <v>488</v>
      </c>
      <c r="HF32" s="324">
        <v>19555</v>
      </c>
      <c r="HG32" s="324">
        <v>566054.23</v>
      </c>
      <c r="HH32" s="327">
        <v>478</v>
      </c>
      <c r="HI32" s="328">
        <v>13148</v>
      </c>
      <c r="HJ32" s="328">
        <v>268648</v>
      </c>
      <c r="HK32" s="336">
        <v>108</v>
      </c>
      <c r="HL32" s="331" t="s">
        <v>439</v>
      </c>
      <c r="HM32" s="327">
        <v>11782</v>
      </c>
      <c r="HN32" s="327">
        <v>5160</v>
      </c>
      <c r="HO32" s="337">
        <v>337</v>
      </c>
      <c r="HP32" s="74" t="s">
        <v>1208</v>
      </c>
      <c r="HQ32" s="74" t="s">
        <v>1208</v>
      </c>
      <c r="HR32" s="74" t="s">
        <v>1208</v>
      </c>
      <c r="HS32" s="337">
        <v>488</v>
      </c>
      <c r="HT32" s="338">
        <v>4379859</v>
      </c>
      <c r="HU32" s="338">
        <v>20430536</v>
      </c>
      <c r="HV32" s="339">
        <v>2041037</v>
      </c>
      <c r="HW32" s="339">
        <v>3591107</v>
      </c>
      <c r="HX32" s="339">
        <v>327893</v>
      </c>
      <c r="HY32" s="339">
        <v>20520</v>
      </c>
      <c r="HZ32" s="339">
        <v>2370</v>
      </c>
      <c r="IA32" s="356">
        <v>259510</v>
      </c>
      <c r="IB32" s="356">
        <v>154000</v>
      </c>
      <c r="IC32" s="340">
        <v>42430</v>
      </c>
      <c r="ID32" s="340">
        <v>7586278</v>
      </c>
      <c r="IE32" s="340">
        <v>58876</v>
      </c>
      <c r="IF32" s="341">
        <v>172</v>
      </c>
      <c r="IG32" s="341">
        <v>25</v>
      </c>
      <c r="IH32" s="340">
        <v>80</v>
      </c>
      <c r="II32" s="341">
        <v>0</v>
      </c>
      <c r="IJ32" s="340">
        <v>78052</v>
      </c>
      <c r="IK32" s="338">
        <v>235928</v>
      </c>
      <c r="IL32" s="341">
        <v>8200</v>
      </c>
      <c r="IM32" s="346">
        <v>0</v>
      </c>
      <c r="IN32" s="331">
        <v>48.87</v>
      </c>
      <c r="IO32" s="328">
        <v>255665</v>
      </c>
      <c r="IP32" s="343">
        <v>3.58</v>
      </c>
      <c r="IQ32" s="344">
        <v>5.9</v>
      </c>
      <c r="IR32" s="344">
        <v>5.9</v>
      </c>
      <c r="IS32" s="344">
        <v>917.5</v>
      </c>
      <c r="IT32" s="344">
        <v>916.3</v>
      </c>
      <c r="IU32" s="338">
        <v>46319</v>
      </c>
      <c r="IV32" s="345">
        <v>75.599999999999994</v>
      </c>
      <c r="IW32" s="345">
        <v>52.2</v>
      </c>
      <c r="IX32" s="345">
        <v>37.4</v>
      </c>
      <c r="IY32" s="345">
        <v>61.1</v>
      </c>
      <c r="IZ32" s="345">
        <v>14.8</v>
      </c>
      <c r="JA32" s="341">
        <v>2</v>
      </c>
      <c r="JB32" s="341">
        <v>9</v>
      </c>
      <c r="JC32" s="111">
        <v>96.3</v>
      </c>
      <c r="JD32" s="110">
        <v>0.74</v>
      </c>
      <c r="JE32" s="109">
        <v>89.8</v>
      </c>
      <c r="JF32" s="109">
        <v>2.1</v>
      </c>
      <c r="JG32" s="109">
        <v>2.5</v>
      </c>
      <c r="JH32" s="108">
        <v>151165166</v>
      </c>
      <c r="JI32" s="346">
        <v>52.2</v>
      </c>
      <c r="JJ32" s="346">
        <v>47.8</v>
      </c>
      <c r="JK32" s="394" t="s">
        <v>439</v>
      </c>
      <c r="JL32" s="394" t="s">
        <v>439</v>
      </c>
      <c r="JM32" s="346">
        <v>44</v>
      </c>
      <c r="JN32" s="345">
        <v>32.4</v>
      </c>
      <c r="JO32" s="347">
        <v>2811</v>
      </c>
      <c r="JP32" s="74" t="s">
        <v>1208</v>
      </c>
      <c r="JQ32" s="74" t="s">
        <v>1208</v>
      </c>
      <c r="JR32" s="74" t="s">
        <v>1208</v>
      </c>
      <c r="JS32" s="345">
        <v>35</v>
      </c>
      <c r="JT32" s="345">
        <v>34</v>
      </c>
      <c r="JU32" s="338">
        <v>66006</v>
      </c>
      <c r="JV32" s="338">
        <v>1103</v>
      </c>
      <c r="JW32" s="338">
        <v>935</v>
      </c>
      <c r="JX32" s="338">
        <v>4988</v>
      </c>
      <c r="JY32" s="338">
        <v>6687</v>
      </c>
      <c r="JZ32" s="338">
        <v>6953</v>
      </c>
      <c r="KA32" s="338">
        <v>8772</v>
      </c>
      <c r="KB32" s="338">
        <v>11307</v>
      </c>
      <c r="KC32" s="338">
        <v>10453</v>
      </c>
      <c r="KD32" s="338">
        <v>9747</v>
      </c>
      <c r="KE32" s="338">
        <v>8510</v>
      </c>
      <c r="KF32" s="338">
        <v>7194</v>
      </c>
      <c r="KG32" s="338">
        <v>5470</v>
      </c>
      <c r="KH32" s="74" t="s">
        <v>1208</v>
      </c>
      <c r="KI32" s="338">
        <v>3131</v>
      </c>
      <c r="KJ32" s="338">
        <v>1886</v>
      </c>
      <c r="KK32" s="338">
        <v>1102</v>
      </c>
      <c r="KL32" s="338">
        <v>625</v>
      </c>
      <c r="KM32" s="338">
        <v>8238</v>
      </c>
      <c r="KN32" s="338">
        <v>6652</v>
      </c>
      <c r="KO32" s="338">
        <v>8142</v>
      </c>
      <c r="KP32" s="338">
        <v>9601</v>
      </c>
      <c r="KQ32" s="338">
        <v>11706</v>
      </c>
      <c r="KR32" s="338">
        <v>14056</v>
      </c>
      <c r="KS32" s="338">
        <v>12695</v>
      </c>
      <c r="KT32" s="338">
        <v>11942</v>
      </c>
      <c r="KU32" s="338">
        <v>11459</v>
      </c>
      <c r="KV32" s="338">
        <v>12511</v>
      </c>
      <c r="KW32" s="338">
        <v>14285</v>
      </c>
      <c r="KX32" s="74" t="s">
        <v>1208</v>
      </c>
      <c r="KY32" s="338">
        <v>11992</v>
      </c>
      <c r="KZ32" s="338">
        <v>10445</v>
      </c>
      <c r="LA32" s="338">
        <v>9447</v>
      </c>
      <c r="LB32" s="348">
        <v>12872</v>
      </c>
    </row>
    <row r="33" spans="1:314" ht="12" customHeight="1">
      <c r="A33" s="454">
        <v>202029</v>
      </c>
      <c r="B33" s="254" t="s">
        <v>873</v>
      </c>
      <c r="C33" s="323" t="s">
        <v>446</v>
      </c>
      <c r="D33" s="323" t="s">
        <v>446</v>
      </c>
      <c r="E33" s="323" t="s">
        <v>446</v>
      </c>
      <c r="F33" s="323" t="s">
        <v>446</v>
      </c>
      <c r="G33" s="323" t="s">
        <v>446</v>
      </c>
      <c r="H33" s="323" t="s">
        <v>446</v>
      </c>
      <c r="I33" s="323" t="s">
        <v>446</v>
      </c>
      <c r="J33" s="323" t="s">
        <v>446</v>
      </c>
      <c r="K33" s="323" t="s">
        <v>446</v>
      </c>
      <c r="L33" s="323" t="s">
        <v>446</v>
      </c>
      <c r="M33" s="323" t="s">
        <v>446</v>
      </c>
      <c r="N33" s="323" t="s">
        <v>446</v>
      </c>
      <c r="O33" s="323" t="s">
        <v>446</v>
      </c>
      <c r="P33" s="323" t="s">
        <v>446</v>
      </c>
      <c r="Q33" s="323" t="s">
        <v>446</v>
      </c>
      <c r="R33" s="323" t="s">
        <v>446</v>
      </c>
      <c r="S33" s="323" t="s">
        <v>446</v>
      </c>
      <c r="T33" s="323" t="s">
        <v>446</v>
      </c>
      <c r="U33" s="323" t="s">
        <v>446</v>
      </c>
      <c r="V33" s="323" t="s">
        <v>446</v>
      </c>
      <c r="W33" s="323" t="s">
        <v>446</v>
      </c>
      <c r="X33" s="323" t="s">
        <v>446</v>
      </c>
      <c r="Y33" s="323" t="s">
        <v>446</v>
      </c>
      <c r="Z33" s="323" t="s">
        <v>446</v>
      </c>
      <c r="AA33" s="323" t="s">
        <v>446</v>
      </c>
      <c r="AB33" s="323" t="s">
        <v>446</v>
      </c>
      <c r="AC33" s="323" t="s">
        <v>446</v>
      </c>
      <c r="AD33" s="323" t="s">
        <v>446</v>
      </c>
      <c r="AE33" s="323" t="s">
        <v>446</v>
      </c>
      <c r="AF33" s="323" t="s">
        <v>446</v>
      </c>
      <c r="AG33" s="323" t="s">
        <v>446</v>
      </c>
      <c r="AH33" s="323" t="s">
        <v>446</v>
      </c>
      <c r="AI33" s="323" t="s">
        <v>446</v>
      </c>
      <c r="AJ33" s="323" t="s">
        <v>446</v>
      </c>
      <c r="AK33" s="323" t="s">
        <v>446</v>
      </c>
      <c r="AL33" s="323" t="s">
        <v>446</v>
      </c>
      <c r="AM33" s="323" t="s">
        <v>446</v>
      </c>
      <c r="AN33" s="323" t="s">
        <v>446</v>
      </c>
      <c r="AO33" s="323" t="s">
        <v>446</v>
      </c>
      <c r="AP33" s="323" t="s">
        <v>446</v>
      </c>
      <c r="AQ33" s="323" t="s">
        <v>446</v>
      </c>
      <c r="AR33" s="323" t="s">
        <v>446</v>
      </c>
      <c r="AS33" s="323" t="s">
        <v>446</v>
      </c>
      <c r="AT33" s="323" t="s">
        <v>446</v>
      </c>
      <c r="AU33" s="323" t="s">
        <v>446</v>
      </c>
      <c r="AV33" s="323" t="s">
        <v>446</v>
      </c>
      <c r="AW33" s="323" t="s">
        <v>446</v>
      </c>
      <c r="AX33" s="323" t="s">
        <v>446</v>
      </c>
      <c r="AY33" s="323" t="s">
        <v>446</v>
      </c>
      <c r="AZ33" s="323" t="s">
        <v>446</v>
      </c>
      <c r="BA33" s="323" t="s">
        <v>446</v>
      </c>
      <c r="BB33" s="323" t="s">
        <v>446</v>
      </c>
      <c r="BC33" s="323" t="s">
        <v>446</v>
      </c>
      <c r="BD33" s="323" t="s">
        <v>446</v>
      </c>
      <c r="BE33" s="323" t="s">
        <v>446</v>
      </c>
      <c r="BF33" s="323" t="s">
        <v>446</v>
      </c>
      <c r="BG33" s="323" t="s">
        <v>446</v>
      </c>
      <c r="BH33" s="323" t="s">
        <v>446</v>
      </c>
      <c r="BI33" s="323" t="s">
        <v>446</v>
      </c>
      <c r="BJ33" s="323" t="s">
        <v>446</v>
      </c>
      <c r="BK33" s="323" t="s">
        <v>446</v>
      </c>
      <c r="BL33" s="323" t="s">
        <v>446</v>
      </c>
      <c r="BM33" s="323" t="s">
        <v>446</v>
      </c>
      <c r="BN33" s="323" t="s">
        <v>446</v>
      </c>
      <c r="BO33" s="323" t="s">
        <v>446</v>
      </c>
      <c r="BP33" s="323" t="s">
        <v>446</v>
      </c>
      <c r="BQ33" s="323" t="s">
        <v>446</v>
      </c>
      <c r="BR33" s="323" t="s">
        <v>446</v>
      </c>
      <c r="BS33" s="323" t="s">
        <v>446</v>
      </c>
      <c r="BT33" s="323" t="s">
        <v>446</v>
      </c>
      <c r="BU33" s="323" t="s">
        <v>446</v>
      </c>
      <c r="BV33" s="323" t="s">
        <v>446</v>
      </c>
      <c r="BW33" s="323" t="s">
        <v>446</v>
      </c>
      <c r="BX33" s="323" t="s">
        <v>446</v>
      </c>
      <c r="BY33" s="323" t="s">
        <v>446</v>
      </c>
      <c r="BZ33" s="323" t="s">
        <v>446</v>
      </c>
      <c r="CA33" s="323" t="s">
        <v>446</v>
      </c>
      <c r="CB33" s="323" t="s">
        <v>446</v>
      </c>
      <c r="CC33" s="323" t="s">
        <v>446</v>
      </c>
      <c r="CD33" s="323" t="s">
        <v>446</v>
      </c>
      <c r="CE33" s="323" t="s">
        <v>446</v>
      </c>
      <c r="CF33" s="323" t="s">
        <v>446</v>
      </c>
      <c r="CG33" s="323" t="s">
        <v>446</v>
      </c>
      <c r="CH33" s="323" t="s">
        <v>446</v>
      </c>
      <c r="CI33" s="323" t="s">
        <v>446</v>
      </c>
      <c r="CJ33" s="323" t="s">
        <v>446</v>
      </c>
      <c r="CK33" s="323" t="s">
        <v>446</v>
      </c>
      <c r="CL33" s="323" t="s">
        <v>446</v>
      </c>
      <c r="CM33" s="323" t="s">
        <v>446</v>
      </c>
      <c r="CN33" s="323" t="s">
        <v>446</v>
      </c>
      <c r="CO33" s="323" t="s">
        <v>446</v>
      </c>
      <c r="CP33" s="323" t="s">
        <v>446</v>
      </c>
      <c r="CQ33" s="323" t="s">
        <v>446</v>
      </c>
      <c r="CR33" s="323" t="s">
        <v>446</v>
      </c>
      <c r="CS33" s="323" t="s">
        <v>446</v>
      </c>
      <c r="CT33" s="323" t="s">
        <v>446</v>
      </c>
      <c r="CU33" s="323" t="s">
        <v>446</v>
      </c>
      <c r="CV33" s="323" t="s">
        <v>446</v>
      </c>
      <c r="CW33" s="323" t="s">
        <v>446</v>
      </c>
      <c r="CX33" s="323" t="s">
        <v>446</v>
      </c>
      <c r="CY33" s="323" t="s">
        <v>446</v>
      </c>
      <c r="CZ33" s="323" t="s">
        <v>446</v>
      </c>
      <c r="DA33" s="323" t="s">
        <v>446</v>
      </c>
      <c r="DB33" s="323" t="s">
        <v>446</v>
      </c>
      <c r="DC33" s="323" t="s">
        <v>446</v>
      </c>
      <c r="DD33" s="323" t="s">
        <v>446</v>
      </c>
      <c r="DE33" s="323" t="s">
        <v>446</v>
      </c>
      <c r="DF33" s="323" t="s">
        <v>446</v>
      </c>
      <c r="DG33" s="323" t="s">
        <v>446</v>
      </c>
      <c r="DH33" s="323" t="s">
        <v>446</v>
      </c>
      <c r="DI33" s="323" t="s">
        <v>446</v>
      </c>
      <c r="DJ33" s="323" t="s">
        <v>446</v>
      </c>
      <c r="DK33" s="323" t="s">
        <v>446</v>
      </c>
      <c r="DL33" s="323" t="s">
        <v>446</v>
      </c>
      <c r="DM33" s="323" t="s">
        <v>446</v>
      </c>
      <c r="DN33" s="323" t="s">
        <v>446</v>
      </c>
      <c r="DO33" s="323" t="s">
        <v>446</v>
      </c>
      <c r="DP33" s="323" t="s">
        <v>446</v>
      </c>
      <c r="DQ33" s="323" t="s">
        <v>446</v>
      </c>
      <c r="DR33" s="323" t="s">
        <v>446</v>
      </c>
      <c r="DS33" s="323" t="s">
        <v>446</v>
      </c>
      <c r="DT33" s="323" t="s">
        <v>446</v>
      </c>
      <c r="DU33" s="323" t="s">
        <v>446</v>
      </c>
      <c r="DV33" s="323" t="s">
        <v>446</v>
      </c>
      <c r="DW33" s="323" t="s">
        <v>446</v>
      </c>
      <c r="DX33" s="323" t="s">
        <v>446</v>
      </c>
      <c r="DY33" s="323" t="s">
        <v>446</v>
      </c>
      <c r="DZ33" s="323" t="s">
        <v>446</v>
      </c>
      <c r="EA33" s="323" t="s">
        <v>446</v>
      </c>
      <c r="EB33" s="323" t="s">
        <v>446</v>
      </c>
      <c r="EC33" s="323" t="s">
        <v>446</v>
      </c>
      <c r="ED33" s="323" t="s">
        <v>446</v>
      </c>
      <c r="EE33" s="323" t="s">
        <v>446</v>
      </c>
      <c r="EF33" s="323" t="s">
        <v>446</v>
      </c>
      <c r="EG33" s="323" t="s">
        <v>446</v>
      </c>
      <c r="EH33" s="323" t="s">
        <v>446</v>
      </c>
      <c r="EI33" s="323" t="s">
        <v>446</v>
      </c>
      <c r="EJ33" s="323" t="s">
        <v>446</v>
      </c>
      <c r="EK33" s="323" t="s">
        <v>446</v>
      </c>
      <c r="EL33" s="323" t="s">
        <v>446</v>
      </c>
      <c r="EM33" s="323" t="s">
        <v>446</v>
      </c>
      <c r="EN33" s="323" t="s">
        <v>446</v>
      </c>
      <c r="EO33" s="323" t="s">
        <v>446</v>
      </c>
      <c r="EP33" s="323" t="s">
        <v>446</v>
      </c>
      <c r="EQ33" s="323" t="s">
        <v>446</v>
      </c>
      <c r="ER33" s="323" t="s">
        <v>446</v>
      </c>
      <c r="ES33" s="323" t="s">
        <v>446</v>
      </c>
      <c r="ET33" s="323" t="s">
        <v>446</v>
      </c>
      <c r="EU33" s="323" t="s">
        <v>446</v>
      </c>
      <c r="EV33" s="323" t="s">
        <v>446</v>
      </c>
      <c r="EW33" s="323" t="s">
        <v>446</v>
      </c>
      <c r="EX33" s="323" t="s">
        <v>446</v>
      </c>
      <c r="EY33" s="323" t="s">
        <v>446</v>
      </c>
      <c r="EZ33" s="323" t="s">
        <v>446</v>
      </c>
      <c r="FA33" s="323" t="s">
        <v>446</v>
      </c>
      <c r="FB33" s="323" t="s">
        <v>446</v>
      </c>
      <c r="FC33" s="323" t="s">
        <v>446</v>
      </c>
      <c r="FD33" s="323" t="s">
        <v>446</v>
      </c>
      <c r="FE33" s="323" t="s">
        <v>446</v>
      </c>
      <c r="FF33" s="323" t="s">
        <v>446</v>
      </c>
      <c r="FG33" s="323" t="s">
        <v>446</v>
      </c>
      <c r="FH33" s="323" t="s">
        <v>446</v>
      </c>
      <c r="FI33" s="323" t="s">
        <v>446</v>
      </c>
      <c r="FJ33" s="323" t="s">
        <v>446</v>
      </c>
      <c r="FK33" s="323" t="s">
        <v>446</v>
      </c>
      <c r="FL33" s="323" t="s">
        <v>446</v>
      </c>
      <c r="FM33" s="323" t="s">
        <v>446</v>
      </c>
      <c r="FN33" s="323" t="s">
        <v>446</v>
      </c>
      <c r="FO33" s="323" t="s">
        <v>446</v>
      </c>
      <c r="FP33" s="323" t="s">
        <v>446</v>
      </c>
      <c r="FQ33" s="323" t="s">
        <v>446</v>
      </c>
      <c r="FR33" s="323" t="s">
        <v>446</v>
      </c>
      <c r="FS33" s="323" t="s">
        <v>446</v>
      </c>
      <c r="FT33" s="323" t="s">
        <v>446</v>
      </c>
      <c r="FU33" s="323" t="s">
        <v>446</v>
      </c>
      <c r="FV33" s="323" t="s">
        <v>446</v>
      </c>
      <c r="FW33" s="323" t="s">
        <v>446</v>
      </c>
      <c r="FX33" s="323" t="s">
        <v>446</v>
      </c>
      <c r="FY33" s="323" t="s">
        <v>446</v>
      </c>
      <c r="FZ33" s="323" t="s">
        <v>446</v>
      </c>
      <c r="GA33" s="323" t="s">
        <v>446</v>
      </c>
      <c r="GB33" s="323" t="s">
        <v>446</v>
      </c>
      <c r="GC33" s="323" t="s">
        <v>446</v>
      </c>
      <c r="GD33" s="323" t="s">
        <v>446</v>
      </c>
      <c r="GE33" s="323" t="s">
        <v>446</v>
      </c>
      <c r="GF33" s="323" t="s">
        <v>446</v>
      </c>
      <c r="GG33" s="323" t="s">
        <v>446</v>
      </c>
      <c r="GH33" s="323" t="s">
        <v>446</v>
      </c>
      <c r="GI33" s="323" t="s">
        <v>446</v>
      </c>
      <c r="GJ33" s="323" t="s">
        <v>446</v>
      </c>
      <c r="GK33" s="323" t="s">
        <v>446</v>
      </c>
      <c r="GL33" s="323" t="s">
        <v>446</v>
      </c>
      <c r="GM33" s="323" t="s">
        <v>446</v>
      </c>
      <c r="GN33" s="323" t="s">
        <v>446</v>
      </c>
      <c r="GO33" s="323" t="s">
        <v>446</v>
      </c>
      <c r="GP33" s="323" t="s">
        <v>446</v>
      </c>
      <c r="GQ33" s="323" t="s">
        <v>446</v>
      </c>
      <c r="GR33" s="323" t="s">
        <v>446</v>
      </c>
      <c r="GS33" s="323" t="s">
        <v>446</v>
      </c>
      <c r="GT33" s="323" t="s">
        <v>446</v>
      </c>
      <c r="GU33" s="323" t="s">
        <v>446</v>
      </c>
      <c r="GV33" s="323" t="s">
        <v>446</v>
      </c>
      <c r="GW33" s="323" t="s">
        <v>446</v>
      </c>
      <c r="GX33" s="323" t="s">
        <v>446</v>
      </c>
      <c r="GY33" s="323" t="s">
        <v>446</v>
      </c>
      <c r="GZ33" s="323" t="s">
        <v>446</v>
      </c>
      <c r="HA33" s="323" t="s">
        <v>446</v>
      </c>
      <c r="HB33" s="323" t="s">
        <v>446</v>
      </c>
      <c r="HC33" s="323" t="s">
        <v>446</v>
      </c>
      <c r="HD33" s="323" t="s">
        <v>446</v>
      </c>
      <c r="HE33" s="323" t="s">
        <v>446</v>
      </c>
      <c r="HF33" s="323" t="s">
        <v>446</v>
      </c>
      <c r="HG33" s="323" t="s">
        <v>446</v>
      </c>
      <c r="HH33" s="323" t="s">
        <v>446</v>
      </c>
      <c r="HI33" s="323" t="s">
        <v>446</v>
      </c>
      <c r="HJ33" s="323" t="s">
        <v>446</v>
      </c>
      <c r="HK33" s="323" t="s">
        <v>446</v>
      </c>
      <c r="HL33" s="323" t="s">
        <v>446</v>
      </c>
      <c r="HM33" s="323" t="s">
        <v>446</v>
      </c>
      <c r="HN33" s="323" t="s">
        <v>446</v>
      </c>
      <c r="HO33" s="323" t="s">
        <v>446</v>
      </c>
      <c r="HP33" s="323" t="s">
        <v>446</v>
      </c>
      <c r="HQ33" s="323" t="s">
        <v>446</v>
      </c>
      <c r="HR33" s="323" t="s">
        <v>446</v>
      </c>
      <c r="HS33" s="323" t="s">
        <v>446</v>
      </c>
      <c r="HT33" s="323" t="s">
        <v>446</v>
      </c>
      <c r="HU33" s="323" t="s">
        <v>446</v>
      </c>
      <c r="HV33" s="323" t="s">
        <v>446</v>
      </c>
      <c r="HW33" s="323" t="s">
        <v>446</v>
      </c>
      <c r="HX33" s="323" t="s">
        <v>446</v>
      </c>
      <c r="HY33" s="323" t="s">
        <v>446</v>
      </c>
      <c r="HZ33" s="323" t="s">
        <v>446</v>
      </c>
      <c r="IA33" s="323" t="s">
        <v>446</v>
      </c>
      <c r="IB33" s="323" t="s">
        <v>446</v>
      </c>
      <c r="IC33" s="323" t="s">
        <v>446</v>
      </c>
      <c r="ID33" s="323" t="s">
        <v>446</v>
      </c>
      <c r="IE33" s="323" t="s">
        <v>446</v>
      </c>
      <c r="IF33" s="323" t="s">
        <v>446</v>
      </c>
      <c r="IG33" s="323" t="s">
        <v>446</v>
      </c>
      <c r="IH33" s="323" t="s">
        <v>446</v>
      </c>
      <c r="II33" s="323" t="s">
        <v>446</v>
      </c>
      <c r="IJ33" s="323" t="s">
        <v>446</v>
      </c>
      <c r="IK33" s="323" t="s">
        <v>446</v>
      </c>
      <c r="IL33" s="323" t="s">
        <v>446</v>
      </c>
      <c r="IM33" s="323" t="s">
        <v>446</v>
      </c>
      <c r="IN33" s="323" t="s">
        <v>446</v>
      </c>
      <c r="IO33" s="323" t="s">
        <v>446</v>
      </c>
      <c r="IP33" s="323" t="s">
        <v>446</v>
      </c>
      <c r="IQ33" s="323" t="s">
        <v>446</v>
      </c>
      <c r="IR33" s="323" t="s">
        <v>446</v>
      </c>
      <c r="IS33" s="323" t="s">
        <v>446</v>
      </c>
      <c r="IT33" s="323" t="s">
        <v>446</v>
      </c>
      <c r="IU33" s="323" t="s">
        <v>446</v>
      </c>
      <c r="IV33" s="323" t="s">
        <v>446</v>
      </c>
      <c r="IW33" s="323" t="s">
        <v>446</v>
      </c>
      <c r="IX33" s="323" t="s">
        <v>446</v>
      </c>
      <c r="IY33" s="323" t="s">
        <v>446</v>
      </c>
      <c r="IZ33" s="323" t="s">
        <v>446</v>
      </c>
      <c r="JA33" s="323" t="s">
        <v>446</v>
      </c>
      <c r="JB33" s="323" t="s">
        <v>446</v>
      </c>
      <c r="JC33" s="323" t="s">
        <v>446</v>
      </c>
      <c r="JD33" s="323" t="s">
        <v>446</v>
      </c>
      <c r="JE33" s="323" t="s">
        <v>446</v>
      </c>
      <c r="JF33" s="323" t="s">
        <v>446</v>
      </c>
      <c r="JG33" s="323" t="s">
        <v>446</v>
      </c>
      <c r="JH33" s="323" t="s">
        <v>446</v>
      </c>
      <c r="JI33" s="323" t="s">
        <v>446</v>
      </c>
      <c r="JJ33" s="323" t="s">
        <v>446</v>
      </c>
      <c r="JK33" s="323" t="s">
        <v>446</v>
      </c>
      <c r="JL33" s="323" t="s">
        <v>446</v>
      </c>
      <c r="JM33" s="323" t="s">
        <v>446</v>
      </c>
      <c r="JN33" s="323" t="s">
        <v>446</v>
      </c>
      <c r="JO33" s="323" t="s">
        <v>446</v>
      </c>
      <c r="JP33" s="323" t="s">
        <v>446</v>
      </c>
      <c r="JQ33" s="323" t="s">
        <v>446</v>
      </c>
      <c r="JR33" s="323" t="s">
        <v>446</v>
      </c>
      <c r="JS33" s="323" t="s">
        <v>446</v>
      </c>
      <c r="JT33" s="323" t="s">
        <v>446</v>
      </c>
      <c r="JU33" s="323" t="s">
        <v>446</v>
      </c>
      <c r="JV33" s="323" t="s">
        <v>446</v>
      </c>
      <c r="JW33" s="323" t="s">
        <v>446</v>
      </c>
      <c r="JX33" s="323" t="s">
        <v>446</v>
      </c>
      <c r="JY33" s="323" t="s">
        <v>446</v>
      </c>
      <c r="JZ33" s="323" t="s">
        <v>446</v>
      </c>
      <c r="KA33" s="323" t="s">
        <v>446</v>
      </c>
      <c r="KB33" s="323" t="s">
        <v>446</v>
      </c>
      <c r="KC33" s="323" t="s">
        <v>446</v>
      </c>
      <c r="KD33" s="323" t="s">
        <v>446</v>
      </c>
      <c r="KE33" s="323" t="s">
        <v>446</v>
      </c>
      <c r="KF33" s="323" t="s">
        <v>446</v>
      </c>
      <c r="KG33" s="323" t="s">
        <v>446</v>
      </c>
      <c r="KH33" s="323" t="s">
        <v>446</v>
      </c>
      <c r="KI33" s="323" t="s">
        <v>446</v>
      </c>
      <c r="KJ33" s="323" t="s">
        <v>446</v>
      </c>
      <c r="KK33" s="323" t="s">
        <v>446</v>
      </c>
      <c r="KL33" s="323" t="s">
        <v>446</v>
      </c>
      <c r="KM33" s="323" t="s">
        <v>446</v>
      </c>
      <c r="KN33" s="323" t="s">
        <v>446</v>
      </c>
      <c r="KO33" s="323" t="s">
        <v>446</v>
      </c>
      <c r="KP33" s="323" t="s">
        <v>446</v>
      </c>
      <c r="KQ33" s="323" t="s">
        <v>446</v>
      </c>
      <c r="KR33" s="323" t="s">
        <v>446</v>
      </c>
      <c r="KS33" s="323" t="s">
        <v>446</v>
      </c>
      <c r="KT33" s="323" t="s">
        <v>446</v>
      </c>
      <c r="KU33" s="323" t="s">
        <v>446</v>
      </c>
      <c r="KV33" s="323" t="s">
        <v>446</v>
      </c>
      <c r="KW33" s="323" t="s">
        <v>446</v>
      </c>
      <c r="KX33" s="323" t="s">
        <v>446</v>
      </c>
      <c r="KY33" s="323" t="s">
        <v>446</v>
      </c>
      <c r="KZ33" s="323" t="s">
        <v>446</v>
      </c>
      <c r="LA33" s="323" t="s">
        <v>446</v>
      </c>
      <c r="LB33" s="323" t="s">
        <v>446</v>
      </c>
    </row>
    <row r="34" spans="1:314" ht="12" customHeight="1">
      <c r="A34" s="3">
        <v>210005</v>
      </c>
      <c r="B34" s="2" t="s">
        <v>723</v>
      </c>
      <c r="C34" s="323">
        <v>203.6</v>
      </c>
      <c r="D34" s="324">
        <v>408970</v>
      </c>
      <c r="E34" s="325">
        <v>12.408245103552829</v>
      </c>
      <c r="F34" s="325">
        <v>59.174511577866355</v>
      </c>
      <c r="G34" s="325">
        <v>28.417243318580827</v>
      </c>
      <c r="H34" s="326">
        <v>18862</v>
      </c>
      <c r="I34" s="326">
        <v>39821</v>
      </c>
      <c r="J34" s="326">
        <v>62636</v>
      </c>
      <c r="K34" s="324">
        <v>60695</v>
      </c>
      <c r="L34" s="324">
        <v>179872</v>
      </c>
      <c r="M34" s="324">
        <v>9295</v>
      </c>
      <c r="N34" s="324">
        <v>15117</v>
      </c>
      <c r="O34" s="327">
        <v>15155</v>
      </c>
      <c r="P34" s="74" t="s">
        <v>1208</v>
      </c>
      <c r="Q34" s="74" t="s">
        <v>1208</v>
      </c>
      <c r="R34" s="326">
        <v>401210</v>
      </c>
      <c r="S34" s="324">
        <v>406735</v>
      </c>
      <c r="T34" s="324">
        <v>420442</v>
      </c>
      <c r="U34" s="324">
        <v>807593</v>
      </c>
      <c r="V34" s="324">
        <v>2457626</v>
      </c>
      <c r="W34" s="324">
        <v>937087</v>
      </c>
      <c r="X34" s="324">
        <v>794079</v>
      </c>
      <c r="Y34" s="328">
        <v>68</v>
      </c>
      <c r="Z34" s="329">
        <v>115</v>
      </c>
      <c r="AA34" s="328">
        <v>54</v>
      </c>
      <c r="AB34" s="74" t="s">
        <v>1208</v>
      </c>
      <c r="AC34" s="74" t="s">
        <v>1208</v>
      </c>
      <c r="AD34" s="330">
        <v>7706</v>
      </c>
      <c r="AE34" s="324">
        <v>2062</v>
      </c>
      <c r="AF34" s="328">
        <v>1305</v>
      </c>
      <c r="AG34" s="324">
        <v>5430</v>
      </c>
      <c r="AH34" s="324">
        <v>265242</v>
      </c>
      <c r="AI34" s="324">
        <v>1208</v>
      </c>
      <c r="AJ34" s="74" t="s">
        <v>1208</v>
      </c>
      <c r="AK34" s="329">
        <v>35</v>
      </c>
      <c r="AL34" s="324">
        <v>6141</v>
      </c>
      <c r="AM34" s="327">
        <v>46</v>
      </c>
      <c r="AN34" s="327">
        <v>19978</v>
      </c>
      <c r="AO34" s="324">
        <v>1289</v>
      </c>
      <c r="AP34" s="324">
        <v>187</v>
      </c>
      <c r="AQ34" s="332">
        <v>22</v>
      </c>
      <c r="AR34" s="327">
        <v>9993</v>
      </c>
      <c r="AS34" s="324">
        <v>712</v>
      </c>
      <c r="AT34" s="324">
        <v>4</v>
      </c>
      <c r="AU34" s="324">
        <v>388</v>
      </c>
      <c r="AV34" s="324">
        <v>44</v>
      </c>
      <c r="AW34" s="324">
        <v>132</v>
      </c>
      <c r="AX34" s="74" t="s">
        <v>1208</v>
      </c>
      <c r="AY34" s="74" t="s">
        <v>1208</v>
      </c>
      <c r="AZ34" s="74" t="s">
        <v>1208</v>
      </c>
      <c r="BA34" s="74" t="s">
        <v>1208</v>
      </c>
      <c r="BB34" s="325">
        <v>100</v>
      </c>
      <c r="BC34" s="325">
        <v>123.4</v>
      </c>
      <c r="BD34" s="325">
        <v>116.9</v>
      </c>
      <c r="BE34" s="325"/>
      <c r="BF34" s="328">
        <v>67</v>
      </c>
      <c r="BG34" s="332">
        <v>49</v>
      </c>
      <c r="BH34" s="332">
        <v>28</v>
      </c>
      <c r="BI34" s="74" t="s">
        <v>1208</v>
      </c>
      <c r="BJ34" s="74" t="s">
        <v>1208</v>
      </c>
      <c r="BK34" s="328">
        <v>4</v>
      </c>
      <c r="BL34" s="328">
        <v>4</v>
      </c>
      <c r="BM34" s="332">
        <v>6</v>
      </c>
      <c r="BN34" s="332">
        <v>5</v>
      </c>
      <c r="BO34" s="327">
        <v>11</v>
      </c>
      <c r="BP34" s="324">
        <v>29746</v>
      </c>
      <c r="BQ34" s="327" t="s">
        <v>439</v>
      </c>
      <c r="BR34" s="324" t="s">
        <v>439</v>
      </c>
      <c r="BS34" s="327">
        <v>3</v>
      </c>
      <c r="BT34" s="324">
        <v>34800</v>
      </c>
      <c r="BU34" s="327">
        <v>3</v>
      </c>
      <c r="BV34" s="324">
        <v>2008</v>
      </c>
      <c r="BW34" s="325">
        <v>29.3</v>
      </c>
      <c r="BX34" s="328">
        <v>4</v>
      </c>
      <c r="BY34" s="328">
        <v>5</v>
      </c>
      <c r="BZ34" s="328">
        <v>1756</v>
      </c>
      <c r="CA34" s="328">
        <v>10322</v>
      </c>
      <c r="CB34" s="325">
        <v>40.1</v>
      </c>
      <c r="CC34" s="331">
        <v>2.2599999999999998</v>
      </c>
      <c r="CD34" s="325">
        <v>24.4</v>
      </c>
      <c r="CE34" s="325">
        <v>3.6216111165095719</v>
      </c>
      <c r="CF34" s="325">
        <v>60.4760631499</v>
      </c>
      <c r="CG34" s="327">
        <v>32</v>
      </c>
      <c r="CH34" s="324">
        <v>6950</v>
      </c>
      <c r="CI34" s="327">
        <v>403</v>
      </c>
      <c r="CJ34" s="327">
        <v>1627</v>
      </c>
      <c r="CK34" s="327">
        <v>4564</v>
      </c>
      <c r="CL34" s="327">
        <v>1288</v>
      </c>
      <c r="CM34" s="327">
        <v>318</v>
      </c>
      <c r="CN34" s="327">
        <v>708</v>
      </c>
      <c r="CO34" s="323">
        <v>1.44</v>
      </c>
      <c r="CP34" s="328">
        <v>20675000</v>
      </c>
      <c r="CQ34" s="327">
        <v>2</v>
      </c>
      <c r="CR34" s="327">
        <v>33</v>
      </c>
      <c r="CS34" s="327">
        <v>9</v>
      </c>
      <c r="CT34" s="327">
        <v>2</v>
      </c>
      <c r="CU34" s="327">
        <v>200</v>
      </c>
      <c r="CV34" s="327">
        <v>19</v>
      </c>
      <c r="CW34" s="324">
        <v>1619</v>
      </c>
      <c r="CX34" s="327">
        <v>15</v>
      </c>
      <c r="CY34" s="327">
        <v>1368</v>
      </c>
      <c r="CZ34" s="328">
        <v>53</v>
      </c>
      <c r="DA34" s="328">
        <v>854</v>
      </c>
      <c r="DB34" s="328">
        <v>14</v>
      </c>
      <c r="DC34" s="328">
        <v>147</v>
      </c>
      <c r="DD34" s="328">
        <v>18</v>
      </c>
      <c r="DE34" s="328">
        <v>506</v>
      </c>
      <c r="DF34" s="324">
        <v>13965</v>
      </c>
      <c r="DG34" s="324">
        <v>2658</v>
      </c>
      <c r="DH34" s="324">
        <v>2879</v>
      </c>
      <c r="DI34" s="324">
        <v>1451686.4790000001</v>
      </c>
      <c r="DJ34" s="324">
        <v>443363.29200000002</v>
      </c>
      <c r="DK34" s="324">
        <v>778411.63</v>
      </c>
      <c r="DL34" s="324">
        <v>116263</v>
      </c>
      <c r="DM34" s="327">
        <v>19</v>
      </c>
      <c r="DN34" s="324">
        <v>22954</v>
      </c>
      <c r="DO34" s="324">
        <v>2509</v>
      </c>
      <c r="DP34" s="324">
        <v>2195</v>
      </c>
      <c r="DQ34" s="328">
        <v>145</v>
      </c>
      <c r="DR34" s="328">
        <v>1973</v>
      </c>
      <c r="DS34" s="324">
        <v>23889</v>
      </c>
      <c r="DT34" s="324">
        <v>15098</v>
      </c>
      <c r="DU34" s="324">
        <v>4077</v>
      </c>
      <c r="DV34" s="324">
        <v>3976</v>
      </c>
      <c r="DW34" s="328">
        <v>389</v>
      </c>
      <c r="DX34" s="328">
        <v>385</v>
      </c>
      <c r="DY34" s="328">
        <v>5</v>
      </c>
      <c r="DZ34" s="328">
        <v>2050</v>
      </c>
      <c r="EA34" s="328">
        <v>72</v>
      </c>
      <c r="EB34" s="328">
        <v>17255</v>
      </c>
      <c r="EC34" s="74" t="s">
        <v>1208</v>
      </c>
      <c r="ED34" s="116">
        <v>73</v>
      </c>
      <c r="EE34" s="327">
        <v>6424</v>
      </c>
      <c r="EF34" s="118">
        <v>6169</v>
      </c>
      <c r="EG34" s="327">
        <v>0</v>
      </c>
      <c r="EH34" s="118">
        <v>1247</v>
      </c>
      <c r="EI34" s="328">
        <v>51</v>
      </c>
      <c r="EJ34" s="328">
        <v>40</v>
      </c>
      <c r="EK34" s="325">
        <v>27.7</v>
      </c>
      <c r="EL34" s="328">
        <v>54</v>
      </c>
      <c r="EM34" s="328">
        <v>126</v>
      </c>
      <c r="EN34" s="328">
        <v>1288</v>
      </c>
      <c r="EO34" s="330">
        <v>422</v>
      </c>
      <c r="EP34" s="330">
        <v>20</v>
      </c>
      <c r="EQ34" s="330">
        <v>2864</v>
      </c>
      <c r="ER34" s="327">
        <v>2969</v>
      </c>
      <c r="ES34" s="325">
        <v>92.1</v>
      </c>
      <c r="ET34" s="325">
        <v>97.2</v>
      </c>
      <c r="EU34" s="330">
        <v>182</v>
      </c>
      <c r="EV34" s="325">
        <v>15.5</v>
      </c>
      <c r="EW34" s="330">
        <v>93956</v>
      </c>
      <c r="EX34" s="325">
        <v>38.9</v>
      </c>
      <c r="EY34" s="330">
        <v>379586</v>
      </c>
      <c r="EZ34" s="368">
        <v>2.4</v>
      </c>
      <c r="FA34" s="328">
        <v>648</v>
      </c>
      <c r="FB34" s="328">
        <v>31</v>
      </c>
      <c r="FC34" s="333">
        <v>10071</v>
      </c>
      <c r="FD34" s="328">
        <v>210</v>
      </c>
      <c r="FE34" s="328" t="s">
        <v>1209</v>
      </c>
      <c r="FF34" s="328">
        <v>100</v>
      </c>
      <c r="FG34" s="325">
        <v>100</v>
      </c>
      <c r="FH34" s="324">
        <v>141189</v>
      </c>
      <c r="FI34" s="327">
        <v>7230</v>
      </c>
      <c r="FJ34" s="324">
        <v>143</v>
      </c>
      <c r="FK34" s="118">
        <v>127294</v>
      </c>
      <c r="FL34" s="324">
        <v>113822</v>
      </c>
      <c r="FM34" s="324">
        <v>9827</v>
      </c>
      <c r="FN34" s="324">
        <v>3645</v>
      </c>
      <c r="FO34" s="324">
        <v>6665</v>
      </c>
      <c r="FP34" s="140">
        <v>12.1</v>
      </c>
      <c r="FQ34" s="116">
        <v>382</v>
      </c>
      <c r="FR34" s="111">
        <v>8.89</v>
      </c>
      <c r="FS34" s="118">
        <v>4973</v>
      </c>
      <c r="FT34" s="328">
        <v>10</v>
      </c>
      <c r="FU34" s="328">
        <v>200</v>
      </c>
      <c r="FV34" s="328">
        <v>291</v>
      </c>
      <c r="FW34" s="334">
        <v>34</v>
      </c>
      <c r="FX34" s="334">
        <v>1133</v>
      </c>
      <c r="FY34" s="323">
        <v>64.135342502779707</v>
      </c>
      <c r="FZ34" s="323"/>
      <c r="GA34" s="111">
        <v>85.5</v>
      </c>
      <c r="GB34" s="111">
        <v>74.099999999999994</v>
      </c>
      <c r="GC34" s="325">
        <v>93.8</v>
      </c>
      <c r="GD34" s="335">
        <v>25.3</v>
      </c>
      <c r="GE34" s="116">
        <v>166</v>
      </c>
      <c r="GF34" s="116">
        <v>21</v>
      </c>
      <c r="GG34" s="116">
        <v>95</v>
      </c>
      <c r="GH34" s="328">
        <v>1219</v>
      </c>
      <c r="GI34" s="328">
        <v>16</v>
      </c>
      <c r="GJ34" s="328">
        <v>3645</v>
      </c>
      <c r="GK34" s="328">
        <v>3757</v>
      </c>
      <c r="GL34" s="328">
        <v>6</v>
      </c>
      <c r="GM34" s="118">
        <v>7776004</v>
      </c>
      <c r="GN34" s="114">
        <v>4030</v>
      </c>
      <c r="GO34" s="328">
        <v>46921635</v>
      </c>
      <c r="GP34" s="328">
        <v>9205078</v>
      </c>
      <c r="GQ34" s="324">
        <v>21067</v>
      </c>
      <c r="GR34" s="327">
        <v>48</v>
      </c>
      <c r="GS34" s="327">
        <v>3292</v>
      </c>
      <c r="GT34" s="327">
        <v>17727</v>
      </c>
      <c r="GU34" s="324">
        <v>189438</v>
      </c>
      <c r="GV34" s="324">
        <v>693</v>
      </c>
      <c r="GW34" s="324">
        <v>28197</v>
      </c>
      <c r="GX34" s="324">
        <v>160548</v>
      </c>
      <c r="GY34" s="324">
        <v>1481</v>
      </c>
      <c r="GZ34" s="324">
        <v>14794</v>
      </c>
      <c r="HA34" s="324">
        <v>1033173</v>
      </c>
      <c r="HB34" s="324">
        <v>2914</v>
      </c>
      <c r="HC34" s="324">
        <v>21835</v>
      </c>
      <c r="HD34" s="324">
        <v>460144</v>
      </c>
      <c r="HE34" s="324">
        <v>511</v>
      </c>
      <c r="HF34" s="324">
        <v>11396</v>
      </c>
      <c r="HG34" s="324">
        <v>262020.18</v>
      </c>
      <c r="HH34" s="327">
        <v>509</v>
      </c>
      <c r="HI34" s="328">
        <v>10648</v>
      </c>
      <c r="HJ34" s="328" t="s">
        <v>439</v>
      </c>
      <c r="HK34" s="336">
        <v>38.020000000000003</v>
      </c>
      <c r="HL34" s="328">
        <v>6387.38</v>
      </c>
      <c r="HM34" s="327">
        <v>5807</v>
      </c>
      <c r="HN34" s="327">
        <v>3051</v>
      </c>
      <c r="HO34" s="330">
        <v>145</v>
      </c>
      <c r="HP34" s="74" t="s">
        <v>1208</v>
      </c>
      <c r="HQ34" s="74" t="s">
        <v>1208</v>
      </c>
      <c r="HR34" s="74" t="s">
        <v>1208</v>
      </c>
      <c r="HS34" s="330">
        <v>1</v>
      </c>
      <c r="HT34" s="324">
        <v>2572290</v>
      </c>
      <c r="HU34" s="324">
        <v>14869396</v>
      </c>
      <c r="HV34" s="328">
        <v>1355704</v>
      </c>
      <c r="HW34" s="328">
        <v>2491984</v>
      </c>
      <c r="HX34" s="328">
        <v>327993</v>
      </c>
      <c r="HY34" s="328">
        <v>11280</v>
      </c>
      <c r="HZ34" s="328">
        <v>15610</v>
      </c>
      <c r="IA34" s="328">
        <v>316200</v>
      </c>
      <c r="IB34" s="328">
        <v>192110</v>
      </c>
      <c r="IC34" s="342" t="s">
        <v>439</v>
      </c>
      <c r="ID34" s="342">
        <v>18058922</v>
      </c>
      <c r="IE34" s="342">
        <v>0</v>
      </c>
      <c r="IF34" s="326">
        <v>329</v>
      </c>
      <c r="IG34" s="326">
        <v>0</v>
      </c>
      <c r="IH34" s="342">
        <v>142</v>
      </c>
      <c r="II34" s="326">
        <v>0</v>
      </c>
      <c r="IJ34" s="342">
        <v>286686</v>
      </c>
      <c r="IK34" s="324">
        <v>248652</v>
      </c>
      <c r="IL34" s="326">
        <v>260</v>
      </c>
      <c r="IM34" s="327">
        <v>0</v>
      </c>
      <c r="IN34" s="331">
        <v>54.98</v>
      </c>
      <c r="IO34" s="342">
        <v>286484</v>
      </c>
      <c r="IP34" s="361">
        <v>5.38</v>
      </c>
      <c r="IQ34" s="349">
        <v>4.75</v>
      </c>
      <c r="IR34" s="349">
        <v>3.85</v>
      </c>
      <c r="IS34" s="324">
        <v>2527.7399999999998</v>
      </c>
      <c r="IT34" s="324">
        <v>2522.14</v>
      </c>
      <c r="IU34" s="324">
        <v>26774</v>
      </c>
      <c r="IV34" s="325">
        <v>71.900000000000006</v>
      </c>
      <c r="IW34" s="325">
        <v>58.1</v>
      </c>
      <c r="IX34" s="325">
        <v>40.4</v>
      </c>
      <c r="IY34" s="325">
        <v>62.3</v>
      </c>
      <c r="IZ34" s="325">
        <v>25.3</v>
      </c>
      <c r="JA34" s="326">
        <v>3</v>
      </c>
      <c r="JB34" s="326">
        <v>7</v>
      </c>
      <c r="JC34" s="111">
        <v>65</v>
      </c>
      <c r="JD34" s="110">
        <v>0.873</v>
      </c>
      <c r="JE34" s="109">
        <v>93.7</v>
      </c>
      <c r="JF34" s="109">
        <v>4.7</v>
      </c>
      <c r="JG34" s="109">
        <v>8.1</v>
      </c>
      <c r="JH34" s="108">
        <v>134907234</v>
      </c>
      <c r="JI34" s="327">
        <v>58.6</v>
      </c>
      <c r="JJ34" s="327">
        <v>50.3</v>
      </c>
      <c r="JK34" s="327" t="s">
        <v>439</v>
      </c>
      <c r="JL34" s="327" t="s">
        <v>439</v>
      </c>
      <c r="JM34" s="327" t="s">
        <v>439</v>
      </c>
      <c r="JN34" s="325">
        <v>29.3</v>
      </c>
      <c r="JO34" s="347">
        <v>4085</v>
      </c>
      <c r="JP34" s="74" t="s">
        <v>1208</v>
      </c>
      <c r="JQ34" s="74" t="s">
        <v>1208</v>
      </c>
      <c r="JR34" s="74" t="s">
        <v>1208</v>
      </c>
      <c r="JS34" s="325">
        <v>28</v>
      </c>
      <c r="JT34" s="325">
        <v>28.1</v>
      </c>
      <c r="JU34" s="324">
        <v>76624</v>
      </c>
      <c r="JV34" s="324">
        <v>1298</v>
      </c>
      <c r="JW34" s="324">
        <v>1588</v>
      </c>
      <c r="JX34" s="324">
        <v>6735</v>
      </c>
      <c r="JY34" s="324">
        <v>7507</v>
      </c>
      <c r="JZ34" s="324">
        <v>7201</v>
      </c>
      <c r="KA34" s="324">
        <v>8780</v>
      </c>
      <c r="KB34" s="324">
        <v>11835</v>
      </c>
      <c r="KC34" s="324">
        <v>11207</v>
      </c>
      <c r="KD34" s="324">
        <v>10152</v>
      </c>
      <c r="KE34" s="324">
        <v>8479</v>
      </c>
      <c r="KF34" s="324">
        <v>7276</v>
      </c>
      <c r="KG34" s="324">
        <v>6338</v>
      </c>
      <c r="KH34" s="74" t="s">
        <v>1208</v>
      </c>
      <c r="KI34" s="324">
        <v>3284</v>
      </c>
      <c r="KJ34" s="324">
        <v>1515</v>
      </c>
      <c r="KK34" s="324">
        <v>621</v>
      </c>
      <c r="KL34" s="324">
        <v>306</v>
      </c>
      <c r="KM34" s="324">
        <v>9772</v>
      </c>
      <c r="KN34" s="324">
        <v>9870</v>
      </c>
      <c r="KO34" s="324">
        <v>9303</v>
      </c>
      <c r="KP34" s="324">
        <v>10222</v>
      </c>
      <c r="KQ34" s="324">
        <v>12178</v>
      </c>
      <c r="KR34" s="324">
        <v>15341</v>
      </c>
      <c r="KS34" s="324">
        <v>14095</v>
      </c>
      <c r="KT34" s="324">
        <v>12990</v>
      </c>
      <c r="KU34" s="324">
        <v>11803</v>
      </c>
      <c r="KV34" s="324">
        <v>13034</v>
      </c>
      <c r="KW34" s="324">
        <v>16156</v>
      </c>
      <c r="KX34" s="74" t="s">
        <v>1208</v>
      </c>
      <c r="KY34" s="324">
        <v>14004</v>
      </c>
      <c r="KZ34" s="324">
        <v>12074</v>
      </c>
      <c r="LA34" s="324">
        <v>9785</v>
      </c>
      <c r="LB34" s="395">
        <v>10309</v>
      </c>
    </row>
    <row r="35" spans="1:314" ht="12" customHeight="1">
      <c r="A35" s="3">
        <v>232017</v>
      </c>
      <c r="B35" s="2" t="s">
        <v>724</v>
      </c>
      <c r="C35" s="323">
        <v>261.86</v>
      </c>
      <c r="D35" s="324">
        <v>376181</v>
      </c>
      <c r="E35" s="325">
        <v>13.5</v>
      </c>
      <c r="F35" s="325">
        <v>61.3</v>
      </c>
      <c r="G35" s="325">
        <v>25.2</v>
      </c>
      <c r="H35" s="326">
        <v>18824</v>
      </c>
      <c r="I35" s="326">
        <v>40063</v>
      </c>
      <c r="J35" s="326">
        <v>62165</v>
      </c>
      <c r="K35" s="324">
        <v>46266</v>
      </c>
      <c r="L35" s="324">
        <v>158555</v>
      </c>
      <c r="M35" s="324">
        <v>17601</v>
      </c>
      <c r="N35" s="324">
        <v>14497</v>
      </c>
      <c r="O35" s="327">
        <v>13833</v>
      </c>
      <c r="P35" s="74" t="s">
        <v>1208</v>
      </c>
      <c r="Q35" s="74" t="s">
        <v>1208</v>
      </c>
      <c r="R35" s="326">
        <v>372513</v>
      </c>
      <c r="S35" s="324">
        <v>374765</v>
      </c>
      <c r="T35" s="324">
        <v>363899</v>
      </c>
      <c r="U35" s="324">
        <v>895308</v>
      </c>
      <c r="V35" s="324">
        <v>1765095</v>
      </c>
      <c r="W35" s="324">
        <v>570067</v>
      </c>
      <c r="X35" s="324">
        <v>1026692</v>
      </c>
      <c r="Y35" s="328">
        <v>0</v>
      </c>
      <c r="Z35" s="329">
        <v>92</v>
      </c>
      <c r="AA35" s="328">
        <v>61</v>
      </c>
      <c r="AB35" s="74" t="s">
        <v>1208</v>
      </c>
      <c r="AC35" s="74" t="s">
        <v>1208</v>
      </c>
      <c r="AD35" s="330">
        <v>147281</v>
      </c>
      <c r="AE35" s="324">
        <v>1349.31</v>
      </c>
      <c r="AF35" s="328">
        <v>3017.79</v>
      </c>
      <c r="AG35" s="324">
        <v>2469</v>
      </c>
      <c r="AH35" s="324">
        <v>638979</v>
      </c>
      <c r="AI35" s="324" t="s">
        <v>439</v>
      </c>
      <c r="AJ35" s="74" t="s">
        <v>1208</v>
      </c>
      <c r="AK35" s="329">
        <v>22</v>
      </c>
      <c r="AL35" s="324">
        <v>2745</v>
      </c>
      <c r="AM35" s="327">
        <v>52</v>
      </c>
      <c r="AN35" s="327">
        <v>20927</v>
      </c>
      <c r="AO35" s="324">
        <v>1305</v>
      </c>
      <c r="AP35" s="324">
        <v>176</v>
      </c>
      <c r="AQ35" s="332">
        <v>22</v>
      </c>
      <c r="AR35" s="327">
        <v>10312</v>
      </c>
      <c r="AS35" s="324">
        <v>747</v>
      </c>
      <c r="AT35" s="324">
        <v>5</v>
      </c>
      <c r="AU35" s="324">
        <v>409</v>
      </c>
      <c r="AV35" s="324">
        <v>27</v>
      </c>
      <c r="AW35" s="324">
        <v>1547</v>
      </c>
      <c r="AX35" s="74" t="s">
        <v>1208</v>
      </c>
      <c r="AY35" s="74" t="s">
        <v>1208</v>
      </c>
      <c r="AZ35" s="74" t="s">
        <v>1208</v>
      </c>
      <c r="BA35" s="74" t="s">
        <v>1208</v>
      </c>
      <c r="BB35" s="325">
        <v>100</v>
      </c>
      <c r="BC35" s="325">
        <v>99.6</v>
      </c>
      <c r="BD35" s="325">
        <v>117.6</v>
      </c>
      <c r="BE35" s="325"/>
      <c r="BF35" s="328">
        <v>13</v>
      </c>
      <c r="BG35" s="332">
        <v>13</v>
      </c>
      <c r="BH35" s="332">
        <v>12</v>
      </c>
      <c r="BI35" s="74" t="s">
        <v>1208</v>
      </c>
      <c r="BJ35" s="74" t="s">
        <v>1208</v>
      </c>
      <c r="BK35" s="328">
        <v>4</v>
      </c>
      <c r="BL35" s="328">
        <v>4</v>
      </c>
      <c r="BM35" s="332">
        <v>13</v>
      </c>
      <c r="BN35" s="332">
        <v>12</v>
      </c>
      <c r="BO35" s="327">
        <v>12</v>
      </c>
      <c r="BP35" s="324">
        <v>27326</v>
      </c>
      <c r="BQ35" s="327">
        <v>1</v>
      </c>
      <c r="BR35" s="324">
        <v>27438</v>
      </c>
      <c r="BS35" s="327">
        <v>3</v>
      </c>
      <c r="BT35" s="324">
        <v>67483</v>
      </c>
      <c r="BU35" s="327">
        <v>2</v>
      </c>
      <c r="BV35" s="324">
        <v>2480</v>
      </c>
      <c r="BW35" s="325">
        <v>32.6</v>
      </c>
      <c r="BX35" s="328">
        <v>2</v>
      </c>
      <c r="BY35" s="328">
        <v>3</v>
      </c>
      <c r="BZ35" s="328">
        <v>518</v>
      </c>
      <c r="CA35" s="328">
        <v>5548</v>
      </c>
      <c r="CB35" s="325">
        <v>42.7</v>
      </c>
      <c r="CC35" s="331">
        <v>1.79</v>
      </c>
      <c r="CD35" s="325">
        <v>32.6</v>
      </c>
      <c r="CE35" s="325">
        <v>3.4424549038407597</v>
      </c>
      <c r="CF35" s="325">
        <v>63.530856437499999</v>
      </c>
      <c r="CG35" s="327">
        <v>21</v>
      </c>
      <c r="CH35" s="324">
        <v>5432</v>
      </c>
      <c r="CI35" s="327">
        <v>255</v>
      </c>
      <c r="CJ35" s="327">
        <v>775</v>
      </c>
      <c r="CK35" s="327">
        <v>3628</v>
      </c>
      <c r="CL35" s="327">
        <v>971</v>
      </c>
      <c r="CM35" s="327">
        <v>260</v>
      </c>
      <c r="CN35" s="327">
        <v>429</v>
      </c>
      <c r="CO35" s="323">
        <v>1.53</v>
      </c>
      <c r="CP35" s="331" t="s">
        <v>439</v>
      </c>
      <c r="CQ35" s="327">
        <v>4</v>
      </c>
      <c r="CR35" s="327">
        <v>199</v>
      </c>
      <c r="CS35" s="327">
        <v>5</v>
      </c>
      <c r="CT35" s="327">
        <v>1</v>
      </c>
      <c r="CU35" s="327">
        <v>60</v>
      </c>
      <c r="CV35" s="327">
        <v>9</v>
      </c>
      <c r="CW35" s="324">
        <v>762</v>
      </c>
      <c r="CX35" s="327">
        <v>7</v>
      </c>
      <c r="CY35" s="327">
        <v>736</v>
      </c>
      <c r="CZ35" s="328">
        <v>26</v>
      </c>
      <c r="DA35" s="328">
        <v>495</v>
      </c>
      <c r="DB35" s="328">
        <v>11</v>
      </c>
      <c r="DC35" s="328">
        <v>97</v>
      </c>
      <c r="DD35" s="328">
        <v>4</v>
      </c>
      <c r="DE35" s="328">
        <v>116</v>
      </c>
      <c r="DF35" s="324">
        <v>8749</v>
      </c>
      <c r="DG35" s="324">
        <v>2317</v>
      </c>
      <c r="DH35" s="324">
        <v>1913</v>
      </c>
      <c r="DI35" s="324">
        <v>755890</v>
      </c>
      <c r="DJ35" s="324">
        <v>359131</v>
      </c>
      <c r="DK35" s="324">
        <v>517438</v>
      </c>
      <c r="DL35" s="324">
        <v>94821</v>
      </c>
      <c r="DM35" s="327">
        <v>18</v>
      </c>
      <c r="DN35" s="324">
        <v>14214</v>
      </c>
      <c r="DO35" s="324">
        <v>1638</v>
      </c>
      <c r="DP35" s="324">
        <v>1090</v>
      </c>
      <c r="DQ35" s="328">
        <v>146</v>
      </c>
      <c r="DR35" s="328">
        <v>1641</v>
      </c>
      <c r="DS35" s="324">
        <v>15206</v>
      </c>
      <c r="DT35" s="324">
        <v>11731</v>
      </c>
      <c r="DU35" s="324">
        <v>2937</v>
      </c>
      <c r="DV35" s="324">
        <v>3418</v>
      </c>
      <c r="DW35" s="328">
        <v>298</v>
      </c>
      <c r="DX35" s="328">
        <v>253</v>
      </c>
      <c r="DY35" s="328">
        <v>1</v>
      </c>
      <c r="DZ35" s="328">
        <v>1951</v>
      </c>
      <c r="EA35" s="328">
        <v>85</v>
      </c>
      <c r="EB35" s="328">
        <v>19079</v>
      </c>
      <c r="EC35" s="74" t="s">
        <v>1208</v>
      </c>
      <c r="ED35" s="116">
        <v>62</v>
      </c>
      <c r="EE35" s="327">
        <v>10920</v>
      </c>
      <c r="EF35" s="118">
        <v>9549</v>
      </c>
      <c r="EG35" s="327" t="s">
        <v>439</v>
      </c>
      <c r="EH35" s="118">
        <v>906</v>
      </c>
      <c r="EI35" s="328">
        <v>61</v>
      </c>
      <c r="EJ35" s="328">
        <v>31</v>
      </c>
      <c r="EK35" s="325">
        <v>51.6</v>
      </c>
      <c r="EL35" s="328">
        <v>33</v>
      </c>
      <c r="EM35" s="328">
        <v>302</v>
      </c>
      <c r="EN35" s="328">
        <v>1552</v>
      </c>
      <c r="EO35" s="330">
        <v>353</v>
      </c>
      <c r="EP35" s="330">
        <v>172</v>
      </c>
      <c r="EQ35" s="330">
        <v>2718</v>
      </c>
      <c r="ER35" s="327">
        <v>3003</v>
      </c>
      <c r="ES35" s="325">
        <v>96.4</v>
      </c>
      <c r="ET35" s="325">
        <v>95.9</v>
      </c>
      <c r="EU35" s="330">
        <v>238</v>
      </c>
      <c r="EV35" s="325">
        <v>5.3</v>
      </c>
      <c r="EW35" s="330">
        <v>78025</v>
      </c>
      <c r="EX35" s="325">
        <v>34.700000000000003</v>
      </c>
      <c r="EY35" s="330">
        <v>329818</v>
      </c>
      <c r="EZ35" s="325">
        <v>2.98</v>
      </c>
      <c r="FA35" s="328">
        <v>364</v>
      </c>
      <c r="FB35" s="328">
        <v>39</v>
      </c>
      <c r="FC35" s="326">
        <v>9146</v>
      </c>
      <c r="FD35" s="328">
        <v>266</v>
      </c>
      <c r="FE35" s="328" t="s">
        <v>1209</v>
      </c>
      <c r="FF35" s="328">
        <v>100</v>
      </c>
      <c r="FG35" s="325">
        <v>80</v>
      </c>
      <c r="FH35" s="324">
        <v>132540</v>
      </c>
      <c r="FI35" s="327">
        <v>20881</v>
      </c>
      <c r="FJ35" s="324">
        <v>2257</v>
      </c>
      <c r="FK35" s="118">
        <v>104675</v>
      </c>
      <c r="FL35" s="324">
        <v>72094</v>
      </c>
      <c r="FM35" s="324">
        <v>27129</v>
      </c>
      <c r="FN35" s="324">
        <v>5452</v>
      </c>
      <c r="FO35" s="324">
        <v>6984</v>
      </c>
      <c r="FP35" s="140">
        <v>29.9</v>
      </c>
      <c r="FQ35" s="116">
        <v>400</v>
      </c>
      <c r="FR35" s="111">
        <v>10.07</v>
      </c>
      <c r="FS35" s="118">
        <v>6597</v>
      </c>
      <c r="FT35" s="328">
        <v>76</v>
      </c>
      <c r="FU35" s="328">
        <v>314</v>
      </c>
      <c r="FV35" s="328">
        <v>342</v>
      </c>
      <c r="FW35" s="334">
        <v>10</v>
      </c>
      <c r="FX35" s="334">
        <v>337</v>
      </c>
      <c r="FY35" s="323">
        <v>63.747521009002838</v>
      </c>
      <c r="FZ35" s="323"/>
      <c r="GA35" s="111">
        <v>99.7</v>
      </c>
      <c r="GB35" s="111">
        <v>93.1</v>
      </c>
      <c r="GC35" s="325">
        <v>79.400000000000006</v>
      </c>
      <c r="GD35" s="335">
        <v>69.099999999999994</v>
      </c>
      <c r="GE35" s="116">
        <v>112</v>
      </c>
      <c r="GF35" s="116">
        <v>8</v>
      </c>
      <c r="GG35" s="116">
        <v>50</v>
      </c>
      <c r="GH35" s="328">
        <v>13417</v>
      </c>
      <c r="GI35" s="328">
        <v>12</v>
      </c>
      <c r="GJ35" s="328">
        <v>2103</v>
      </c>
      <c r="GK35" s="328">
        <v>2728</v>
      </c>
      <c r="GL35" s="328">
        <v>6</v>
      </c>
      <c r="GM35" s="118">
        <v>3186199</v>
      </c>
      <c r="GN35" s="114">
        <v>2864</v>
      </c>
      <c r="GO35" s="326" t="s">
        <v>439</v>
      </c>
      <c r="GP35" s="326" t="s">
        <v>439</v>
      </c>
      <c r="GQ35" s="324">
        <v>15421</v>
      </c>
      <c r="GR35" s="327">
        <v>114</v>
      </c>
      <c r="GS35" s="327">
        <v>3037</v>
      </c>
      <c r="GT35" s="327">
        <v>12270</v>
      </c>
      <c r="GU35" s="324">
        <v>164878</v>
      </c>
      <c r="GV35" s="324">
        <v>1070</v>
      </c>
      <c r="GW35" s="324">
        <v>47438</v>
      </c>
      <c r="GX35" s="324">
        <v>116370</v>
      </c>
      <c r="GY35" s="324">
        <v>963</v>
      </c>
      <c r="GZ35" s="324">
        <v>9260</v>
      </c>
      <c r="HA35" s="324">
        <v>698992</v>
      </c>
      <c r="HB35" s="324">
        <v>2354</v>
      </c>
      <c r="HC35" s="324">
        <v>19406</v>
      </c>
      <c r="HD35" s="324">
        <v>390871</v>
      </c>
      <c r="HE35" s="324">
        <v>719</v>
      </c>
      <c r="HF35" s="324">
        <v>33484</v>
      </c>
      <c r="HG35" s="324">
        <v>1348630.04</v>
      </c>
      <c r="HH35" s="327">
        <v>701</v>
      </c>
      <c r="HI35" s="328">
        <v>20777</v>
      </c>
      <c r="HJ35" s="328">
        <v>705511</v>
      </c>
      <c r="HK35" s="336">
        <v>88</v>
      </c>
      <c r="HL35" s="328">
        <v>7083</v>
      </c>
      <c r="HM35" s="327">
        <v>4779</v>
      </c>
      <c r="HN35" s="327">
        <v>3423</v>
      </c>
      <c r="HO35" s="337">
        <v>640</v>
      </c>
      <c r="HP35" s="74" t="s">
        <v>1208</v>
      </c>
      <c r="HQ35" s="74" t="s">
        <v>1208</v>
      </c>
      <c r="HR35" s="74" t="s">
        <v>1208</v>
      </c>
      <c r="HS35" s="337">
        <v>300</v>
      </c>
      <c r="HT35" s="338">
        <v>3452667</v>
      </c>
      <c r="HU35" s="338">
        <v>18399964</v>
      </c>
      <c r="HV35" s="339">
        <v>2069319</v>
      </c>
      <c r="HW35" s="339">
        <v>2773205</v>
      </c>
      <c r="HX35" s="356">
        <v>259414</v>
      </c>
      <c r="HY35" s="339">
        <v>17140</v>
      </c>
      <c r="HZ35" s="339">
        <v>17140</v>
      </c>
      <c r="IA35" s="339">
        <v>265110</v>
      </c>
      <c r="IB35" s="339">
        <v>182562</v>
      </c>
      <c r="IC35" s="340">
        <v>22111</v>
      </c>
      <c r="ID35" s="340">
        <v>5756290</v>
      </c>
      <c r="IE35" s="340">
        <v>0</v>
      </c>
      <c r="IF35" s="341">
        <v>107</v>
      </c>
      <c r="IG35" s="341">
        <v>0</v>
      </c>
      <c r="IH35" s="340">
        <v>36</v>
      </c>
      <c r="II35" s="341">
        <v>0</v>
      </c>
      <c r="IJ35" s="340">
        <v>66528</v>
      </c>
      <c r="IK35" s="338">
        <v>234815</v>
      </c>
      <c r="IL35" s="341">
        <v>9670</v>
      </c>
      <c r="IM35" s="346">
        <v>0</v>
      </c>
      <c r="IN35" s="331">
        <v>44.54</v>
      </c>
      <c r="IO35" s="342">
        <v>265822</v>
      </c>
      <c r="IP35" s="343">
        <v>-4.1100000000000003</v>
      </c>
      <c r="IQ35" s="344">
        <v>1.5</v>
      </c>
      <c r="IR35" s="344">
        <v>0</v>
      </c>
      <c r="IS35" s="344">
        <v>2235.8000000000002</v>
      </c>
      <c r="IT35" s="344">
        <v>2212.9</v>
      </c>
      <c r="IU35" s="338">
        <v>43099</v>
      </c>
      <c r="IV35" s="345">
        <v>59.5</v>
      </c>
      <c r="IW35" s="345">
        <v>64.599999999999994</v>
      </c>
      <c r="IX35" s="345">
        <v>41.5</v>
      </c>
      <c r="IY35" s="345">
        <v>68.900000000000006</v>
      </c>
      <c r="IZ35" s="345">
        <v>23.2</v>
      </c>
      <c r="JA35" s="341">
        <v>3</v>
      </c>
      <c r="JB35" s="341">
        <v>11</v>
      </c>
      <c r="JC35" s="111">
        <v>72</v>
      </c>
      <c r="JD35" s="110">
        <v>0.99</v>
      </c>
      <c r="JE35" s="109">
        <v>87.3</v>
      </c>
      <c r="JF35" s="109">
        <v>3.8</v>
      </c>
      <c r="JG35" s="109">
        <v>3.9</v>
      </c>
      <c r="JH35" s="108">
        <v>97335931</v>
      </c>
      <c r="JI35" s="376">
        <v>62.3</v>
      </c>
      <c r="JJ35" s="376">
        <v>49.1</v>
      </c>
      <c r="JK35" s="351" t="s">
        <v>439</v>
      </c>
      <c r="JL35" s="351" t="s">
        <v>439</v>
      </c>
      <c r="JM35" s="376">
        <v>49.9</v>
      </c>
      <c r="JN35" s="345">
        <v>31.2</v>
      </c>
      <c r="JO35" s="347">
        <v>3682</v>
      </c>
      <c r="JP35" s="74" t="s">
        <v>1208</v>
      </c>
      <c r="JQ35" s="74" t="s">
        <v>1208</v>
      </c>
      <c r="JR35" s="74" t="s">
        <v>1208</v>
      </c>
      <c r="JS35" s="345">
        <v>35</v>
      </c>
      <c r="JT35" s="345">
        <v>30.2</v>
      </c>
      <c r="JU35" s="338">
        <v>75945</v>
      </c>
      <c r="JV35" s="338">
        <v>1238</v>
      </c>
      <c r="JW35" s="338">
        <v>1469</v>
      </c>
      <c r="JX35" s="338">
        <v>6046</v>
      </c>
      <c r="JY35" s="338">
        <v>6772</v>
      </c>
      <c r="JZ35" s="338">
        <v>7066</v>
      </c>
      <c r="KA35" s="338">
        <v>8442</v>
      </c>
      <c r="KB35" s="338">
        <v>10860</v>
      </c>
      <c r="KC35" s="338">
        <v>9379</v>
      </c>
      <c r="KD35" s="338">
        <v>8719</v>
      </c>
      <c r="KE35" s="338">
        <v>7486</v>
      </c>
      <c r="KF35" s="338">
        <v>6460</v>
      </c>
      <c r="KG35" s="338">
        <v>5333</v>
      </c>
      <c r="KH35" s="74" t="s">
        <v>1208</v>
      </c>
      <c r="KI35" s="338">
        <v>2734</v>
      </c>
      <c r="KJ35" s="338">
        <v>1398</v>
      </c>
      <c r="KK35" s="338">
        <v>621</v>
      </c>
      <c r="KL35" s="338">
        <v>276</v>
      </c>
      <c r="KM35" s="338">
        <v>9081</v>
      </c>
      <c r="KN35" s="338">
        <v>8062</v>
      </c>
      <c r="KO35" s="338">
        <v>8726</v>
      </c>
      <c r="KP35" s="338">
        <v>10168</v>
      </c>
      <c r="KQ35" s="338">
        <v>11651</v>
      </c>
      <c r="KR35" s="338">
        <v>13817</v>
      </c>
      <c r="KS35" s="338">
        <v>11903</v>
      </c>
      <c r="KT35" s="338">
        <v>11352</v>
      </c>
      <c r="KU35" s="338">
        <v>10551</v>
      </c>
      <c r="KV35" s="338">
        <v>11486</v>
      </c>
      <c r="KW35" s="338">
        <v>13744</v>
      </c>
      <c r="KX35" s="74" t="s">
        <v>1208</v>
      </c>
      <c r="KY35" s="338">
        <v>11063</v>
      </c>
      <c r="KZ35" s="338">
        <v>8782</v>
      </c>
      <c r="LA35" s="338">
        <v>7260</v>
      </c>
      <c r="LB35" s="348">
        <v>8113</v>
      </c>
    </row>
    <row r="36" spans="1:314" ht="12" customHeight="1">
      <c r="A36" s="3">
        <v>232025</v>
      </c>
      <c r="B36" s="2" t="s">
        <v>725</v>
      </c>
      <c r="C36" s="323">
        <v>387.2</v>
      </c>
      <c r="D36" s="324">
        <v>387887</v>
      </c>
      <c r="E36" s="325">
        <v>14.5</v>
      </c>
      <c r="F36" s="325">
        <v>62.67</v>
      </c>
      <c r="G36" s="325">
        <v>22.83</v>
      </c>
      <c r="H36" s="326">
        <v>21688</v>
      </c>
      <c r="I36" s="326">
        <v>44957</v>
      </c>
      <c r="J36" s="326">
        <v>67745</v>
      </c>
      <c r="K36" s="324">
        <v>41544</v>
      </c>
      <c r="L36" s="324">
        <v>163104</v>
      </c>
      <c r="M36" s="324">
        <v>12215</v>
      </c>
      <c r="N36" s="324">
        <v>17125</v>
      </c>
      <c r="O36" s="327">
        <v>16411</v>
      </c>
      <c r="P36" s="74" t="s">
        <v>1208</v>
      </c>
      <c r="Q36" s="74" t="s">
        <v>1208</v>
      </c>
      <c r="R36" s="326">
        <v>387887</v>
      </c>
      <c r="S36" s="324">
        <v>381051</v>
      </c>
      <c r="T36" s="324">
        <v>356372</v>
      </c>
      <c r="U36" s="324">
        <v>169679</v>
      </c>
      <c r="V36" s="324">
        <v>2261690</v>
      </c>
      <c r="W36" s="324">
        <v>924669</v>
      </c>
      <c r="X36" s="324">
        <v>981855</v>
      </c>
      <c r="Y36" s="328">
        <v>67</v>
      </c>
      <c r="Z36" s="329">
        <v>46</v>
      </c>
      <c r="AA36" s="328">
        <v>46</v>
      </c>
      <c r="AB36" s="74" t="s">
        <v>1208</v>
      </c>
      <c r="AC36" s="74" t="s">
        <v>1208</v>
      </c>
      <c r="AD36" s="330">
        <v>157131</v>
      </c>
      <c r="AE36" s="324">
        <v>2569</v>
      </c>
      <c r="AF36" s="328">
        <v>1631</v>
      </c>
      <c r="AG36" s="324">
        <v>2108</v>
      </c>
      <c r="AH36" s="324">
        <v>67</v>
      </c>
      <c r="AI36" s="324">
        <v>67</v>
      </c>
      <c r="AJ36" s="74" t="s">
        <v>1208</v>
      </c>
      <c r="AK36" s="329">
        <v>22</v>
      </c>
      <c r="AL36" s="324">
        <v>4974</v>
      </c>
      <c r="AM36" s="327">
        <v>47</v>
      </c>
      <c r="AN36" s="327">
        <v>22458</v>
      </c>
      <c r="AO36" s="324">
        <v>1218</v>
      </c>
      <c r="AP36" s="324" t="s">
        <v>439</v>
      </c>
      <c r="AQ36" s="332">
        <v>20</v>
      </c>
      <c r="AR36" s="327">
        <v>10713</v>
      </c>
      <c r="AS36" s="324">
        <v>693</v>
      </c>
      <c r="AT36" s="324">
        <v>22</v>
      </c>
      <c r="AU36" s="324" t="s">
        <v>439</v>
      </c>
      <c r="AV36" s="324">
        <v>32</v>
      </c>
      <c r="AW36" s="324">
        <v>513</v>
      </c>
      <c r="AX36" s="74" t="s">
        <v>1208</v>
      </c>
      <c r="AY36" s="74" t="s">
        <v>1208</v>
      </c>
      <c r="AZ36" s="74" t="s">
        <v>1208</v>
      </c>
      <c r="BA36" s="74" t="s">
        <v>1208</v>
      </c>
      <c r="BB36" s="325">
        <v>100</v>
      </c>
      <c r="BC36" s="325">
        <v>140.5</v>
      </c>
      <c r="BD36" s="325">
        <v>120.1</v>
      </c>
      <c r="BE36" s="325"/>
      <c r="BF36" s="328">
        <v>0</v>
      </c>
      <c r="BG36" s="332">
        <v>12</v>
      </c>
      <c r="BH36" s="332">
        <v>12</v>
      </c>
      <c r="BI36" s="74" t="s">
        <v>1208</v>
      </c>
      <c r="BJ36" s="74" t="s">
        <v>1208</v>
      </c>
      <c r="BK36" s="328">
        <v>4</v>
      </c>
      <c r="BL36" s="328">
        <v>4</v>
      </c>
      <c r="BM36" s="332">
        <v>12</v>
      </c>
      <c r="BN36" s="332">
        <v>12</v>
      </c>
      <c r="BO36" s="327">
        <v>6</v>
      </c>
      <c r="BP36" s="324">
        <v>40159</v>
      </c>
      <c r="BQ36" s="327" t="s">
        <v>439</v>
      </c>
      <c r="BR36" s="324" t="s">
        <v>439</v>
      </c>
      <c r="BS36" s="327">
        <v>1</v>
      </c>
      <c r="BT36" s="324">
        <v>30703</v>
      </c>
      <c r="BU36" s="327">
        <v>2</v>
      </c>
      <c r="BV36" s="324">
        <v>1107</v>
      </c>
      <c r="BW36" s="325">
        <v>50.1</v>
      </c>
      <c r="BX36" s="328">
        <v>3</v>
      </c>
      <c r="BY36" s="328">
        <v>5</v>
      </c>
      <c r="BZ36" s="328">
        <v>3727</v>
      </c>
      <c r="CA36" s="328">
        <v>2192</v>
      </c>
      <c r="CB36" s="325">
        <v>46.44</v>
      </c>
      <c r="CC36" s="331">
        <v>1.63</v>
      </c>
      <c r="CD36" s="325">
        <v>28.6</v>
      </c>
      <c r="CE36" s="325">
        <v>3.0801704647766153</v>
      </c>
      <c r="CF36" s="325">
        <v>63.513706702900002</v>
      </c>
      <c r="CG36" s="327">
        <v>14</v>
      </c>
      <c r="CH36" s="324">
        <v>2503</v>
      </c>
      <c r="CI36" s="327">
        <v>236</v>
      </c>
      <c r="CJ36" s="327">
        <v>534</v>
      </c>
      <c r="CK36" s="327">
        <v>3079</v>
      </c>
      <c r="CL36" s="327">
        <v>873</v>
      </c>
      <c r="CM36" s="327">
        <v>283</v>
      </c>
      <c r="CN36" s="327">
        <v>439</v>
      </c>
      <c r="CO36" s="323">
        <v>1.63</v>
      </c>
      <c r="CP36" s="396" t="s">
        <v>439</v>
      </c>
      <c r="CQ36" s="327">
        <v>3</v>
      </c>
      <c r="CR36" s="327">
        <v>71</v>
      </c>
      <c r="CS36" s="327">
        <v>6</v>
      </c>
      <c r="CT36" s="327">
        <v>1</v>
      </c>
      <c r="CU36" s="327">
        <v>70</v>
      </c>
      <c r="CV36" s="327">
        <v>8</v>
      </c>
      <c r="CW36" s="324">
        <v>720</v>
      </c>
      <c r="CX36" s="327">
        <v>7</v>
      </c>
      <c r="CY36" s="327">
        <v>806</v>
      </c>
      <c r="CZ36" s="328">
        <v>22</v>
      </c>
      <c r="DA36" s="328">
        <v>396</v>
      </c>
      <c r="DB36" s="328">
        <v>12</v>
      </c>
      <c r="DC36" s="328">
        <v>106</v>
      </c>
      <c r="DD36" s="328">
        <v>3</v>
      </c>
      <c r="DE36" s="328">
        <v>83</v>
      </c>
      <c r="DF36" s="324">
        <v>8763</v>
      </c>
      <c r="DG36" s="324">
        <v>2082</v>
      </c>
      <c r="DH36" s="324">
        <v>1686</v>
      </c>
      <c r="DI36" s="330">
        <v>846848.60800000001</v>
      </c>
      <c r="DJ36" s="330">
        <v>332168.63</v>
      </c>
      <c r="DK36" s="330">
        <v>462460.44799999997</v>
      </c>
      <c r="DL36" s="324">
        <v>88814</v>
      </c>
      <c r="DM36" s="327">
        <v>20</v>
      </c>
      <c r="DN36" s="330">
        <v>14245</v>
      </c>
      <c r="DO36" s="330">
        <v>1536</v>
      </c>
      <c r="DP36" s="330">
        <v>1013</v>
      </c>
      <c r="DQ36" s="328">
        <v>83</v>
      </c>
      <c r="DR36" s="328">
        <v>1079</v>
      </c>
      <c r="DS36" s="324">
        <v>20303</v>
      </c>
      <c r="DT36" s="326">
        <v>11460</v>
      </c>
      <c r="DU36" s="324">
        <v>2849</v>
      </c>
      <c r="DV36" s="324">
        <v>3842</v>
      </c>
      <c r="DW36" s="328">
        <v>97.7</v>
      </c>
      <c r="DX36" s="328">
        <v>97.5</v>
      </c>
      <c r="DY36" s="328">
        <v>0</v>
      </c>
      <c r="DZ36" s="328">
        <v>1517</v>
      </c>
      <c r="EA36" s="328">
        <v>73</v>
      </c>
      <c r="EB36" s="328">
        <v>15455</v>
      </c>
      <c r="EC36" s="74" t="s">
        <v>1208</v>
      </c>
      <c r="ED36" s="116">
        <v>56</v>
      </c>
      <c r="EE36" s="327">
        <v>8765</v>
      </c>
      <c r="EF36" s="118">
        <v>7873</v>
      </c>
      <c r="EG36" s="327">
        <v>0</v>
      </c>
      <c r="EH36" s="118">
        <v>441</v>
      </c>
      <c r="EI36" s="328">
        <v>15</v>
      </c>
      <c r="EJ36" s="328">
        <v>441</v>
      </c>
      <c r="EK36" s="325">
        <v>15</v>
      </c>
      <c r="EL36" s="328">
        <v>441</v>
      </c>
      <c r="EM36" s="328">
        <v>15</v>
      </c>
      <c r="EN36" s="328">
        <v>1333</v>
      </c>
      <c r="EO36" s="330">
        <v>124</v>
      </c>
      <c r="EP36" s="330">
        <v>72</v>
      </c>
      <c r="EQ36" s="330">
        <v>3427</v>
      </c>
      <c r="ER36" s="327">
        <v>3472</v>
      </c>
      <c r="ES36" s="325">
        <v>97.7</v>
      </c>
      <c r="ET36" s="325">
        <v>97.5</v>
      </c>
      <c r="EU36" s="330">
        <v>70.099999999999994</v>
      </c>
      <c r="EV36" s="325">
        <v>5.2</v>
      </c>
      <c r="EW36" s="330" t="s">
        <v>439</v>
      </c>
      <c r="EX36" s="325" t="s">
        <v>439</v>
      </c>
      <c r="EY36" s="330" t="s">
        <v>439</v>
      </c>
      <c r="EZ36" s="325">
        <v>26.6</v>
      </c>
      <c r="FA36" s="328">
        <v>441</v>
      </c>
      <c r="FB36" s="328">
        <v>15</v>
      </c>
      <c r="FC36" s="353">
        <v>6918</v>
      </c>
      <c r="FD36" s="328">
        <v>252</v>
      </c>
      <c r="FE36" s="328" t="s">
        <v>1209</v>
      </c>
      <c r="FF36" s="328">
        <v>100</v>
      </c>
      <c r="FG36" s="325">
        <v>100</v>
      </c>
      <c r="FH36" s="324">
        <v>135269</v>
      </c>
      <c r="FI36" s="327">
        <v>18485</v>
      </c>
      <c r="FJ36" s="324">
        <v>10</v>
      </c>
      <c r="FK36" s="118">
        <v>110331</v>
      </c>
      <c r="FL36" s="324">
        <v>98677</v>
      </c>
      <c r="FM36" s="324">
        <v>7784</v>
      </c>
      <c r="FN36" s="324">
        <v>3870</v>
      </c>
      <c r="FO36" s="324">
        <v>6453</v>
      </c>
      <c r="FP36" s="140">
        <v>19.5</v>
      </c>
      <c r="FQ36" s="116">
        <v>254</v>
      </c>
      <c r="FR36" s="111">
        <v>10.9</v>
      </c>
      <c r="FS36" s="118">
        <v>4533</v>
      </c>
      <c r="FT36" s="328" t="s">
        <v>439</v>
      </c>
      <c r="FU36" s="328">
        <v>209</v>
      </c>
      <c r="FV36" s="328">
        <v>273</v>
      </c>
      <c r="FW36" s="334">
        <v>17</v>
      </c>
      <c r="FX36" s="334">
        <v>564</v>
      </c>
      <c r="FY36" s="323">
        <v>66.583187771394094</v>
      </c>
      <c r="FZ36" s="323"/>
      <c r="GA36" s="111">
        <v>98.98</v>
      </c>
      <c r="GB36" s="111">
        <v>96.82</v>
      </c>
      <c r="GC36" s="325">
        <v>88.4</v>
      </c>
      <c r="GD36" s="335">
        <v>85.6</v>
      </c>
      <c r="GE36" s="116">
        <v>98</v>
      </c>
      <c r="GF36" s="116">
        <v>10</v>
      </c>
      <c r="GG36" s="116">
        <v>74</v>
      </c>
      <c r="GH36" s="328">
        <v>1696</v>
      </c>
      <c r="GI36" s="328">
        <v>11</v>
      </c>
      <c r="GJ36" s="328">
        <v>2504</v>
      </c>
      <c r="GK36" s="328">
        <v>2432</v>
      </c>
      <c r="GL36" s="328">
        <v>5</v>
      </c>
      <c r="GM36" s="118">
        <v>5844968</v>
      </c>
      <c r="GN36" s="114">
        <v>1652</v>
      </c>
      <c r="GO36" s="396" t="s">
        <v>439</v>
      </c>
      <c r="GP36" s="396" t="s">
        <v>439</v>
      </c>
      <c r="GQ36" s="324">
        <v>13929</v>
      </c>
      <c r="GR36" s="327">
        <v>34</v>
      </c>
      <c r="GS36" s="327">
        <v>2939</v>
      </c>
      <c r="GT36" s="327">
        <v>10956</v>
      </c>
      <c r="GU36" s="324">
        <v>164311</v>
      </c>
      <c r="GV36" s="324">
        <v>447</v>
      </c>
      <c r="GW36" s="324">
        <v>51958</v>
      </c>
      <c r="GX36" s="324">
        <v>111906</v>
      </c>
      <c r="GY36" s="324">
        <v>702</v>
      </c>
      <c r="GZ36" s="324">
        <v>6122</v>
      </c>
      <c r="HA36" s="324">
        <v>545527</v>
      </c>
      <c r="HB36" s="324">
        <v>2221</v>
      </c>
      <c r="HC36" s="324">
        <v>18535</v>
      </c>
      <c r="HD36" s="324">
        <v>421161</v>
      </c>
      <c r="HE36" s="324">
        <v>677</v>
      </c>
      <c r="HF36" s="324">
        <v>47070</v>
      </c>
      <c r="HG36" s="324">
        <v>2345274.66</v>
      </c>
      <c r="HH36" s="327">
        <v>653</v>
      </c>
      <c r="HI36" s="328">
        <v>15471</v>
      </c>
      <c r="HJ36" s="328">
        <v>389799</v>
      </c>
      <c r="HK36" s="336">
        <v>36.43</v>
      </c>
      <c r="HL36" s="354">
        <v>2508.9</v>
      </c>
      <c r="HM36" s="327">
        <v>3644</v>
      </c>
      <c r="HN36" s="327">
        <v>1518</v>
      </c>
      <c r="HO36" s="337">
        <v>134</v>
      </c>
      <c r="HP36" s="74" t="s">
        <v>1208</v>
      </c>
      <c r="HQ36" s="74" t="s">
        <v>1208</v>
      </c>
      <c r="HR36" s="74" t="s">
        <v>1208</v>
      </c>
      <c r="HS36" s="337">
        <v>71</v>
      </c>
      <c r="HT36" s="338">
        <v>2124823</v>
      </c>
      <c r="HU36" s="338">
        <v>12403015</v>
      </c>
      <c r="HV36" s="339">
        <v>1436317</v>
      </c>
      <c r="HW36" s="339">
        <v>1837009</v>
      </c>
      <c r="HX36" s="339">
        <v>319758</v>
      </c>
      <c r="HY36" s="339">
        <v>16820</v>
      </c>
      <c r="HZ36" s="339">
        <v>26830</v>
      </c>
      <c r="IA36" s="339">
        <v>240500</v>
      </c>
      <c r="IB36" s="339">
        <v>189690</v>
      </c>
      <c r="IC36" s="340">
        <v>26560</v>
      </c>
      <c r="ID36" s="340">
        <v>6637679</v>
      </c>
      <c r="IE36" s="340">
        <v>95744</v>
      </c>
      <c r="IF36" s="341">
        <v>109</v>
      </c>
      <c r="IG36" s="341">
        <v>8</v>
      </c>
      <c r="IH36" s="340">
        <v>67</v>
      </c>
      <c r="II36" s="341">
        <v>4</v>
      </c>
      <c r="IJ36" s="340">
        <v>249854</v>
      </c>
      <c r="IK36" s="338">
        <v>236406</v>
      </c>
      <c r="IL36" s="341">
        <v>0</v>
      </c>
      <c r="IM36" s="346" t="s">
        <v>439</v>
      </c>
      <c r="IN36" s="331">
        <v>50.21</v>
      </c>
      <c r="IO36" s="342">
        <v>289249</v>
      </c>
      <c r="IP36" s="164" t="s">
        <v>439</v>
      </c>
      <c r="IQ36" s="344">
        <v>4.0999999999999996</v>
      </c>
      <c r="IR36" s="344">
        <v>4.0999999999999996</v>
      </c>
      <c r="IS36" s="344">
        <v>1736.4</v>
      </c>
      <c r="IT36" s="344">
        <v>1711.1</v>
      </c>
      <c r="IU36" s="338">
        <v>66014</v>
      </c>
      <c r="IV36" s="345">
        <v>73.599999999999994</v>
      </c>
      <c r="IW36" s="345">
        <v>65.400000000000006</v>
      </c>
      <c r="IX36" s="345">
        <v>44.9</v>
      </c>
      <c r="IY36" s="345">
        <v>68.3</v>
      </c>
      <c r="IZ36" s="345">
        <v>26.4</v>
      </c>
      <c r="JA36" s="341">
        <v>1</v>
      </c>
      <c r="JB36" s="341">
        <v>11</v>
      </c>
      <c r="JC36" s="111">
        <v>88.9</v>
      </c>
      <c r="JD36" s="110">
        <v>1.0309999999999999</v>
      </c>
      <c r="JE36" s="109">
        <v>86.5</v>
      </c>
      <c r="JF36" s="109">
        <v>-1.2</v>
      </c>
      <c r="JG36" s="109">
        <v>6</v>
      </c>
      <c r="JH36" s="108">
        <v>60561806</v>
      </c>
      <c r="JI36" s="346">
        <v>70.099999999999994</v>
      </c>
      <c r="JJ36" s="346">
        <v>44.8</v>
      </c>
      <c r="JK36" s="163" t="s">
        <v>850</v>
      </c>
      <c r="JL36" s="396" t="s">
        <v>439</v>
      </c>
      <c r="JM36" s="396" t="s">
        <v>439</v>
      </c>
      <c r="JN36" s="345">
        <v>26.6</v>
      </c>
      <c r="JO36" s="347">
        <v>3842</v>
      </c>
      <c r="JP36" s="74" t="s">
        <v>1208</v>
      </c>
      <c r="JQ36" s="74" t="s">
        <v>1208</v>
      </c>
      <c r="JR36" s="74" t="s">
        <v>1208</v>
      </c>
      <c r="JS36" s="345">
        <v>20</v>
      </c>
      <c r="JT36" s="345">
        <v>26.6</v>
      </c>
      <c r="JU36" s="338">
        <v>82789</v>
      </c>
      <c r="JV36" s="338">
        <v>1159</v>
      </c>
      <c r="JW36" s="338">
        <v>1539</v>
      </c>
      <c r="JX36" s="338">
        <v>6575</v>
      </c>
      <c r="JY36" s="338">
        <v>7707</v>
      </c>
      <c r="JZ36" s="338">
        <v>7526</v>
      </c>
      <c r="KA36" s="338">
        <v>8623</v>
      </c>
      <c r="KB36" s="338">
        <v>10666</v>
      </c>
      <c r="KC36" s="338">
        <v>9562</v>
      </c>
      <c r="KD36" s="338">
        <v>8556</v>
      </c>
      <c r="KE36" s="338">
        <v>7148</v>
      </c>
      <c r="KF36" s="338">
        <v>5892</v>
      </c>
      <c r="KG36" s="338">
        <v>4277</v>
      </c>
      <c r="KH36" s="74" t="s">
        <v>1208</v>
      </c>
      <c r="KI36" s="338">
        <v>1929</v>
      </c>
      <c r="KJ36" s="338">
        <v>866</v>
      </c>
      <c r="KK36" s="338">
        <v>400</v>
      </c>
      <c r="KL36" s="338">
        <v>175</v>
      </c>
      <c r="KM36" s="338">
        <v>9346</v>
      </c>
      <c r="KN36" s="338">
        <v>8873</v>
      </c>
      <c r="KO36" s="338">
        <v>10019</v>
      </c>
      <c r="KP36" s="338">
        <v>11411</v>
      </c>
      <c r="KQ36" s="338">
        <v>12766</v>
      </c>
      <c r="KR36" s="338">
        <v>14478</v>
      </c>
      <c r="KS36" s="338">
        <v>12464</v>
      </c>
      <c r="KT36" s="338">
        <v>11389</v>
      </c>
      <c r="KU36" s="338">
        <v>10608</v>
      </c>
      <c r="KV36" s="338">
        <v>11622</v>
      </c>
      <c r="KW36" s="338">
        <v>13115</v>
      </c>
      <c r="KX36" s="74" t="s">
        <v>1208</v>
      </c>
      <c r="KY36" s="338">
        <v>9932</v>
      </c>
      <c r="KZ36" s="338">
        <v>7538</v>
      </c>
      <c r="LA36" s="338">
        <v>6551</v>
      </c>
      <c r="LB36" s="348">
        <v>7243</v>
      </c>
    </row>
    <row r="37" spans="1:314" ht="12" customHeight="1">
      <c r="A37" s="454">
        <v>232033</v>
      </c>
      <c r="B37" s="254" t="s">
        <v>872</v>
      </c>
      <c r="C37" s="323" t="s">
        <v>446</v>
      </c>
      <c r="D37" s="323" t="s">
        <v>446</v>
      </c>
      <c r="E37" s="323" t="s">
        <v>446</v>
      </c>
      <c r="F37" s="323" t="s">
        <v>446</v>
      </c>
      <c r="G37" s="323" t="s">
        <v>446</v>
      </c>
      <c r="H37" s="323" t="s">
        <v>446</v>
      </c>
      <c r="I37" s="323" t="s">
        <v>446</v>
      </c>
      <c r="J37" s="323" t="s">
        <v>446</v>
      </c>
      <c r="K37" s="323" t="s">
        <v>446</v>
      </c>
      <c r="L37" s="323" t="s">
        <v>446</v>
      </c>
      <c r="M37" s="323" t="s">
        <v>446</v>
      </c>
      <c r="N37" s="323" t="s">
        <v>446</v>
      </c>
      <c r="O37" s="323" t="s">
        <v>446</v>
      </c>
      <c r="P37" s="323" t="s">
        <v>446</v>
      </c>
      <c r="Q37" s="323" t="s">
        <v>446</v>
      </c>
      <c r="R37" s="323" t="s">
        <v>446</v>
      </c>
      <c r="S37" s="323" t="s">
        <v>446</v>
      </c>
      <c r="T37" s="323" t="s">
        <v>446</v>
      </c>
      <c r="U37" s="323" t="s">
        <v>446</v>
      </c>
      <c r="V37" s="323" t="s">
        <v>446</v>
      </c>
      <c r="W37" s="323" t="s">
        <v>446</v>
      </c>
      <c r="X37" s="323" t="s">
        <v>446</v>
      </c>
      <c r="Y37" s="323" t="s">
        <v>446</v>
      </c>
      <c r="Z37" s="323" t="s">
        <v>446</v>
      </c>
      <c r="AA37" s="323" t="s">
        <v>446</v>
      </c>
      <c r="AB37" s="323" t="s">
        <v>446</v>
      </c>
      <c r="AC37" s="323" t="s">
        <v>446</v>
      </c>
      <c r="AD37" s="323" t="s">
        <v>446</v>
      </c>
      <c r="AE37" s="323" t="s">
        <v>446</v>
      </c>
      <c r="AF37" s="323" t="s">
        <v>446</v>
      </c>
      <c r="AG37" s="323" t="s">
        <v>446</v>
      </c>
      <c r="AH37" s="323" t="s">
        <v>446</v>
      </c>
      <c r="AI37" s="323" t="s">
        <v>446</v>
      </c>
      <c r="AJ37" s="323" t="s">
        <v>446</v>
      </c>
      <c r="AK37" s="323" t="s">
        <v>446</v>
      </c>
      <c r="AL37" s="323" t="s">
        <v>446</v>
      </c>
      <c r="AM37" s="323" t="s">
        <v>446</v>
      </c>
      <c r="AN37" s="323" t="s">
        <v>446</v>
      </c>
      <c r="AO37" s="323" t="s">
        <v>446</v>
      </c>
      <c r="AP37" s="323" t="s">
        <v>446</v>
      </c>
      <c r="AQ37" s="323" t="s">
        <v>446</v>
      </c>
      <c r="AR37" s="323" t="s">
        <v>446</v>
      </c>
      <c r="AS37" s="323" t="s">
        <v>446</v>
      </c>
      <c r="AT37" s="323" t="s">
        <v>446</v>
      </c>
      <c r="AU37" s="323" t="s">
        <v>446</v>
      </c>
      <c r="AV37" s="323" t="s">
        <v>446</v>
      </c>
      <c r="AW37" s="323" t="s">
        <v>446</v>
      </c>
      <c r="AX37" s="323" t="s">
        <v>446</v>
      </c>
      <c r="AY37" s="323" t="s">
        <v>446</v>
      </c>
      <c r="AZ37" s="323" t="s">
        <v>446</v>
      </c>
      <c r="BA37" s="323" t="s">
        <v>446</v>
      </c>
      <c r="BB37" s="323" t="s">
        <v>446</v>
      </c>
      <c r="BC37" s="323" t="s">
        <v>446</v>
      </c>
      <c r="BD37" s="323" t="s">
        <v>446</v>
      </c>
      <c r="BE37" s="323" t="s">
        <v>446</v>
      </c>
      <c r="BF37" s="323" t="s">
        <v>446</v>
      </c>
      <c r="BG37" s="323" t="s">
        <v>446</v>
      </c>
      <c r="BH37" s="323" t="s">
        <v>446</v>
      </c>
      <c r="BI37" s="323" t="s">
        <v>446</v>
      </c>
      <c r="BJ37" s="323" t="s">
        <v>446</v>
      </c>
      <c r="BK37" s="323" t="s">
        <v>446</v>
      </c>
      <c r="BL37" s="323" t="s">
        <v>446</v>
      </c>
      <c r="BM37" s="323" t="s">
        <v>446</v>
      </c>
      <c r="BN37" s="323" t="s">
        <v>446</v>
      </c>
      <c r="BO37" s="323" t="s">
        <v>446</v>
      </c>
      <c r="BP37" s="323" t="s">
        <v>446</v>
      </c>
      <c r="BQ37" s="323" t="s">
        <v>446</v>
      </c>
      <c r="BR37" s="323" t="s">
        <v>446</v>
      </c>
      <c r="BS37" s="323" t="s">
        <v>446</v>
      </c>
      <c r="BT37" s="323" t="s">
        <v>446</v>
      </c>
      <c r="BU37" s="323" t="s">
        <v>446</v>
      </c>
      <c r="BV37" s="323" t="s">
        <v>446</v>
      </c>
      <c r="BW37" s="323" t="s">
        <v>446</v>
      </c>
      <c r="BX37" s="323" t="s">
        <v>446</v>
      </c>
      <c r="BY37" s="323" t="s">
        <v>446</v>
      </c>
      <c r="BZ37" s="323" t="s">
        <v>446</v>
      </c>
      <c r="CA37" s="323" t="s">
        <v>446</v>
      </c>
      <c r="CB37" s="323" t="s">
        <v>446</v>
      </c>
      <c r="CC37" s="323" t="s">
        <v>446</v>
      </c>
      <c r="CD37" s="323" t="s">
        <v>446</v>
      </c>
      <c r="CE37" s="323" t="s">
        <v>446</v>
      </c>
      <c r="CF37" s="323" t="s">
        <v>446</v>
      </c>
      <c r="CG37" s="323" t="s">
        <v>446</v>
      </c>
      <c r="CH37" s="323" t="s">
        <v>446</v>
      </c>
      <c r="CI37" s="323" t="s">
        <v>446</v>
      </c>
      <c r="CJ37" s="323" t="s">
        <v>446</v>
      </c>
      <c r="CK37" s="323" t="s">
        <v>446</v>
      </c>
      <c r="CL37" s="323" t="s">
        <v>446</v>
      </c>
      <c r="CM37" s="323" t="s">
        <v>446</v>
      </c>
      <c r="CN37" s="323" t="s">
        <v>446</v>
      </c>
      <c r="CO37" s="323" t="s">
        <v>446</v>
      </c>
      <c r="CP37" s="323" t="s">
        <v>446</v>
      </c>
      <c r="CQ37" s="323" t="s">
        <v>446</v>
      </c>
      <c r="CR37" s="323" t="s">
        <v>446</v>
      </c>
      <c r="CS37" s="323" t="s">
        <v>446</v>
      </c>
      <c r="CT37" s="323" t="s">
        <v>446</v>
      </c>
      <c r="CU37" s="323" t="s">
        <v>446</v>
      </c>
      <c r="CV37" s="323" t="s">
        <v>446</v>
      </c>
      <c r="CW37" s="323" t="s">
        <v>446</v>
      </c>
      <c r="CX37" s="323" t="s">
        <v>446</v>
      </c>
      <c r="CY37" s="323" t="s">
        <v>446</v>
      </c>
      <c r="CZ37" s="323" t="s">
        <v>446</v>
      </c>
      <c r="DA37" s="323" t="s">
        <v>446</v>
      </c>
      <c r="DB37" s="323" t="s">
        <v>446</v>
      </c>
      <c r="DC37" s="323" t="s">
        <v>446</v>
      </c>
      <c r="DD37" s="323" t="s">
        <v>446</v>
      </c>
      <c r="DE37" s="323" t="s">
        <v>446</v>
      </c>
      <c r="DF37" s="323" t="s">
        <v>446</v>
      </c>
      <c r="DG37" s="323" t="s">
        <v>446</v>
      </c>
      <c r="DH37" s="323" t="s">
        <v>446</v>
      </c>
      <c r="DI37" s="323" t="s">
        <v>446</v>
      </c>
      <c r="DJ37" s="323" t="s">
        <v>446</v>
      </c>
      <c r="DK37" s="323" t="s">
        <v>446</v>
      </c>
      <c r="DL37" s="323" t="s">
        <v>446</v>
      </c>
      <c r="DM37" s="323" t="s">
        <v>446</v>
      </c>
      <c r="DN37" s="323" t="s">
        <v>446</v>
      </c>
      <c r="DO37" s="323" t="s">
        <v>446</v>
      </c>
      <c r="DP37" s="323" t="s">
        <v>446</v>
      </c>
      <c r="DQ37" s="323" t="s">
        <v>446</v>
      </c>
      <c r="DR37" s="323" t="s">
        <v>446</v>
      </c>
      <c r="DS37" s="323" t="s">
        <v>446</v>
      </c>
      <c r="DT37" s="323" t="s">
        <v>446</v>
      </c>
      <c r="DU37" s="323" t="s">
        <v>446</v>
      </c>
      <c r="DV37" s="323" t="s">
        <v>446</v>
      </c>
      <c r="DW37" s="323" t="s">
        <v>446</v>
      </c>
      <c r="DX37" s="323" t="s">
        <v>446</v>
      </c>
      <c r="DY37" s="323" t="s">
        <v>446</v>
      </c>
      <c r="DZ37" s="323" t="s">
        <v>446</v>
      </c>
      <c r="EA37" s="323" t="s">
        <v>446</v>
      </c>
      <c r="EB37" s="323" t="s">
        <v>446</v>
      </c>
      <c r="EC37" s="323" t="s">
        <v>446</v>
      </c>
      <c r="ED37" s="323" t="s">
        <v>446</v>
      </c>
      <c r="EE37" s="323" t="s">
        <v>446</v>
      </c>
      <c r="EF37" s="323" t="s">
        <v>446</v>
      </c>
      <c r="EG37" s="323" t="s">
        <v>446</v>
      </c>
      <c r="EH37" s="323" t="s">
        <v>446</v>
      </c>
      <c r="EI37" s="323" t="s">
        <v>446</v>
      </c>
      <c r="EJ37" s="323" t="s">
        <v>446</v>
      </c>
      <c r="EK37" s="323" t="s">
        <v>446</v>
      </c>
      <c r="EL37" s="323" t="s">
        <v>446</v>
      </c>
      <c r="EM37" s="323" t="s">
        <v>446</v>
      </c>
      <c r="EN37" s="323" t="s">
        <v>446</v>
      </c>
      <c r="EO37" s="323" t="s">
        <v>446</v>
      </c>
      <c r="EP37" s="323" t="s">
        <v>446</v>
      </c>
      <c r="EQ37" s="323" t="s">
        <v>446</v>
      </c>
      <c r="ER37" s="323" t="s">
        <v>446</v>
      </c>
      <c r="ES37" s="323" t="s">
        <v>446</v>
      </c>
      <c r="ET37" s="323" t="s">
        <v>446</v>
      </c>
      <c r="EU37" s="323" t="s">
        <v>446</v>
      </c>
      <c r="EV37" s="323" t="s">
        <v>446</v>
      </c>
      <c r="EW37" s="323" t="s">
        <v>446</v>
      </c>
      <c r="EX37" s="323" t="s">
        <v>446</v>
      </c>
      <c r="EY37" s="323" t="s">
        <v>446</v>
      </c>
      <c r="EZ37" s="323" t="s">
        <v>446</v>
      </c>
      <c r="FA37" s="323" t="s">
        <v>446</v>
      </c>
      <c r="FB37" s="323" t="s">
        <v>446</v>
      </c>
      <c r="FC37" s="323" t="s">
        <v>446</v>
      </c>
      <c r="FD37" s="323" t="s">
        <v>446</v>
      </c>
      <c r="FE37" s="323" t="s">
        <v>446</v>
      </c>
      <c r="FF37" s="323" t="s">
        <v>446</v>
      </c>
      <c r="FG37" s="323" t="s">
        <v>446</v>
      </c>
      <c r="FH37" s="323" t="s">
        <v>446</v>
      </c>
      <c r="FI37" s="323" t="s">
        <v>446</v>
      </c>
      <c r="FJ37" s="323" t="s">
        <v>446</v>
      </c>
      <c r="FK37" s="323" t="s">
        <v>446</v>
      </c>
      <c r="FL37" s="323" t="s">
        <v>446</v>
      </c>
      <c r="FM37" s="323" t="s">
        <v>446</v>
      </c>
      <c r="FN37" s="323" t="s">
        <v>446</v>
      </c>
      <c r="FO37" s="323" t="s">
        <v>446</v>
      </c>
      <c r="FP37" s="323" t="s">
        <v>446</v>
      </c>
      <c r="FQ37" s="323" t="s">
        <v>446</v>
      </c>
      <c r="FR37" s="323" t="s">
        <v>446</v>
      </c>
      <c r="FS37" s="323" t="s">
        <v>446</v>
      </c>
      <c r="FT37" s="323" t="s">
        <v>446</v>
      </c>
      <c r="FU37" s="323" t="s">
        <v>446</v>
      </c>
      <c r="FV37" s="323" t="s">
        <v>446</v>
      </c>
      <c r="FW37" s="323" t="s">
        <v>446</v>
      </c>
      <c r="FX37" s="323" t="s">
        <v>446</v>
      </c>
      <c r="FY37" s="323" t="s">
        <v>446</v>
      </c>
      <c r="FZ37" s="323" t="s">
        <v>446</v>
      </c>
      <c r="GA37" s="323" t="s">
        <v>446</v>
      </c>
      <c r="GB37" s="323" t="s">
        <v>446</v>
      </c>
      <c r="GC37" s="323" t="s">
        <v>446</v>
      </c>
      <c r="GD37" s="323" t="s">
        <v>446</v>
      </c>
      <c r="GE37" s="323" t="s">
        <v>446</v>
      </c>
      <c r="GF37" s="323" t="s">
        <v>446</v>
      </c>
      <c r="GG37" s="323" t="s">
        <v>446</v>
      </c>
      <c r="GH37" s="323" t="s">
        <v>446</v>
      </c>
      <c r="GI37" s="323" t="s">
        <v>446</v>
      </c>
      <c r="GJ37" s="323" t="s">
        <v>446</v>
      </c>
      <c r="GK37" s="323" t="s">
        <v>446</v>
      </c>
      <c r="GL37" s="323" t="s">
        <v>446</v>
      </c>
      <c r="GM37" s="323" t="s">
        <v>446</v>
      </c>
      <c r="GN37" s="323" t="s">
        <v>446</v>
      </c>
      <c r="GO37" s="323" t="s">
        <v>446</v>
      </c>
      <c r="GP37" s="323" t="s">
        <v>446</v>
      </c>
      <c r="GQ37" s="323" t="s">
        <v>446</v>
      </c>
      <c r="GR37" s="323" t="s">
        <v>446</v>
      </c>
      <c r="GS37" s="323" t="s">
        <v>446</v>
      </c>
      <c r="GT37" s="323" t="s">
        <v>446</v>
      </c>
      <c r="GU37" s="323" t="s">
        <v>446</v>
      </c>
      <c r="GV37" s="323" t="s">
        <v>446</v>
      </c>
      <c r="GW37" s="323" t="s">
        <v>446</v>
      </c>
      <c r="GX37" s="323" t="s">
        <v>446</v>
      </c>
      <c r="GY37" s="323" t="s">
        <v>446</v>
      </c>
      <c r="GZ37" s="323" t="s">
        <v>446</v>
      </c>
      <c r="HA37" s="323" t="s">
        <v>446</v>
      </c>
      <c r="HB37" s="323" t="s">
        <v>446</v>
      </c>
      <c r="HC37" s="323" t="s">
        <v>446</v>
      </c>
      <c r="HD37" s="323" t="s">
        <v>446</v>
      </c>
      <c r="HE37" s="323" t="s">
        <v>446</v>
      </c>
      <c r="HF37" s="323" t="s">
        <v>446</v>
      </c>
      <c r="HG37" s="323" t="s">
        <v>446</v>
      </c>
      <c r="HH37" s="323" t="s">
        <v>446</v>
      </c>
      <c r="HI37" s="323" t="s">
        <v>446</v>
      </c>
      <c r="HJ37" s="323" t="s">
        <v>446</v>
      </c>
      <c r="HK37" s="323" t="s">
        <v>446</v>
      </c>
      <c r="HL37" s="323" t="s">
        <v>446</v>
      </c>
      <c r="HM37" s="323" t="s">
        <v>446</v>
      </c>
      <c r="HN37" s="323" t="s">
        <v>446</v>
      </c>
      <c r="HO37" s="323" t="s">
        <v>446</v>
      </c>
      <c r="HP37" s="323" t="s">
        <v>446</v>
      </c>
      <c r="HQ37" s="323" t="s">
        <v>446</v>
      </c>
      <c r="HR37" s="323" t="s">
        <v>446</v>
      </c>
      <c r="HS37" s="323" t="s">
        <v>446</v>
      </c>
      <c r="HT37" s="323" t="s">
        <v>446</v>
      </c>
      <c r="HU37" s="323" t="s">
        <v>446</v>
      </c>
      <c r="HV37" s="323" t="s">
        <v>446</v>
      </c>
      <c r="HW37" s="323" t="s">
        <v>446</v>
      </c>
      <c r="HX37" s="323" t="s">
        <v>446</v>
      </c>
      <c r="HY37" s="323" t="s">
        <v>446</v>
      </c>
      <c r="HZ37" s="323" t="s">
        <v>446</v>
      </c>
      <c r="IA37" s="323" t="s">
        <v>446</v>
      </c>
      <c r="IB37" s="323" t="s">
        <v>446</v>
      </c>
      <c r="IC37" s="323" t="s">
        <v>446</v>
      </c>
      <c r="ID37" s="323" t="s">
        <v>446</v>
      </c>
      <c r="IE37" s="323" t="s">
        <v>446</v>
      </c>
      <c r="IF37" s="323" t="s">
        <v>446</v>
      </c>
      <c r="IG37" s="323" t="s">
        <v>446</v>
      </c>
      <c r="IH37" s="323" t="s">
        <v>446</v>
      </c>
      <c r="II37" s="323" t="s">
        <v>446</v>
      </c>
      <c r="IJ37" s="323" t="s">
        <v>446</v>
      </c>
      <c r="IK37" s="323" t="s">
        <v>446</v>
      </c>
      <c r="IL37" s="323" t="s">
        <v>446</v>
      </c>
      <c r="IM37" s="323" t="s">
        <v>446</v>
      </c>
      <c r="IN37" s="323" t="s">
        <v>446</v>
      </c>
      <c r="IO37" s="323" t="s">
        <v>446</v>
      </c>
      <c r="IP37" s="323" t="s">
        <v>446</v>
      </c>
      <c r="IQ37" s="323" t="s">
        <v>446</v>
      </c>
      <c r="IR37" s="323" t="s">
        <v>446</v>
      </c>
      <c r="IS37" s="323" t="s">
        <v>446</v>
      </c>
      <c r="IT37" s="323" t="s">
        <v>446</v>
      </c>
      <c r="IU37" s="323" t="s">
        <v>446</v>
      </c>
      <c r="IV37" s="323" t="s">
        <v>446</v>
      </c>
      <c r="IW37" s="323" t="s">
        <v>446</v>
      </c>
      <c r="IX37" s="323" t="s">
        <v>446</v>
      </c>
      <c r="IY37" s="323" t="s">
        <v>446</v>
      </c>
      <c r="IZ37" s="323" t="s">
        <v>446</v>
      </c>
      <c r="JA37" s="323" t="s">
        <v>446</v>
      </c>
      <c r="JB37" s="323" t="s">
        <v>446</v>
      </c>
      <c r="JC37" s="323" t="s">
        <v>446</v>
      </c>
      <c r="JD37" s="323" t="s">
        <v>446</v>
      </c>
      <c r="JE37" s="323" t="s">
        <v>446</v>
      </c>
      <c r="JF37" s="323" t="s">
        <v>446</v>
      </c>
      <c r="JG37" s="323" t="s">
        <v>446</v>
      </c>
      <c r="JH37" s="323" t="s">
        <v>446</v>
      </c>
      <c r="JI37" s="323" t="s">
        <v>446</v>
      </c>
      <c r="JJ37" s="323" t="s">
        <v>446</v>
      </c>
      <c r="JK37" s="323" t="s">
        <v>446</v>
      </c>
      <c r="JL37" s="323" t="s">
        <v>446</v>
      </c>
      <c r="JM37" s="323" t="s">
        <v>446</v>
      </c>
      <c r="JN37" s="323" t="s">
        <v>446</v>
      </c>
      <c r="JO37" s="323" t="s">
        <v>446</v>
      </c>
      <c r="JP37" s="323" t="s">
        <v>446</v>
      </c>
      <c r="JQ37" s="323" t="s">
        <v>446</v>
      </c>
      <c r="JR37" s="323" t="s">
        <v>446</v>
      </c>
      <c r="JS37" s="323" t="s">
        <v>446</v>
      </c>
      <c r="JT37" s="323" t="s">
        <v>446</v>
      </c>
      <c r="JU37" s="323" t="s">
        <v>446</v>
      </c>
      <c r="JV37" s="323" t="s">
        <v>446</v>
      </c>
      <c r="JW37" s="323" t="s">
        <v>446</v>
      </c>
      <c r="JX37" s="323" t="s">
        <v>446</v>
      </c>
      <c r="JY37" s="323" t="s">
        <v>446</v>
      </c>
      <c r="JZ37" s="323" t="s">
        <v>446</v>
      </c>
      <c r="KA37" s="323" t="s">
        <v>446</v>
      </c>
      <c r="KB37" s="323" t="s">
        <v>446</v>
      </c>
      <c r="KC37" s="323" t="s">
        <v>446</v>
      </c>
      <c r="KD37" s="323" t="s">
        <v>446</v>
      </c>
      <c r="KE37" s="323" t="s">
        <v>446</v>
      </c>
      <c r="KF37" s="323" t="s">
        <v>446</v>
      </c>
      <c r="KG37" s="323" t="s">
        <v>446</v>
      </c>
      <c r="KH37" s="323" t="s">
        <v>446</v>
      </c>
      <c r="KI37" s="323" t="s">
        <v>446</v>
      </c>
      <c r="KJ37" s="323" t="s">
        <v>446</v>
      </c>
      <c r="KK37" s="323" t="s">
        <v>446</v>
      </c>
      <c r="KL37" s="323" t="s">
        <v>446</v>
      </c>
      <c r="KM37" s="323" t="s">
        <v>446</v>
      </c>
      <c r="KN37" s="323" t="s">
        <v>446</v>
      </c>
      <c r="KO37" s="323" t="s">
        <v>446</v>
      </c>
      <c r="KP37" s="323" t="s">
        <v>446</v>
      </c>
      <c r="KQ37" s="323" t="s">
        <v>446</v>
      </c>
      <c r="KR37" s="323" t="s">
        <v>446</v>
      </c>
      <c r="KS37" s="323" t="s">
        <v>446</v>
      </c>
      <c r="KT37" s="323" t="s">
        <v>446</v>
      </c>
      <c r="KU37" s="323" t="s">
        <v>446</v>
      </c>
      <c r="KV37" s="323" t="s">
        <v>446</v>
      </c>
      <c r="KW37" s="323" t="s">
        <v>446</v>
      </c>
      <c r="KX37" s="323" t="s">
        <v>446</v>
      </c>
      <c r="KY37" s="323" t="s">
        <v>446</v>
      </c>
      <c r="KZ37" s="323" t="s">
        <v>446</v>
      </c>
      <c r="LA37" s="323" t="s">
        <v>446</v>
      </c>
      <c r="LB37" s="323" t="s">
        <v>446</v>
      </c>
    </row>
    <row r="38" spans="1:314" ht="12" customHeight="1">
      <c r="A38" s="3">
        <v>232114</v>
      </c>
      <c r="B38" s="2" t="s">
        <v>726</v>
      </c>
      <c r="C38" s="323">
        <v>918.32</v>
      </c>
      <c r="D38" s="324">
        <v>425340</v>
      </c>
      <c r="E38" s="325">
        <v>13.8</v>
      </c>
      <c r="F38" s="325">
        <v>63.6</v>
      </c>
      <c r="G38" s="325">
        <v>22.6</v>
      </c>
      <c r="H38" s="326">
        <v>22198</v>
      </c>
      <c r="I38" s="326">
        <v>46507</v>
      </c>
      <c r="J38" s="326">
        <v>71772</v>
      </c>
      <c r="K38" s="324">
        <v>43407</v>
      </c>
      <c r="L38" s="324">
        <v>181418</v>
      </c>
      <c r="M38" s="324">
        <v>17735</v>
      </c>
      <c r="N38" s="324">
        <v>19200</v>
      </c>
      <c r="O38" s="327">
        <v>18710</v>
      </c>
      <c r="P38" s="74" t="s">
        <v>1208</v>
      </c>
      <c r="Q38" s="74" t="s">
        <v>1208</v>
      </c>
      <c r="R38" s="326">
        <v>425340</v>
      </c>
      <c r="S38" s="324">
        <v>422542</v>
      </c>
      <c r="T38" s="324">
        <v>466836</v>
      </c>
      <c r="U38" s="324">
        <v>2458352</v>
      </c>
      <c r="V38" s="324">
        <v>3124197</v>
      </c>
      <c r="W38" s="324">
        <v>1295987</v>
      </c>
      <c r="X38" s="324">
        <v>1751273</v>
      </c>
      <c r="Y38" s="328">
        <v>103</v>
      </c>
      <c r="Z38" s="329">
        <v>70</v>
      </c>
      <c r="AA38" s="328">
        <v>32</v>
      </c>
      <c r="AB38" s="74" t="s">
        <v>1208</v>
      </c>
      <c r="AC38" s="74" t="s">
        <v>1208</v>
      </c>
      <c r="AD38" s="330">
        <v>533154</v>
      </c>
      <c r="AE38" s="324">
        <v>4251.01</v>
      </c>
      <c r="AF38" s="328">
        <v>5370.65</v>
      </c>
      <c r="AG38" s="324">
        <v>2712</v>
      </c>
      <c r="AH38" s="324">
        <v>358304</v>
      </c>
      <c r="AI38" s="324">
        <v>0</v>
      </c>
      <c r="AJ38" s="74" t="s">
        <v>1208</v>
      </c>
      <c r="AK38" s="329">
        <v>20</v>
      </c>
      <c r="AL38" s="324">
        <v>2148</v>
      </c>
      <c r="AM38" s="327">
        <v>75</v>
      </c>
      <c r="AN38" s="327">
        <v>24062</v>
      </c>
      <c r="AO38" s="324">
        <v>1559</v>
      </c>
      <c r="AP38" s="324">
        <v>187</v>
      </c>
      <c r="AQ38" s="332">
        <v>28</v>
      </c>
      <c r="AR38" s="327">
        <v>11980</v>
      </c>
      <c r="AS38" s="324">
        <v>836</v>
      </c>
      <c r="AT38" s="324">
        <v>24</v>
      </c>
      <c r="AU38" s="324">
        <v>412</v>
      </c>
      <c r="AV38" s="324">
        <v>32</v>
      </c>
      <c r="AW38" s="324">
        <v>922</v>
      </c>
      <c r="AX38" s="74" t="s">
        <v>1208</v>
      </c>
      <c r="AY38" s="74" t="s">
        <v>1208</v>
      </c>
      <c r="AZ38" s="74" t="s">
        <v>1208</v>
      </c>
      <c r="BA38" s="74" t="s">
        <v>1208</v>
      </c>
      <c r="BB38" s="325">
        <v>100</v>
      </c>
      <c r="BC38" s="325">
        <v>100</v>
      </c>
      <c r="BD38" s="325">
        <v>100</v>
      </c>
      <c r="BE38" s="325"/>
      <c r="BF38" s="328">
        <v>19</v>
      </c>
      <c r="BG38" s="332">
        <v>19</v>
      </c>
      <c r="BH38" s="332">
        <v>16</v>
      </c>
      <c r="BI38" s="74" t="s">
        <v>1208</v>
      </c>
      <c r="BJ38" s="74" t="s">
        <v>1208</v>
      </c>
      <c r="BK38" s="328">
        <v>8</v>
      </c>
      <c r="BL38" s="328">
        <v>8</v>
      </c>
      <c r="BM38" s="332">
        <v>18</v>
      </c>
      <c r="BN38" s="332">
        <v>15</v>
      </c>
      <c r="BO38" s="327">
        <v>14</v>
      </c>
      <c r="BP38" s="324">
        <v>55138</v>
      </c>
      <c r="BQ38" s="327">
        <v>1</v>
      </c>
      <c r="BR38" s="324">
        <v>28000</v>
      </c>
      <c r="BS38" s="327">
        <v>2</v>
      </c>
      <c r="BT38" s="324">
        <v>33870</v>
      </c>
      <c r="BU38" s="327">
        <v>6</v>
      </c>
      <c r="BV38" s="324">
        <v>2346</v>
      </c>
      <c r="BW38" s="325">
        <v>56.2</v>
      </c>
      <c r="BX38" s="328">
        <v>0</v>
      </c>
      <c r="BY38" s="328">
        <v>4</v>
      </c>
      <c r="BZ38" s="328">
        <v>0</v>
      </c>
      <c r="CA38" s="328">
        <v>10140</v>
      </c>
      <c r="CB38" s="325">
        <v>55.2</v>
      </c>
      <c r="CC38" s="331">
        <v>1.3</v>
      </c>
      <c r="CD38" s="325">
        <v>26.398</v>
      </c>
      <c r="CE38" s="325">
        <v>2.8015969926049911</v>
      </c>
      <c r="CF38" s="325">
        <v>64.156949962200002</v>
      </c>
      <c r="CG38" s="327">
        <v>18</v>
      </c>
      <c r="CH38" s="324">
        <v>3299</v>
      </c>
      <c r="CI38" s="327">
        <v>231</v>
      </c>
      <c r="CJ38" s="327">
        <v>749</v>
      </c>
      <c r="CK38" s="327">
        <v>3211</v>
      </c>
      <c r="CL38" s="327">
        <v>944</v>
      </c>
      <c r="CM38" s="327">
        <v>217</v>
      </c>
      <c r="CN38" s="327">
        <v>302</v>
      </c>
      <c r="CO38" s="323">
        <v>1.61</v>
      </c>
      <c r="CP38" s="331" t="s">
        <v>439</v>
      </c>
      <c r="CQ38" s="327">
        <v>9</v>
      </c>
      <c r="CR38" s="327">
        <v>72</v>
      </c>
      <c r="CS38" s="327">
        <v>3</v>
      </c>
      <c r="CT38" s="327">
        <v>1</v>
      </c>
      <c r="CU38" s="327">
        <v>50</v>
      </c>
      <c r="CV38" s="327">
        <v>14</v>
      </c>
      <c r="CW38" s="324">
        <v>1091</v>
      </c>
      <c r="CX38" s="327">
        <v>8</v>
      </c>
      <c r="CY38" s="327">
        <v>674</v>
      </c>
      <c r="CZ38" s="328">
        <v>28</v>
      </c>
      <c r="DA38" s="328">
        <v>474</v>
      </c>
      <c r="DB38" s="328">
        <v>13</v>
      </c>
      <c r="DC38" s="328">
        <v>126</v>
      </c>
      <c r="DD38" s="328">
        <v>2</v>
      </c>
      <c r="DE38" s="328">
        <v>44</v>
      </c>
      <c r="DF38" s="324">
        <v>8314</v>
      </c>
      <c r="DG38" s="324">
        <v>1906</v>
      </c>
      <c r="DH38" s="324">
        <v>1918</v>
      </c>
      <c r="DI38" s="330">
        <v>801726.71900000004</v>
      </c>
      <c r="DJ38" s="330">
        <v>304393.46299999999</v>
      </c>
      <c r="DK38" s="330">
        <v>499251.21600000001</v>
      </c>
      <c r="DL38" s="324">
        <v>96133</v>
      </c>
      <c r="DM38" s="327">
        <v>28</v>
      </c>
      <c r="DN38" s="330">
        <v>14388</v>
      </c>
      <c r="DO38" s="330">
        <v>1771</v>
      </c>
      <c r="DP38" s="330">
        <v>1395</v>
      </c>
      <c r="DQ38" s="328">
        <v>482</v>
      </c>
      <c r="DR38" s="328">
        <v>2184</v>
      </c>
      <c r="DS38" s="324">
        <v>24726</v>
      </c>
      <c r="DT38" s="324">
        <v>12771</v>
      </c>
      <c r="DU38" s="324">
        <v>3270</v>
      </c>
      <c r="DV38" s="324">
        <v>3072</v>
      </c>
      <c r="DW38" s="397">
        <v>215</v>
      </c>
      <c r="DX38" s="397">
        <v>234</v>
      </c>
      <c r="DY38" s="397">
        <v>0</v>
      </c>
      <c r="DZ38" s="397">
        <v>1544</v>
      </c>
      <c r="EA38" s="397">
        <v>75</v>
      </c>
      <c r="EB38" s="397">
        <v>16627</v>
      </c>
      <c r="EC38" s="74" t="s">
        <v>1208</v>
      </c>
      <c r="ED38" s="116">
        <v>87</v>
      </c>
      <c r="EE38" s="327">
        <v>13590</v>
      </c>
      <c r="EF38" s="118">
        <v>8947</v>
      </c>
      <c r="EG38" s="327">
        <v>0</v>
      </c>
      <c r="EH38" s="118">
        <v>1427</v>
      </c>
      <c r="EI38" s="328">
        <v>75</v>
      </c>
      <c r="EJ38" s="328">
        <v>93</v>
      </c>
      <c r="EK38" s="325">
        <v>42.3</v>
      </c>
      <c r="EL38" s="328">
        <v>56</v>
      </c>
      <c r="EM38" s="328">
        <v>176</v>
      </c>
      <c r="EN38" s="328">
        <v>1187</v>
      </c>
      <c r="EO38" s="330">
        <v>248</v>
      </c>
      <c r="EP38" s="330">
        <v>76</v>
      </c>
      <c r="EQ38" s="330">
        <v>3482</v>
      </c>
      <c r="ER38" s="327">
        <v>3653</v>
      </c>
      <c r="ES38" s="325">
        <v>96.6</v>
      </c>
      <c r="ET38" s="325">
        <v>96.9</v>
      </c>
      <c r="EU38" s="330">
        <v>193</v>
      </c>
      <c r="EV38" s="325">
        <v>5.5</v>
      </c>
      <c r="EW38" s="330">
        <v>81401</v>
      </c>
      <c r="EX38" s="325">
        <v>36.9</v>
      </c>
      <c r="EY38" s="330">
        <v>339901</v>
      </c>
      <c r="EZ38" s="325">
        <v>2.84</v>
      </c>
      <c r="FA38" s="328">
        <v>467</v>
      </c>
      <c r="FB38" s="328">
        <v>400</v>
      </c>
      <c r="FC38" s="353">
        <v>11493</v>
      </c>
      <c r="FD38" s="328">
        <v>260</v>
      </c>
      <c r="FE38" s="328" t="s">
        <v>1209</v>
      </c>
      <c r="FF38" s="328">
        <v>100</v>
      </c>
      <c r="FG38" s="325">
        <v>100</v>
      </c>
      <c r="FH38" s="324">
        <v>150152</v>
      </c>
      <c r="FI38" s="327">
        <v>22680</v>
      </c>
      <c r="FJ38" s="324">
        <v>7035</v>
      </c>
      <c r="FK38" s="118">
        <v>123034</v>
      </c>
      <c r="FL38" s="324">
        <v>104530</v>
      </c>
      <c r="FM38" s="324">
        <v>14394</v>
      </c>
      <c r="FN38" s="324">
        <v>4110</v>
      </c>
      <c r="FO38" s="324">
        <v>4438</v>
      </c>
      <c r="FP38" s="140">
        <v>19.7</v>
      </c>
      <c r="FQ38" s="116">
        <v>185</v>
      </c>
      <c r="FR38" s="111">
        <v>10.9</v>
      </c>
      <c r="FS38" s="118">
        <v>8197</v>
      </c>
      <c r="FT38" s="328">
        <v>215</v>
      </c>
      <c r="FU38" s="328">
        <v>299</v>
      </c>
      <c r="FV38" s="328">
        <v>281</v>
      </c>
      <c r="FW38" s="334">
        <v>13</v>
      </c>
      <c r="FX38" s="334">
        <v>403</v>
      </c>
      <c r="FY38" s="323">
        <v>65.129234662259861</v>
      </c>
      <c r="FZ38" s="323"/>
      <c r="GA38" s="111">
        <v>99.95</v>
      </c>
      <c r="GB38" s="111">
        <v>89.83</v>
      </c>
      <c r="GC38" s="325">
        <v>72.427940000940424</v>
      </c>
      <c r="GD38" s="335">
        <v>24.3</v>
      </c>
      <c r="GE38" s="116">
        <v>130</v>
      </c>
      <c r="GF38" s="116">
        <v>16</v>
      </c>
      <c r="GG38" s="116">
        <v>108</v>
      </c>
      <c r="GH38" s="328">
        <v>1565</v>
      </c>
      <c r="GI38" s="328">
        <v>9</v>
      </c>
      <c r="GJ38" s="328">
        <v>2478</v>
      </c>
      <c r="GK38" s="328">
        <v>2893</v>
      </c>
      <c r="GL38" s="328">
        <v>7</v>
      </c>
      <c r="GM38" s="118">
        <v>10566819</v>
      </c>
      <c r="GN38" s="114">
        <v>3146</v>
      </c>
      <c r="GO38" s="328" t="s">
        <v>439</v>
      </c>
      <c r="GP38" s="328" t="s">
        <v>439</v>
      </c>
      <c r="GQ38" s="324">
        <v>13507</v>
      </c>
      <c r="GR38" s="327">
        <v>68</v>
      </c>
      <c r="GS38" s="327">
        <v>2897</v>
      </c>
      <c r="GT38" s="327">
        <v>10542</v>
      </c>
      <c r="GU38" s="324">
        <v>248872</v>
      </c>
      <c r="GV38" s="324">
        <v>968</v>
      </c>
      <c r="GW38" s="324">
        <v>127463</v>
      </c>
      <c r="GX38" s="324">
        <v>120441</v>
      </c>
      <c r="GY38" s="324">
        <v>448</v>
      </c>
      <c r="GZ38" s="324">
        <v>6177</v>
      </c>
      <c r="HA38" s="324">
        <v>1897546</v>
      </c>
      <c r="HB38" s="324">
        <v>1982</v>
      </c>
      <c r="HC38" s="324">
        <v>17910</v>
      </c>
      <c r="HD38" s="324">
        <v>378203</v>
      </c>
      <c r="HE38" s="324">
        <v>816</v>
      </c>
      <c r="HF38" s="324">
        <v>114974</v>
      </c>
      <c r="HG38" s="324">
        <v>14590290.67</v>
      </c>
      <c r="HH38" s="327">
        <v>767</v>
      </c>
      <c r="HI38" s="328">
        <v>26066</v>
      </c>
      <c r="HJ38" s="328">
        <v>722104</v>
      </c>
      <c r="HK38" s="336">
        <v>71.459999999999994</v>
      </c>
      <c r="HL38" s="328">
        <v>7700.2</v>
      </c>
      <c r="HM38" s="327">
        <v>6322</v>
      </c>
      <c r="HN38" s="327">
        <v>2581</v>
      </c>
      <c r="HO38" s="337">
        <v>243</v>
      </c>
      <c r="HP38" s="74" t="s">
        <v>1208</v>
      </c>
      <c r="HQ38" s="74" t="s">
        <v>1208</v>
      </c>
      <c r="HR38" s="74" t="s">
        <v>1208</v>
      </c>
      <c r="HS38" s="337">
        <v>121</v>
      </c>
      <c r="HT38" s="338">
        <v>2562335</v>
      </c>
      <c r="HU38" s="338">
        <v>17246428</v>
      </c>
      <c r="HV38" s="339">
        <v>1927432</v>
      </c>
      <c r="HW38" s="339">
        <v>2542921</v>
      </c>
      <c r="HX38" s="339">
        <v>430998</v>
      </c>
      <c r="HY38" s="339">
        <v>9500</v>
      </c>
      <c r="HZ38" s="339">
        <v>13400</v>
      </c>
      <c r="IA38" s="339">
        <v>307130</v>
      </c>
      <c r="IB38" s="339">
        <v>200750</v>
      </c>
      <c r="IC38" s="340">
        <v>26612</v>
      </c>
      <c r="ID38" s="340">
        <v>2476792</v>
      </c>
      <c r="IE38" s="340">
        <v>2822145</v>
      </c>
      <c r="IF38" s="341" t="s">
        <v>439</v>
      </c>
      <c r="IG38" s="341">
        <v>33</v>
      </c>
      <c r="IH38" s="340" t="s">
        <v>439</v>
      </c>
      <c r="II38" s="341">
        <v>33</v>
      </c>
      <c r="IJ38" s="340">
        <v>47240</v>
      </c>
      <c r="IK38" s="338">
        <v>285520</v>
      </c>
      <c r="IL38" s="341">
        <v>320</v>
      </c>
      <c r="IM38" s="346">
        <v>0</v>
      </c>
      <c r="IN38" s="331">
        <v>41.04</v>
      </c>
      <c r="IO38" s="328">
        <v>244914</v>
      </c>
      <c r="IP38" s="343">
        <v>-5.91</v>
      </c>
      <c r="IQ38" s="344">
        <v>7.5</v>
      </c>
      <c r="IR38" s="344">
        <v>7.5</v>
      </c>
      <c r="IS38" s="344">
        <v>1150.7</v>
      </c>
      <c r="IT38" s="344">
        <v>1105.4000000000001</v>
      </c>
      <c r="IU38" s="338">
        <v>115092</v>
      </c>
      <c r="IV38" s="345">
        <v>65.599999999999994</v>
      </c>
      <c r="IW38" s="345">
        <v>68.599999999999994</v>
      </c>
      <c r="IX38" s="345">
        <v>44.8</v>
      </c>
      <c r="IY38" s="345">
        <v>71.599999999999994</v>
      </c>
      <c r="IZ38" s="345">
        <v>24.9</v>
      </c>
      <c r="JA38" s="341">
        <v>3</v>
      </c>
      <c r="JB38" s="341">
        <v>9</v>
      </c>
      <c r="JC38" s="111">
        <v>80.12</v>
      </c>
      <c r="JD38" s="110">
        <v>1.494</v>
      </c>
      <c r="JE38" s="109">
        <v>70.400000000000006</v>
      </c>
      <c r="JF38" s="109">
        <v>3.1</v>
      </c>
      <c r="JG38" s="109">
        <v>5.5</v>
      </c>
      <c r="JH38" s="108">
        <v>50865822</v>
      </c>
      <c r="JI38" s="346">
        <v>75.599999999999994</v>
      </c>
      <c r="JJ38" s="346">
        <v>39.9</v>
      </c>
      <c r="JK38" s="377">
        <v>-5.54</v>
      </c>
      <c r="JL38" s="377">
        <v>-21.81</v>
      </c>
      <c r="JM38" s="377">
        <v>-85</v>
      </c>
      <c r="JN38" s="345">
        <v>37.1</v>
      </c>
      <c r="JO38" s="347">
        <v>3388</v>
      </c>
      <c r="JP38" s="74" t="s">
        <v>1208</v>
      </c>
      <c r="JQ38" s="74" t="s">
        <v>1208</v>
      </c>
      <c r="JR38" s="74" t="s">
        <v>1208</v>
      </c>
      <c r="JS38" s="345">
        <v>43</v>
      </c>
      <c r="JT38" s="345">
        <v>27.2</v>
      </c>
      <c r="JU38" s="338">
        <v>97819</v>
      </c>
      <c r="JV38" s="338">
        <v>1459</v>
      </c>
      <c r="JW38" s="338">
        <v>1602</v>
      </c>
      <c r="JX38" s="338">
        <v>7086</v>
      </c>
      <c r="JY38" s="338">
        <v>8202</v>
      </c>
      <c r="JZ38" s="338">
        <v>7411</v>
      </c>
      <c r="KA38" s="338">
        <v>8758</v>
      </c>
      <c r="KB38" s="338">
        <v>11157</v>
      </c>
      <c r="KC38" s="338">
        <v>9925</v>
      </c>
      <c r="KD38" s="338">
        <v>8310</v>
      </c>
      <c r="KE38" s="338">
        <v>7209</v>
      </c>
      <c r="KF38" s="338">
        <v>6149</v>
      </c>
      <c r="KG38" s="338">
        <v>4525</v>
      </c>
      <c r="KH38" s="74" t="s">
        <v>1208</v>
      </c>
      <c r="KI38" s="338">
        <v>1974</v>
      </c>
      <c r="KJ38" s="338">
        <v>873</v>
      </c>
      <c r="KK38" s="338">
        <v>372</v>
      </c>
      <c r="KL38" s="338">
        <v>182</v>
      </c>
      <c r="KM38" s="338">
        <v>9929</v>
      </c>
      <c r="KN38" s="338">
        <v>9754</v>
      </c>
      <c r="KO38" s="338">
        <v>10657</v>
      </c>
      <c r="KP38" s="338">
        <v>11612</v>
      </c>
      <c r="KQ38" s="338">
        <v>12969</v>
      </c>
      <c r="KR38" s="338">
        <v>15251</v>
      </c>
      <c r="KS38" s="338">
        <v>12976</v>
      </c>
      <c r="KT38" s="338">
        <v>11249</v>
      </c>
      <c r="KU38" s="338">
        <v>10892</v>
      </c>
      <c r="KV38" s="338">
        <v>12523</v>
      </c>
      <c r="KW38" s="338">
        <v>14425</v>
      </c>
      <c r="KX38" s="74" t="s">
        <v>1208</v>
      </c>
      <c r="KY38" s="338">
        <v>10856</v>
      </c>
      <c r="KZ38" s="338">
        <v>7476</v>
      </c>
      <c r="LA38" s="338">
        <v>5594</v>
      </c>
      <c r="LB38" s="348">
        <v>6467</v>
      </c>
    </row>
    <row r="39" spans="1:314" ht="12" customHeight="1">
      <c r="A39" s="3">
        <v>252018</v>
      </c>
      <c r="B39" s="322" t="s">
        <v>727</v>
      </c>
      <c r="C39" s="323">
        <v>464.51</v>
      </c>
      <c r="D39" s="324">
        <v>342695</v>
      </c>
      <c r="E39" s="325">
        <v>13.7</v>
      </c>
      <c r="F39" s="325">
        <v>60.1</v>
      </c>
      <c r="G39" s="325">
        <v>26.2</v>
      </c>
      <c r="H39" s="326">
        <v>17669</v>
      </c>
      <c r="I39" s="326">
        <v>37156</v>
      </c>
      <c r="J39" s="326">
        <v>57471</v>
      </c>
      <c r="K39" s="326">
        <v>43766</v>
      </c>
      <c r="L39" s="324">
        <v>148544</v>
      </c>
      <c r="M39" s="324">
        <v>4376</v>
      </c>
      <c r="N39" s="324">
        <v>12557</v>
      </c>
      <c r="O39" s="327">
        <v>11688</v>
      </c>
      <c r="P39" s="74" t="s">
        <v>1208</v>
      </c>
      <c r="Q39" s="74" t="s">
        <v>1208</v>
      </c>
      <c r="R39" s="326">
        <v>341192</v>
      </c>
      <c r="S39" s="324">
        <v>340973</v>
      </c>
      <c r="T39" s="324">
        <v>310543</v>
      </c>
      <c r="U39" s="324">
        <v>887471</v>
      </c>
      <c r="V39" s="324">
        <v>1581420</v>
      </c>
      <c r="W39" s="324">
        <v>536242</v>
      </c>
      <c r="X39" s="324">
        <v>868848</v>
      </c>
      <c r="Y39" s="328">
        <v>55</v>
      </c>
      <c r="Z39" s="329">
        <v>52</v>
      </c>
      <c r="AA39" s="328" t="s">
        <v>439</v>
      </c>
      <c r="AB39" s="74" t="s">
        <v>1208</v>
      </c>
      <c r="AC39" s="74" t="s">
        <v>1208</v>
      </c>
      <c r="AD39" s="330" t="s">
        <v>439</v>
      </c>
      <c r="AE39" s="324" t="s">
        <v>439</v>
      </c>
      <c r="AF39" s="328" t="s">
        <v>439</v>
      </c>
      <c r="AG39" s="324">
        <v>1300</v>
      </c>
      <c r="AH39" s="324">
        <v>106526</v>
      </c>
      <c r="AI39" s="324">
        <v>1848</v>
      </c>
      <c r="AJ39" s="74" t="s">
        <v>1208</v>
      </c>
      <c r="AK39" s="329">
        <v>40</v>
      </c>
      <c r="AL39" s="324">
        <v>3235</v>
      </c>
      <c r="AM39" s="327">
        <v>37</v>
      </c>
      <c r="AN39" s="327">
        <v>18535</v>
      </c>
      <c r="AO39" s="324">
        <v>1145</v>
      </c>
      <c r="AP39" s="324">
        <v>114</v>
      </c>
      <c r="AQ39" s="332">
        <v>18</v>
      </c>
      <c r="AR39" s="327">
        <v>8712</v>
      </c>
      <c r="AS39" s="324">
        <v>639</v>
      </c>
      <c r="AT39" s="324">
        <v>7</v>
      </c>
      <c r="AU39" s="324">
        <v>222</v>
      </c>
      <c r="AV39" s="324">
        <v>16</v>
      </c>
      <c r="AW39" s="324">
        <v>40</v>
      </c>
      <c r="AX39" s="74" t="s">
        <v>1208</v>
      </c>
      <c r="AY39" s="74" t="s">
        <v>1208</v>
      </c>
      <c r="AZ39" s="74" t="s">
        <v>1208</v>
      </c>
      <c r="BA39" s="74" t="s">
        <v>1208</v>
      </c>
      <c r="BB39" s="325">
        <v>100</v>
      </c>
      <c r="BC39" s="325">
        <v>87.1</v>
      </c>
      <c r="BD39" s="325">
        <v>67.099999999999994</v>
      </c>
      <c r="BE39" s="325"/>
      <c r="BF39" s="328">
        <v>3</v>
      </c>
      <c r="BG39" s="332">
        <v>3</v>
      </c>
      <c r="BH39" s="332">
        <v>6</v>
      </c>
      <c r="BI39" s="74" t="s">
        <v>1208</v>
      </c>
      <c r="BJ39" s="74" t="s">
        <v>1208</v>
      </c>
      <c r="BK39" s="332">
        <v>3</v>
      </c>
      <c r="BL39" s="332">
        <v>2</v>
      </c>
      <c r="BM39" s="332">
        <v>3</v>
      </c>
      <c r="BN39" s="332">
        <v>5</v>
      </c>
      <c r="BO39" s="327">
        <v>7</v>
      </c>
      <c r="BP39" s="324">
        <v>14609</v>
      </c>
      <c r="BQ39" s="327">
        <v>1</v>
      </c>
      <c r="BR39" s="324">
        <v>31853</v>
      </c>
      <c r="BS39" s="327">
        <v>1</v>
      </c>
      <c r="BT39" s="324">
        <v>21447</v>
      </c>
      <c r="BU39" s="327">
        <v>13</v>
      </c>
      <c r="BV39" s="324">
        <v>6076</v>
      </c>
      <c r="BW39" s="325">
        <v>49.9</v>
      </c>
      <c r="BX39" s="328">
        <v>1</v>
      </c>
      <c r="BY39" s="328">
        <v>5</v>
      </c>
      <c r="BZ39" s="328">
        <v>549</v>
      </c>
      <c r="CA39" s="328">
        <v>10592</v>
      </c>
      <c r="CB39" s="325" t="s">
        <v>439</v>
      </c>
      <c r="CC39" s="331">
        <v>1.19</v>
      </c>
      <c r="CD39" s="325">
        <v>31.9</v>
      </c>
      <c r="CE39" s="325">
        <v>3.7948041340747021</v>
      </c>
      <c r="CF39" s="325">
        <v>58.2390521632</v>
      </c>
      <c r="CG39" s="327">
        <v>15</v>
      </c>
      <c r="CH39" s="324">
        <v>4008</v>
      </c>
      <c r="CI39" s="327">
        <v>298</v>
      </c>
      <c r="CJ39" s="327">
        <v>1250</v>
      </c>
      <c r="CK39" s="327">
        <v>3082</v>
      </c>
      <c r="CL39" s="327">
        <v>905</v>
      </c>
      <c r="CM39" s="327">
        <v>219</v>
      </c>
      <c r="CN39" s="327">
        <v>453</v>
      </c>
      <c r="CO39" s="323">
        <v>1.44</v>
      </c>
      <c r="CP39" s="331" t="s">
        <v>439</v>
      </c>
      <c r="CQ39" s="327">
        <v>3</v>
      </c>
      <c r="CR39" s="327">
        <v>37</v>
      </c>
      <c r="CS39" s="327">
        <v>5</v>
      </c>
      <c r="CT39" s="327">
        <v>2</v>
      </c>
      <c r="CU39" s="327">
        <v>165</v>
      </c>
      <c r="CV39" s="327">
        <v>15</v>
      </c>
      <c r="CW39" s="324">
        <v>1274</v>
      </c>
      <c r="CX39" s="327">
        <v>7</v>
      </c>
      <c r="CY39" s="327">
        <v>449</v>
      </c>
      <c r="CZ39" s="328">
        <v>39</v>
      </c>
      <c r="DA39" s="328">
        <v>666</v>
      </c>
      <c r="DB39" s="328">
        <v>14</v>
      </c>
      <c r="DC39" s="328">
        <v>148</v>
      </c>
      <c r="DD39" s="328">
        <v>16</v>
      </c>
      <c r="DE39" s="328">
        <v>421</v>
      </c>
      <c r="DF39" s="324">
        <v>10447</v>
      </c>
      <c r="DG39" s="324">
        <v>2968</v>
      </c>
      <c r="DH39" s="330">
        <v>1903</v>
      </c>
      <c r="DI39" s="330">
        <v>985865.97499999998</v>
      </c>
      <c r="DJ39" s="330">
        <v>404217.74099999998</v>
      </c>
      <c r="DK39" s="330">
        <v>533210.28700000001</v>
      </c>
      <c r="DL39" s="324">
        <v>89903</v>
      </c>
      <c r="DM39" s="327">
        <v>9</v>
      </c>
      <c r="DN39" s="330">
        <v>16719</v>
      </c>
      <c r="DO39" s="330">
        <v>1781</v>
      </c>
      <c r="DP39" s="330">
        <v>1345</v>
      </c>
      <c r="DQ39" s="328">
        <v>186</v>
      </c>
      <c r="DR39" s="328">
        <v>1585</v>
      </c>
      <c r="DS39" s="324">
        <v>7967</v>
      </c>
      <c r="DT39" s="326">
        <v>15071</v>
      </c>
      <c r="DU39" s="324">
        <v>3061</v>
      </c>
      <c r="DV39" s="324">
        <v>2762</v>
      </c>
      <c r="DW39" s="328">
        <v>292</v>
      </c>
      <c r="DX39" s="328">
        <v>163</v>
      </c>
      <c r="DY39" s="328">
        <v>5</v>
      </c>
      <c r="DZ39" s="328">
        <v>1616</v>
      </c>
      <c r="EA39" s="328">
        <v>38</v>
      </c>
      <c r="EB39" s="328">
        <v>15284</v>
      </c>
      <c r="EC39" s="74" t="s">
        <v>1208</v>
      </c>
      <c r="ED39" s="116">
        <v>117</v>
      </c>
      <c r="EE39" s="327">
        <v>9066</v>
      </c>
      <c r="EF39" s="118">
        <v>8723</v>
      </c>
      <c r="EG39" s="327">
        <v>0</v>
      </c>
      <c r="EH39" s="118" t="s">
        <v>439</v>
      </c>
      <c r="EI39" s="328">
        <v>99</v>
      </c>
      <c r="EJ39" s="328">
        <v>76</v>
      </c>
      <c r="EK39" s="325">
        <v>72.5</v>
      </c>
      <c r="EL39" s="328">
        <v>72</v>
      </c>
      <c r="EM39" s="328">
        <v>373</v>
      </c>
      <c r="EN39" s="328">
        <v>1521</v>
      </c>
      <c r="EO39" s="330">
        <v>411</v>
      </c>
      <c r="EP39" s="330">
        <v>329</v>
      </c>
      <c r="EQ39" s="330">
        <v>2540</v>
      </c>
      <c r="ER39" s="327">
        <v>2499</v>
      </c>
      <c r="ES39" s="325">
        <v>96.2</v>
      </c>
      <c r="ET39" s="325">
        <v>93</v>
      </c>
      <c r="EU39" s="330">
        <v>256</v>
      </c>
      <c r="EV39" s="325">
        <v>11.708518143400971</v>
      </c>
      <c r="EW39" s="330">
        <v>70650</v>
      </c>
      <c r="EX39" s="325">
        <v>37</v>
      </c>
      <c r="EY39" s="330">
        <v>378227</v>
      </c>
      <c r="EZ39" s="325">
        <v>0.4</v>
      </c>
      <c r="FA39" s="328">
        <v>433</v>
      </c>
      <c r="FB39" s="328">
        <v>0</v>
      </c>
      <c r="FC39" s="353">
        <v>1448</v>
      </c>
      <c r="FD39" s="328">
        <v>45</v>
      </c>
      <c r="FE39" s="328" t="s">
        <v>1209</v>
      </c>
      <c r="FF39" s="328">
        <v>100</v>
      </c>
      <c r="FG39" s="325" t="s">
        <v>439</v>
      </c>
      <c r="FH39" s="324">
        <v>103294</v>
      </c>
      <c r="FI39" s="327">
        <v>2542</v>
      </c>
      <c r="FJ39" s="324">
        <v>0</v>
      </c>
      <c r="FK39" s="118">
        <v>93304</v>
      </c>
      <c r="FL39" s="324">
        <v>82280</v>
      </c>
      <c r="FM39" s="324">
        <v>7246</v>
      </c>
      <c r="FN39" s="324">
        <v>3778</v>
      </c>
      <c r="FO39" s="324">
        <v>7448</v>
      </c>
      <c r="FP39" s="140">
        <v>15.7</v>
      </c>
      <c r="FQ39" s="116">
        <v>224</v>
      </c>
      <c r="FR39" s="111">
        <v>10</v>
      </c>
      <c r="FS39" s="118">
        <v>6044</v>
      </c>
      <c r="FT39" s="328">
        <v>96</v>
      </c>
      <c r="FU39" s="328">
        <v>120</v>
      </c>
      <c r="FV39" s="328">
        <v>91</v>
      </c>
      <c r="FW39" s="328">
        <v>19</v>
      </c>
      <c r="FX39" s="328">
        <v>575</v>
      </c>
      <c r="FY39" s="323">
        <v>73.044282369084385</v>
      </c>
      <c r="FZ39" s="323"/>
      <c r="GA39" s="111">
        <v>100</v>
      </c>
      <c r="GB39" s="111">
        <v>95</v>
      </c>
      <c r="GC39" s="325">
        <v>98.5</v>
      </c>
      <c r="GD39" s="335">
        <v>74</v>
      </c>
      <c r="GE39" s="116">
        <v>79</v>
      </c>
      <c r="GF39" s="116">
        <v>10</v>
      </c>
      <c r="GG39" s="116">
        <v>54</v>
      </c>
      <c r="GH39" s="328">
        <v>964</v>
      </c>
      <c r="GI39" s="328">
        <v>6</v>
      </c>
      <c r="GJ39" s="328">
        <v>1863</v>
      </c>
      <c r="GK39" s="328">
        <v>3167</v>
      </c>
      <c r="GL39" s="328">
        <v>6</v>
      </c>
      <c r="GM39" s="118">
        <v>13231100</v>
      </c>
      <c r="GN39" s="114">
        <v>3796</v>
      </c>
      <c r="GO39" s="328" t="s">
        <v>439</v>
      </c>
      <c r="GP39" s="328" t="s">
        <v>439</v>
      </c>
      <c r="GQ39" s="324">
        <v>11367</v>
      </c>
      <c r="GR39" s="327">
        <v>24</v>
      </c>
      <c r="GS39" s="327">
        <v>1626</v>
      </c>
      <c r="GT39" s="327">
        <v>9717</v>
      </c>
      <c r="GU39" s="324">
        <v>116437</v>
      </c>
      <c r="GV39" s="324">
        <v>217</v>
      </c>
      <c r="GW39" s="324">
        <v>20918</v>
      </c>
      <c r="GX39" s="324">
        <v>95302</v>
      </c>
      <c r="GY39" s="324">
        <v>362</v>
      </c>
      <c r="GZ39" s="324">
        <v>2856</v>
      </c>
      <c r="HA39" s="324">
        <v>205671</v>
      </c>
      <c r="HB39" s="324">
        <v>1573</v>
      </c>
      <c r="HC39" s="324">
        <v>14677</v>
      </c>
      <c r="HD39" s="324">
        <v>263467</v>
      </c>
      <c r="HE39" s="324">
        <v>213</v>
      </c>
      <c r="HF39" s="324">
        <v>10507</v>
      </c>
      <c r="HG39" s="324">
        <v>390528.05</v>
      </c>
      <c r="HH39" s="327">
        <v>205</v>
      </c>
      <c r="HI39" s="328">
        <v>6764</v>
      </c>
      <c r="HJ39" s="328">
        <v>211901</v>
      </c>
      <c r="HK39" s="336">
        <v>31.7</v>
      </c>
      <c r="HL39" s="328">
        <v>1040</v>
      </c>
      <c r="HM39" s="327">
        <v>2955</v>
      </c>
      <c r="HN39" s="327">
        <v>1588</v>
      </c>
      <c r="HO39" s="337">
        <v>29</v>
      </c>
      <c r="HP39" s="74" t="s">
        <v>1208</v>
      </c>
      <c r="HQ39" s="74" t="s">
        <v>1208</v>
      </c>
      <c r="HR39" s="74" t="s">
        <v>1208</v>
      </c>
      <c r="HS39" s="337">
        <v>3</v>
      </c>
      <c r="HT39" s="338">
        <v>1469461</v>
      </c>
      <c r="HU39" s="338">
        <v>10121791</v>
      </c>
      <c r="HV39" s="337">
        <v>1053461</v>
      </c>
      <c r="HW39" s="339">
        <v>1405801</v>
      </c>
      <c r="HX39" s="339">
        <v>198783</v>
      </c>
      <c r="HY39" s="339">
        <v>5810</v>
      </c>
      <c r="HZ39" s="339">
        <v>8010</v>
      </c>
      <c r="IA39" s="339">
        <v>202120</v>
      </c>
      <c r="IB39" s="339">
        <v>71010</v>
      </c>
      <c r="IC39" s="340">
        <v>107595</v>
      </c>
      <c r="ID39" s="340">
        <v>10117974</v>
      </c>
      <c r="IE39" s="340" t="s">
        <v>439</v>
      </c>
      <c r="IF39" s="341">
        <v>215</v>
      </c>
      <c r="IG39" s="341" t="s">
        <v>439</v>
      </c>
      <c r="IH39" s="340">
        <v>86</v>
      </c>
      <c r="II39" s="341" t="s">
        <v>439</v>
      </c>
      <c r="IJ39" s="340">
        <v>39204</v>
      </c>
      <c r="IK39" s="338">
        <v>156258</v>
      </c>
      <c r="IL39" s="340" t="s">
        <v>439</v>
      </c>
      <c r="IM39" s="340">
        <v>1677</v>
      </c>
      <c r="IN39" s="331">
        <v>38.880000000000003</v>
      </c>
      <c r="IO39" s="342">
        <v>268627</v>
      </c>
      <c r="IP39" s="343">
        <v>41.75</v>
      </c>
      <c r="IQ39" s="344">
        <v>2.1</v>
      </c>
      <c r="IR39" s="344">
        <v>2.1</v>
      </c>
      <c r="IS39" s="344">
        <v>854.2</v>
      </c>
      <c r="IT39" s="344">
        <v>824.7</v>
      </c>
      <c r="IU39" s="338">
        <v>32770</v>
      </c>
      <c r="IV39" s="345">
        <v>70.5</v>
      </c>
      <c r="IW39" s="345">
        <v>68</v>
      </c>
      <c r="IX39" s="345">
        <v>44.4</v>
      </c>
      <c r="IY39" s="345">
        <v>74</v>
      </c>
      <c r="IZ39" s="345">
        <v>26.9</v>
      </c>
      <c r="JA39" s="341">
        <v>3</v>
      </c>
      <c r="JB39" s="341">
        <v>10</v>
      </c>
      <c r="JC39" s="111">
        <v>58.8</v>
      </c>
      <c r="JD39" s="110">
        <v>0.82299999999999995</v>
      </c>
      <c r="JE39" s="109">
        <v>91.1</v>
      </c>
      <c r="JF39" s="109">
        <v>1.2</v>
      </c>
      <c r="JG39" s="109">
        <v>1.9</v>
      </c>
      <c r="JH39" s="108">
        <v>113517269</v>
      </c>
      <c r="JI39" s="346">
        <v>51.41</v>
      </c>
      <c r="JJ39" s="346">
        <v>57.92</v>
      </c>
      <c r="JK39" s="351" t="s">
        <v>439</v>
      </c>
      <c r="JL39" s="351" t="s">
        <v>439</v>
      </c>
      <c r="JM39" s="346">
        <v>6.8</v>
      </c>
      <c r="JN39" s="345">
        <v>28.7</v>
      </c>
      <c r="JO39" s="347">
        <v>2258</v>
      </c>
      <c r="JP39" s="74" t="s">
        <v>1208</v>
      </c>
      <c r="JQ39" s="74" t="s">
        <v>1208</v>
      </c>
      <c r="JR39" s="74" t="s">
        <v>1208</v>
      </c>
      <c r="JS39" s="345">
        <v>16</v>
      </c>
      <c r="JT39" s="345">
        <v>32.5</v>
      </c>
      <c r="JU39" s="338">
        <v>63674</v>
      </c>
      <c r="JV39" s="338">
        <v>1121</v>
      </c>
      <c r="JW39" s="338">
        <v>1150</v>
      </c>
      <c r="JX39" s="338">
        <v>4946</v>
      </c>
      <c r="JY39" s="338">
        <v>6031</v>
      </c>
      <c r="JZ39" s="338">
        <v>6009</v>
      </c>
      <c r="KA39" s="338">
        <v>7192</v>
      </c>
      <c r="KB39" s="338">
        <v>9281</v>
      </c>
      <c r="KC39" s="338">
        <v>8634</v>
      </c>
      <c r="KD39" s="338">
        <v>7901</v>
      </c>
      <c r="KE39" s="338">
        <v>6581</v>
      </c>
      <c r="KF39" s="338">
        <v>5116</v>
      </c>
      <c r="KG39" s="338">
        <v>3754</v>
      </c>
      <c r="KH39" s="74" t="s">
        <v>1208</v>
      </c>
      <c r="KI39" s="338">
        <v>1496</v>
      </c>
      <c r="KJ39" s="338">
        <v>686</v>
      </c>
      <c r="KK39" s="338">
        <v>280</v>
      </c>
      <c r="KL39" s="338">
        <v>137</v>
      </c>
      <c r="KM39" s="338">
        <v>8148</v>
      </c>
      <c r="KN39" s="338">
        <v>7485</v>
      </c>
      <c r="KO39" s="338">
        <v>7494</v>
      </c>
      <c r="KP39" s="338">
        <v>8764</v>
      </c>
      <c r="KQ39" s="338">
        <v>10612</v>
      </c>
      <c r="KR39" s="338">
        <v>12766</v>
      </c>
      <c r="KS39" s="338">
        <v>11361</v>
      </c>
      <c r="KT39" s="338">
        <v>10721</v>
      </c>
      <c r="KU39" s="338">
        <v>10057</v>
      </c>
      <c r="KV39" s="338">
        <v>10815</v>
      </c>
      <c r="KW39" s="338">
        <v>13156</v>
      </c>
      <c r="KX39" s="74" t="s">
        <v>1208</v>
      </c>
      <c r="KY39" s="338">
        <v>10014</v>
      </c>
      <c r="KZ39" s="338">
        <v>7871</v>
      </c>
      <c r="LA39" s="338">
        <v>6604</v>
      </c>
      <c r="LB39" s="348">
        <v>7681</v>
      </c>
    </row>
    <row r="40" spans="1:314" ht="12" customHeight="1">
      <c r="A40" s="3">
        <v>272035</v>
      </c>
      <c r="B40" s="322" t="s">
        <v>728</v>
      </c>
      <c r="C40" s="323">
        <v>36.6</v>
      </c>
      <c r="D40" s="324">
        <v>406260</v>
      </c>
      <c r="E40" s="325">
        <v>13.7</v>
      </c>
      <c r="F40" s="325">
        <v>60.6</v>
      </c>
      <c r="G40" s="325">
        <v>25.7</v>
      </c>
      <c r="H40" s="326">
        <v>21939</v>
      </c>
      <c r="I40" s="326">
        <v>44747</v>
      </c>
      <c r="J40" s="326">
        <v>88682</v>
      </c>
      <c r="K40" s="324">
        <v>54492</v>
      </c>
      <c r="L40" s="324">
        <v>190999</v>
      </c>
      <c r="M40" s="324">
        <v>5557</v>
      </c>
      <c r="N40" s="324">
        <v>20481</v>
      </c>
      <c r="O40" s="327">
        <v>19616</v>
      </c>
      <c r="P40" s="74" t="s">
        <v>1208</v>
      </c>
      <c r="Q40" s="74" t="s">
        <v>1208</v>
      </c>
      <c r="R40" s="326">
        <v>398479</v>
      </c>
      <c r="S40" s="324">
        <v>395479</v>
      </c>
      <c r="T40" s="324">
        <v>349896</v>
      </c>
      <c r="U40" s="324">
        <v>425429</v>
      </c>
      <c r="V40" s="324">
        <v>3651558</v>
      </c>
      <c r="W40" s="324">
        <v>1151090</v>
      </c>
      <c r="X40" s="324">
        <v>1061492</v>
      </c>
      <c r="Y40" s="328">
        <v>39</v>
      </c>
      <c r="Z40" s="329">
        <v>41</v>
      </c>
      <c r="AA40" s="328">
        <v>40</v>
      </c>
      <c r="AB40" s="74" t="s">
        <v>1208</v>
      </c>
      <c r="AC40" s="74" t="s">
        <v>1208</v>
      </c>
      <c r="AD40" s="330" t="s">
        <v>439</v>
      </c>
      <c r="AE40" s="324">
        <v>74.400000000000006</v>
      </c>
      <c r="AF40" s="328">
        <v>4923.82</v>
      </c>
      <c r="AG40" s="324">
        <v>1344</v>
      </c>
      <c r="AH40" s="324">
        <v>477148</v>
      </c>
      <c r="AI40" s="324">
        <v>1344</v>
      </c>
      <c r="AJ40" s="74" t="s">
        <v>1208</v>
      </c>
      <c r="AK40" s="329">
        <v>19</v>
      </c>
      <c r="AL40" s="324">
        <v>3846</v>
      </c>
      <c r="AM40" s="327">
        <v>41</v>
      </c>
      <c r="AN40" s="327">
        <v>22105</v>
      </c>
      <c r="AO40" s="324">
        <v>1360</v>
      </c>
      <c r="AP40" s="324">
        <v>144</v>
      </c>
      <c r="AQ40" s="332">
        <v>18</v>
      </c>
      <c r="AR40" s="327">
        <v>9353</v>
      </c>
      <c r="AS40" s="324">
        <v>685</v>
      </c>
      <c r="AT40" s="324">
        <v>8</v>
      </c>
      <c r="AU40" s="324">
        <v>239</v>
      </c>
      <c r="AV40" s="324">
        <v>28</v>
      </c>
      <c r="AW40" s="324">
        <v>111</v>
      </c>
      <c r="AX40" s="74" t="s">
        <v>1208</v>
      </c>
      <c r="AY40" s="74" t="s">
        <v>1208</v>
      </c>
      <c r="AZ40" s="74" t="s">
        <v>1208</v>
      </c>
      <c r="BA40" s="74" t="s">
        <v>1208</v>
      </c>
      <c r="BB40" s="325">
        <v>95.014662756598241</v>
      </c>
      <c r="BC40" s="325">
        <v>112.5</v>
      </c>
      <c r="BD40" s="325">
        <v>106.4</v>
      </c>
      <c r="BE40" s="325"/>
      <c r="BF40" s="328">
        <v>11</v>
      </c>
      <c r="BG40" s="332">
        <v>11</v>
      </c>
      <c r="BH40" s="332">
        <v>5</v>
      </c>
      <c r="BI40" s="74" t="s">
        <v>1208</v>
      </c>
      <c r="BJ40" s="74" t="s">
        <v>1208</v>
      </c>
      <c r="BK40" s="328">
        <v>2</v>
      </c>
      <c r="BL40" s="328">
        <v>2</v>
      </c>
      <c r="BM40" s="332">
        <v>4</v>
      </c>
      <c r="BN40" s="332">
        <v>2</v>
      </c>
      <c r="BO40" s="327">
        <v>6</v>
      </c>
      <c r="BP40" s="324">
        <v>26869.86</v>
      </c>
      <c r="BQ40" s="327" t="s">
        <v>439</v>
      </c>
      <c r="BR40" s="324" t="s">
        <v>439</v>
      </c>
      <c r="BS40" s="327">
        <v>4</v>
      </c>
      <c r="BT40" s="324">
        <v>40189</v>
      </c>
      <c r="BU40" s="327">
        <v>2</v>
      </c>
      <c r="BV40" s="324">
        <v>1181.25</v>
      </c>
      <c r="BW40" s="325">
        <v>44.5</v>
      </c>
      <c r="BX40" s="328">
        <v>1</v>
      </c>
      <c r="BY40" s="328">
        <v>1</v>
      </c>
      <c r="BZ40" s="328">
        <v>246</v>
      </c>
      <c r="CA40" s="328">
        <v>10532</v>
      </c>
      <c r="CB40" s="325">
        <v>44.4</v>
      </c>
      <c r="CC40" s="331">
        <v>1.03</v>
      </c>
      <c r="CD40" s="325">
        <v>26.1</v>
      </c>
      <c r="CE40" s="325">
        <v>4.4686681157288621</v>
      </c>
      <c r="CF40" s="325">
        <v>58.022150998500003</v>
      </c>
      <c r="CG40" s="327">
        <v>19</v>
      </c>
      <c r="CH40" s="324">
        <v>4076</v>
      </c>
      <c r="CI40" s="327">
        <v>422</v>
      </c>
      <c r="CJ40" s="327">
        <v>869</v>
      </c>
      <c r="CK40" s="327">
        <v>3756</v>
      </c>
      <c r="CL40" s="327">
        <v>1103</v>
      </c>
      <c r="CM40" s="327">
        <v>243</v>
      </c>
      <c r="CN40" s="327">
        <v>679</v>
      </c>
      <c r="CO40" s="323">
        <v>1.52</v>
      </c>
      <c r="CP40" s="331">
        <v>0</v>
      </c>
      <c r="CQ40" s="327">
        <v>3</v>
      </c>
      <c r="CR40" s="327">
        <v>15</v>
      </c>
      <c r="CS40" s="327">
        <v>0</v>
      </c>
      <c r="CT40" s="327">
        <v>1</v>
      </c>
      <c r="CU40" s="327">
        <v>70</v>
      </c>
      <c r="CV40" s="327">
        <v>14</v>
      </c>
      <c r="CW40" s="324">
        <v>1160</v>
      </c>
      <c r="CX40" s="327">
        <v>10</v>
      </c>
      <c r="CY40" s="327">
        <v>809</v>
      </c>
      <c r="CZ40" s="328">
        <v>31</v>
      </c>
      <c r="DA40" s="328">
        <v>515</v>
      </c>
      <c r="DB40" s="328">
        <v>9</v>
      </c>
      <c r="DC40" s="328">
        <v>34</v>
      </c>
      <c r="DD40" s="328">
        <v>20</v>
      </c>
      <c r="DE40" s="328">
        <v>521</v>
      </c>
      <c r="DF40" s="324">
        <v>13808</v>
      </c>
      <c r="DG40" s="324">
        <v>2711</v>
      </c>
      <c r="DH40" s="330">
        <v>1955</v>
      </c>
      <c r="DI40" s="330">
        <v>1514546.6910000001</v>
      </c>
      <c r="DJ40" s="330">
        <v>393918.027</v>
      </c>
      <c r="DK40" s="330">
        <v>542790.23699999996</v>
      </c>
      <c r="DL40" s="324">
        <v>104264</v>
      </c>
      <c r="DM40" s="327">
        <v>14</v>
      </c>
      <c r="DN40" s="330">
        <v>23264</v>
      </c>
      <c r="DO40" s="330">
        <v>2313</v>
      </c>
      <c r="DP40" s="330">
        <v>1851</v>
      </c>
      <c r="DQ40" s="328">
        <v>44</v>
      </c>
      <c r="DR40" s="328">
        <v>1738</v>
      </c>
      <c r="DS40" s="324">
        <v>8712</v>
      </c>
      <c r="DT40" s="324">
        <v>13725</v>
      </c>
      <c r="DU40" s="324">
        <v>3368</v>
      </c>
      <c r="DV40" s="324">
        <v>3987</v>
      </c>
      <c r="DW40" s="328">
        <v>323</v>
      </c>
      <c r="DX40" s="328">
        <v>228</v>
      </c>
      <c r="DY40" s="328">
        <v>18</v>
      </c>
      <c r="DZ40" s="328">
        <v>1975</v>
      </c>
      <c r="EA40" s="328">
        <v>89</v>
      </c>
      <c r="EB40" s="328">
        <v>7478</v>
      </c>
      <c r="EC40" s="74" t="s">
        <v>1208</v>
      </c>
      <c r="ED40" s="116">
        <v>109</v>
      </c>
      <c r="EE40" s="327">
        <v>10879</v>
      </c>
      <c r="EF40" s="118">
        <v>10535</v>
      </c>
      <c r="EG40" s="327">
        <v>0</v>
      </c>
      <c r="EH40" s="118">
        <v>1593</v>
      </c>
      <c r="EI40" s="328">
        <v>96</v>
      </c>
      <c r="EJ40" s="328">
        <v>111</v>
      </c>
      <c r="EK40" s="325">
        <v>70</v>
      </c>
      <c r="EL40" s="328">
        <v>63</v>
      </c>
      <c r="EM40" s="328">
        <v>305</v>
      </c>
      <c r="EN40" s="328">
        <v>1902</v>
      </c>
      <c r="EO40" s="330">
        <v>406</v>
      </c>
      <c r="EP40" s="330">
        <v>139</v>
      </c>
      <c r="EQ40" s="330">
        <v>3369</v>
      </c>
      <c r="ER40" s="327">
        <v>3544</v>
      </c>
      <c r="ES40" s="325">
        <v>96.7</v>
      </c>
      <c r="ET40" s="325">
        <v>92.5</v>
      </c>
      <c r="EU40" s="330">
        <v>399</v>
      </c>
      <c r="EV40" s="325">
        <v>24.82</v>
      </c>
      <c r="EW40" s="330">
        <v>83258</v>
      </c>
      <c r="EX40" s="325">
        <v>26.9</v>
      </c>
      <c r="EY40" s="330">
        <v>393120</v>
      </c>
      <c r="EZ40" s="325">
        <v>0.74</v>
      </c>
      <c r="FA40" s="328">
        <v>404</v>
      </c>
      <c r="FB40" s="328">
        <v>19</v>
      </c>
      <c r="FC40" s="353">
        <v>1192</v>
      </c>
      <c r="FD40" s="328">
        <v>122</v>
      </c>
      <c r="FE40" s="328" t="s">
        <v>1209</v>
      </c>
      <c r="FF40" s="328">
        <v>100</v>
      </c>
      <c r="FG40" s="325">
        <v>100</v>
      </c>
      <c r="FH40" s="324">
        <v>123288</v>
      </c>
      <c r="FI40" s="327">
        <v>6694</v>
      </c>
      <c r="FJ40" s="324">
        <v>0</v>
      </c>
      <c r="FK40" s="118">
        <v>111081</v>
      </c>
      <c r="FL40" s="324">
        <v>93778</v>
      </c>
      <c r="FM40" s="324">
        <v>13015</v>
      </c>
      <c r="FN40" s="324">
        <v>4288</v>
      </c>
      <c r="FO40" s="324">
        <v>5513</v>
      </c>
      <c r="FP40" s="140">
        <v>15.6</v>
      </c>
      <c r="FQ40" s="116">
        <v>421</v>
      </c>
      <c r="FR40" s="111">
        <v>4</v>
      </c>
      <c r="FS40" s="118">
        <v>16514</v>
      </c>
      <c r="FT40" s="328">
        <v>40</v>
      </c>
      <c r="FU40" s="328">
        <v>256</v>
      </c>
      <c r="FV40" s="328">
        <v>1922</v>
      </c>
      <c r="FW40" s="334">
        <v>28</v>
      </c>
      <c r="FX40" s="334">
        <v>1248</v>
      </c>
      <c r="FY40" s="323">
        <v>55.44856363344568</v>
      </c>
      <c r="FZ40" s="323"/>
      <c r="GA40" s="111">
        <v>100</v>
      </c>
      <c r="GB40" s="111">
        <v>96.8</v>
      </c>
      <c r="GC40" s="325">
        <v>99.9</v>
      </c>
      <c r="GD40" s="335">
        <v>81.900000000000006</v>
      </c>
      <c r="GE40" s="116">
        <v>74</v>
      </c>
      <c r="GF40" s="116">
        <v>10</v>
      </c>
      <c r="GG40" s="116">
        <v>74</v>
      </c>
      <c r="GH40" s="328">
        <v>1061</v>
      </c>
      <c r="GI40" s="328">
        <v>3</v>
      </c>
      <c r="GJ40" s="328">
        <v>2325</v>
      </c>
      <c r="GK40" s="328">
        <v>2727</v>
      </c>
      <c r="GL40" s="328">
        <v>7</v>
      </c>
      <c r="GM40" s="118" t="s">
        <v>439</v>
      </c>
      <c r="GN40" s="114">
        <v>1283</v>
      </c>
      <c r="GO40" s="328" t="s">
        <v>439</v>
      </c>
      <c r="GP40" s="328" t="s">
        <v>439</v>
      </c>
      <c r="GQ40" s="324">
        <v>13044</v>
      </c>
      <c r="GR40" s="327">
        <v>11</v>
      </c>
      <c r="GS40" s="327">
        <v>2064</v>
      </c>
      <c r="GT40" s="327">
        <v>10969</v>
      </c>
      <c r="GU40" s="324">
        <v>127496</v>
      </c>
      <c r="GV40" s="324">
        <v>54</v>
      </c>
      <c r="GW40" s="324">
        <v>20709</v>
      </c>
      <c r="GX40" s="324">
        <v>106733</v>
      </c>
      <c r="GY40" s="324">
        <v>497</v>
      </c>
      <c r="GZ40" s="324">
        <v>5381</v>
      </c>
      <c r="HA40" s="324">
        <v>766182</v>
      </c>
      <c r="HB40" s="324">
        <v>1692</v>
      </c>
      <c r="HC40" s="324">
        <v>15201</v>
      </c>
      <c r="HD40" s="324">
        <v>321383</v>
      </c>
      <c r="HE40" s="324">
        <v>505</v>
      </c>
      <c r="HF40" s="324">
        <v>11143</v>
      </c>
      <c r="HG40" s="324">
        <v>314219.84999999998</v>
      </c>
      <c r="HH40" s="327">
        <v>500</v>
      </c>
      <c r="HI40" s="328">
        <v>8655</v>
      </c>
      <c r="HJ40" s="328">
        <v>178976</v>
      </c>
      <c r="HK40" s="336">
        <v>2.17</v>
      </c>
      <c r="HL40" s="328">
        <v>0</v>
      </c>
      <c r="HM40" s="327">
        <v>275</v>
      </c>
      <c r="HN40" s="327">
        <v>76</v>
      </c>
      <c r="HO40" s="337">
        <v>1</v>
      </c>
      <c r="HP40" s="74" t="s">
        <v>1208</v>
      </c>
      <c r="HQ40" s="74" t="s">
        <v>1208</v>
      </c>
      <c r="HR40" s="74" t="s">
        <v>1208</v>
      </c>
      <c r="HS40" s="337">
        <v>0</v>
      </c>
      <c r="HT40" s="338">
        <v>624959</v>
      </c>
      <c r="HU40" s="338">
        <v>4167426</v>
      </c>
      <c r="HV40" s="339">
        <v>488553</v>
      </c>
      <c r="HW40" s="339">
        <v>616807</v>
      </c>
      <c r="HX40" s="339">
        <v>214897</v>
      </c>
      <c r="HY40" s="339">
        <v>2980</v>
      </c>
      <c r="HZ40" s="339">
        <v>0</v>
      </c>
      <c r="IA40" s="339">
        <v>78340</v>
      </c>
      <c r="IB40" s="339">
        <v>68566</v>
      </c>
      <c r="IC40" s="340">
        <v>76656</v>
      </c>
      <c r="ID40" s="340">
        <v>18725960</v>
      </c>
      <c r="IE40" s="340">
        <v>0</v>
      </c>
      <c r="IF40" s="341">
        <v>100</v>
      </c>
      <c r="IG40" s="341">
        <v>0</v>
      </c>
      <c r="IH40" s="340">
        <v>63</v>
      </c>
      <c r="II40" s="341">
        <v>0</v>
      </c>
      <c r="IJ40" s="340">
        <v>31558</v>
      </c>
      <c r="IK40" s="338">
        <v>112357</v>
      </c>
      <c r="IL40" s="341">
        <v>8322</v>
      </c>
      <c r="IM40" s="346">
        <v>0</v>
      </c>
      <c r="IN40" s="331">
        <v>36.39</v>
      </c>
      <c r="IO40" s="342">
        <v>395479</v>
      </c>
      <c r="IP40" s="343" t="s">
        <v>439</v>
      </c>
      <c r="IQ40" s="344">
        <v>3.5</v>
      </c>
      <c r="IR40" s="344">
        <v>1.8</v>
      </c>
      <c r="IS40" s="344">
        <v>153.82</v>
      </c>
      <c r="IT40" s="344">
        <v>153.80000000000001</v>
      </c>
      <c r="IU40" s="338">
        <v>147986</v>
      </c>
      <c r="IV40" s="345">
        <v>72.900000000000006</v>
      </c>
      <c r="IW40" s="345">
        <v>65</v>
      </c>
      <c r="IX40" s="345">
        <v>37.200000000000003</v>
      </c>
      <c r="IY40" s="345">
        <v>68.599999999999994</v>
      </c>
      <c r="IZ40" s="345">
        <v>28.5</v>
      </c>
      <c r="JA40" s="341">
        <v>6</v>
      </c>
      <c r="JB40" s="341">
        <v>11</v>
      </c>
      <c r="JC40" s="111">
        <v>40.4</v>
      </c>
      <c r="JD40" s="110">
        <v>0.92</v>
      </c>
      <c r="JE40" s="109">
        <v>92.4</v>
      </c>
      <c r="JF40" s="109">
        <v>4</v>
      </c>
      <c r="JG40" s="109">
        <v>3.9</v>
      </c>
      <c r="JH40" s="108">
        <v>87984082</v>
      </c>
      <c r="JI40" s="346">
        <v>54.3</v>
      </c>
      <c r="JJ40" s="346">
        <v>59.8</v>
      </c>
      <c r="JK40" s="346" t="s">
        <v>439</v>
      </c>
      <c r="JL40" s="346" t="s">
        <v>439</v>
      </c>
      <c r="JM40" s="346">
        <v>4</v>
      </c>
      <c r="JN40" s="345">
        <v>35.5</v>
      </c>
      <c r="JO40" s="347">
        <v>3525</v>
      </c>
      <c r="JP40" s="74" t="s">
        <v>1208</v>
      </c>
      <c r="JQ40" s="74" t="s">
        <v>1208</v>
      </c>
      <c r="JR40" s="74" t="s">
        <v>1208</v>
      </c>
      <c r="JS40" s="345">
        <v>51</v>
      </c>
      <c r="JT40" s="345">
        <v>30.3</v>
      </c>
      <c r="JU40" s="338">
        <v>72032</v>
      </c>
      <c r="JV40" s="338">
        <v>1276</v>
      </c>
      <c r="JW40" s="338">
        <v>1200</v>
      </c>
      <c r="JX40" s="338">
        <v>5279</v>
      </c>
      <c r="JY40" s="338">
        <v>7094</v>
      </c>
      <c r="JZ40" s="338">
        <v>7198</v>
      </c>
      <c r="KA40" s="338">
        <v>8140</v>
      </c>
      <c r="KB40" s="338">
        <v>10539</v>
      </c>
      <c r="KC40" s="338">
        <v>10390</v>
      </c>
      <c r="KD40" s="338">
        <v>9086</v>
      </c>
      <c r="KE40" s="338">
        <v>6762</v>
      </c>
      <c r="KF40" s="338">
        <v>5517</v>
      </c>
      <c r="KG40" s="338">
        <v>4480</v>
      </c>
      <c r="KH40" s="74" t="s">
        <v>1208</v>
      </c>
      <c r="KI40" s="338">
        <v>2359</v>
      </c>
      <c r="KJ40" s="338">
        <v>1052</v>
      </c>
      <c r="KK40" s="338">
        <v>500</v>
      </c>
      <c r="KL40" s="338">
        <v>198</v>
      </c>
      <c r="KM40" s="338">
        <v>8745</v>
      </c>
      <c r="KN40" s="338">
        <v>8242</v>
      </c>
      <c r="KO40" s="338">
        <v>9013</v>
      </c>
      <c r="KP40" s="338">
        <v>10764</v>
      </c>
      <c r="KQ40" s="338">
        <v>13052</v>
      </c>
      <c r="KR40" s="338">
        <v>15896</v>
      </c>
      <c r="KS40" s="338">
        <v>14647</v>
      </c>
      <c r="KT40" s="338">
        <v>12715</v>
      </c>
      <c r="KU40" s="338">
        <v>10541</v>
      </c>
      <c r="KV40" s="338">
        <v>11330</v>
      </c>
      <c r="KW40" s="338">
        <v>14554</v>
      </c>
      <c r="KX40" s="74" t="s">
        <v>1208</v>
      </c>
      <c r="KY40" s="338">
        <v>13046</v>
      </c>
      <c r="KZ40" s="338">
        <v>10588</v>
      </c>
      <c r="LA40" s="338">
        <v>8081</v>
      </c>
      <c r="LB40" s="348">
        <v>8193</v>
      </c>
    </row>
    <row r="41" spans="1:314" ht="12" customHeight="1">
      <c r="A41" s="3">
        <v>272051</v>
      </c>
      <c r="B41" s="322" t="s">
        <v>856</v>
      </c>
      <c r="C41" s="323">
        <v>36.090000000000003</v>
      </c>
      <c r="D41" s="324">
        <v>371030</v>
      </c>
      <c r="E41" s="325">
        <v>14.13</v>
      </c>
      <c r="F41" s="325">
        <v>62.045999999999999</v>
      </c>
      <c r="G41" s="325">
        <v>23.81</v>
      </c>
      <c r="H41" s="326">
        <v>20936</v>
      </c>
      <c r="I41" s="326">
        <v>42054</v>
      </c>
      <c r="J41" s="326">
        <v>62841</v>
      </c>
      <c r="K41" s="324">
        <v>44546</v>
      </c>
      <c r="L41" s="324">
        <v>171849</v>
      </c>
      <c r="M41" s="324">
        <v>5337</v>
      </c>
      <c r="N41" s="324">
        <v>22009</v>
      </c>
      <c r="O41" s="327">
        <v>21068</v>
      </c>
      <c r="P41" s="74" t="s">
        <v>1208</v>
      </c>
      <c r="Q41" s="74" t="s">
        <v>1208</v>
      </c>
      <c r="R41" s="326">
        <v>379911</v>
      </c>
      <c r="S41" s="324">
        <v>374468</v>
      </c>
      <c r="T41" s="324">
        <v>362737</v>
      </c>
      <c r="U41" s="324">
        <v>423680</v>
      </c>
      <c r="V41" s="324">
        <v>3604632</v>
      </c>
      <c r="W41" s="324">
        <v>1346529</v>
      </c>
      <c r="X41" s="324">
        <v>1176213</v>
      </c>
      <c r="Y41" s="328">
        <v>54</v>
      </c>
      <c r="Z41" s="329">
        <v>36</v>
      </c>
      <c r="AA41" s="328">
        <v>36</v>
      </c>
      <c r="AB41" s="74" t="s">
        <v>1208</v>
      </c>
      <c r="AC41" s="74" t="s">
        <v>1208</v>
      </c>
      <c r="AD41" s="330" t="s">
        <v>439</v>
      </c>
      <c r="AE41" s="324">
        <v>781.5</v>
      </c>
      <c r="AF41" s="328">
        <v>509.3</v>
      </c>
      <c r="AG41" s="324">
        <v>1397</v>
      </c>
      <c r="AH41" s="324">
        <v>268065</v>
      </c>
      <c r="AI41" s="324" t="s">
        <v>439</v>
      </c>
      <c r="AJ41" s="74" t="s">
        <v>1208</v>
      </c>
      <c r="AK41" s="329">
        <v>31</v>
      </c>
      <c r="AL41" s="324">
        <v>6596</v>
      </c>
      <c r="AM41" s="327">
        <v>36</v>
      </c>
      <c r="AN41" s="327">
        <v>20718</v>
      </c>
      <c r="AO41" s="324">
        <v>1217</v>
      </c>
      <c r="AP41" s="324">
        <v>146</v>
      </c>
      <c r="AQ41" s="332">
        <v>18</v>
      </c>
      <c r="AR41" s="327">
        <v>9081</v>
      </c>
      <c r="AS41" s="324">
        <v>620</v>
      </c>
      <c r="AT41" s="324">
        <v>40</v>
      </c>
      <c r="AU41" s="324">
        <v>289</v>
      </c>
      <c r="AV41" s="324">
        <v>18</v>
      </c>
      <c r="AW41" s="324">
        <v>22</v>
      </c>
      <c r="AX41" s="74" t="s">
        <v>1208</v>
      </c>
      <c r="AY41" s="74" t="s">
        <v>1208</v>
      </c>
      <c r="AZ41" s="74" t="s">
        <v>1208</v>
      </c>
      <c r="BA41" s="74" t="s">
        <v>1208</v>
      </c>
      <c r="BB41" s="325">
        <v>100</v>
      </c>
      <c r="BC41" s="325">
        <v>108.3</v>
      </c>
      <c r="BD41" s="325">
        <v>108.6</v>
      </c>
      <c r="BE41" s="325"/>
      <c r="BF41" s="328">
        <v>23</v>
      </c>
      <c r="BG41" s="332">
        <v>23</v>
      </c>
      <c r="BH41" s="332">
        <v>18</v>
      </c>
      <c r="BI41" s="74" t="s">
        <v>1208</v>
      </c>
      <c r="BJ41" s="74" t="s">
        <v>1208</v>
      </c>
      <c r="BK41" s="328">
        <v>0</v>
      </c>
      <c r="BL41" s="328">
        <v>0</v>
      </c>
      <c r="BM41" s="332">
        <v>0</v>
      </c>
      <c r="BN41" s="332">
        <v>0</v>
      </c>
      <c r="BO41" s="327">
        <v>5</v>
      </c>
      <c r="BP41" s="324">
        <v>29727</v>
      </c>
      <c r="BQ41" s="327">
        <v>1</v>
      </c>
      <c r="BR41" s="324">
        <v>30975</v>
      </c>
      <c r="BS41" s="327">
        <v>4</v>
      </c>
      <c r="BT41" s="324">
        <v>46281</v>
      </c>
      <c r="BU41" s="327">
        <v>2</v>
      </c>
      <c r="BV41" s="324">
        <v>4735</v>
      </c>
      <c r="BW41" s="325">
        <v>50.6</v>
      </c>
      <c r="BX41" s="328">
        <v>1</v>
      </c>
      <c r="BY41" s="328">
        <v>5</v>
      </c>
      <c r="BZ41" s="328">
        <v>106</v>
      </c>
      <c r="CA41" s="328">
        <v>46218</v>
      </c>
      <c r="CB41" s="325">
        <v>60</v>
      </c>
      <c r="CC41" s="331">
        <v>2.66</v>
      </c>
      <c r="CD41" s="325">
        <v>24.5</v>
      </c>
      <c r="CE41" s="325">
        <v>4.034910341782008</v>
      </c>
      <c r="CF41" s="325">
        <v>58.920721436299999</v>
      </c>
      <c r="CG41" s="327">
        <v>15</v>
      </c>
      <c r="CH41" s="324">
        <v>4775</v>
      </c>
      <c r="CI41" s="327">
        <v>341</v>
      </c>
      <c r="CJ41" s="327">
        <v>2425</v>
      </c>
      <c r="CK41" s="327">
        <v>3012</v>
      </c>
      <c r="CL41" s="327">
        <v>903</v>
      </c>
      <c r="CM41" s="327">
        <v>167</v>
      </c>
      <c r="CN41" s="327">
        <v>393</v>
      </c>
      <c r="CO41" s="323">
        <v>1.423</v>
      </c>
      <c r="CP41" s="331" t="s">
        <v>439</v>
      </c>
      <c r="CQ41" s="327">
        <v>4</v>
      </c>
      <c r="CR41" s="327">
        <v>5</v>
      </c>
      <c r="CS41" s="327">
        <v>1</v>
      </c>
      <c r="CT41" s="327" t="s">
        <v>439</v>
      </c>
      <c r="CU41" s="327" t="s">
        <v>439</v>
      </c>
      <c r="CV41" s="327">
        <v>17</v>
      </c>
      <c r="CW41" s="324">
        <v>1500</v>
      </c>
      <c r="CX41" s="327">
        <v>7</v>
      </c>
      <c r="CY41" s="327">
        <v>818</v>
      </c>
      <c r="CZ41" s="328">
        <v>17</v>
      </c>
      <c r="DA41" s="328">
        <v>271</v>
      </c>
      <c r="DB41" s="328">
        <v>10</v>
      </c>
      <c r="DC41" s="328">
        <v>112</v>
      </c>
      <c r="DD41" s="328">
        <v>7</v>
      </c>
      <c r="DE41" s="328">
        <v>177</v>
      </c>
      <c r="DF41" s="324">
        <v>9956</v>
      </c>
      <c r="DG41" s="324">
        <v>2265</v>
      </c>
      <c r="DH41" s="330">
        <v>1990</v>
      </c>
      <c r="DI41" s="330">
        <v>1050564.7409999999</v>
      </c>
      <c r="DJ41" s="330">
        <v>255666.01500000001</v>
      </c>
      <c r="DK41" s="330">
        <v>546789.82299999997</v>
      </c>
      <c r="DL41" s="324">
        <v>88580</v>
      </c>
      <c r="DM41" s="327">
        <v>16</v>
      </c>
      <c r="DN41" s="330">
        <v>16686</v>
      </c>
      <c r="DO41" s="330">
        <v>1687</v>
      </c>
      <c r="DP41" s="330">
        <v>1307</v>
      </c>
      <c r="DQ41" s="328">
        <v>98</v>
      </c>
      <c r="DR41" s="328">
        <v>1969</v>
      </c>
      <c r="DS41" s="324">
        <v>13021</v>
      </c>
      <c r="DT41" s="324">
        <v>14479</v>
      </c>
      <c r="DU41" s="324">
        <v>3378</v>
      </c>
      <c r="DV41" s="324">
        <v>3024</v>
      </c>
      <c r="DW41" s="328">
        <v>357</v>
      </c>
      <c r="DX41" s="328">
        <v>173</v>
      </c>
      <c r="DY41" s="328">
        <v>0</v>
      </c>
      <c r="DZ41" s="328">
        <v>1707</v>
      </c>
      <c r="EA41" s="328">
        <v>0</v>
      </c>
      <c r="EB41" s="328">
        <v>13113</v>
      </c>
      <c r="EC41" s="74" t="s">
        <v>1208</v>
      </c>
      <c r="ED41" s="116">
        <v>106</v>
      </c>
      <c r="EE41" s="327">
        <v>7865</v>
      </c>
      <c r="EF41" s="118">
        <v>7733</v>
      </c>
      <c r="EG41" s="327">
        <v>22</v>
      </c>
      <c r="EH41" s="118">
        <v>913</v>
      </c>
      <c r="EI41" s="328">
        <v>67</v>
      </c>
      <c r="EJ41" s="328">
        <v>76</v>
      </c>
      <c r="EK41" s="325">
        <v>69.7</v>
      </c>
      <c r="EL41" s="328">
        <v>51</v>
      </c>
      <c r="EM41" s="328">
        <v>162</v>
      </c>
      <c r="EN41" s="328">
        <v>1529</v>
      </c>
      <c r="EO41" s="330">
        <v>245</v>
      </c>
      <c r="EP41" s="330">
        <v>251</v>
      </c>
      <c r="EQ41" s="330">
        <v>1810</v>
      </c>
      <c r="ER41" s="327">
        <v>3255</v>
      </c>
      <c r="ES41" s="72" t="s">
        <v>850</v>
      </c>
      <c r="ET41" s="72" t="s">
        <v>850</v>
      </c>
      <c r="EU41" s="330">
        <v>1212</v>
      </c>
      <c r="EV41" s="325">
        <v>15.17</v>
      </c>
      <c r="EW41" s="330">
        <v>70617</v>
      </c>
      <c r="EX41" s="325">
        <v>45.3</v>
      </c>
      <c r="EY41" s="330">
        <v>392857</v>
      </c>
      <c r="EZ41" s="325">
        <v>2.78</v>
      </c>
      <c r="FA41" s="328">
        <v>104</v>
      </c>
      <c r="FB41" s="328">
        <v>9</v>
      </c>
      <c r="FC41" s="353" t="s">
        <v>439</v>
      </c>
      <c r="FD41" s="328">
        <v>152</v>
      </c>
      <c r="FE41" s="328" t="s">
        <v>1209</v>
      </c>
      <c r="FF41" s="328">
        <v>100</v>
      </c>
      <c r="FG41" s="325" t="s">
        <v>439</v>
      </c>
      <c r="FH41" s="324">
        <v>108745.96</v>
      </c>
      <c r="FI41" s="327">
        <v>30.3</v>
      </c>
      <c r="FJ41" s="324">
        <v>0</v>
      </c>
      <c r="FK41" s="118">
        <v>108715.66</v>
      </c>
      <c r="FL41" s="324">
        <v>94376.91</v>
      </c>
      <c r="FM41" s="324">
        <v>5515.96</v>
      </c>
      <c r="FN41" s="324">
        <v>8822.7900000000009</v>
      </c>
      <c r="FO41" s="324">
        <v>8111.76</v>
      </c>
      <c r="FP41" s="140">
        <v>14.88</v>
      </c>
      <c r="FQ41" s="116">
        <v>134</v>
      </c>
      <c r="FR41" s="111">
        <v>8.61</v>
      </c>
      <c r="FS41" s="118">
        <v>20479</v>
      </c>
      <c r="FT41" s="328">
        <v>0</v>
      </c>
      <c r="FU41" s="328">
        <v>39</v>
      </c>
      <c r="FV41" s="328">
        <v>707</v>
      </c>
      <c r="FW41" s="334">
        <v>15</v>
      </c>
      <c r="FX41" s="334">
        <v>624</v>
      </c>
      <c r="FY41" s="323">
        <v>51.486409026457899</v>
      </c>
      <c r="FZ41" s="323"/>
      <c r="GA41" s="111">
        <v>99.9</v>
      </c>
      <c r="GB41" s="111">
        <v>95.9</v>
      </c>
      <c r="GC41" s="325">
        <v>99.9</v>
      </c>
      <c r="GD41" s="335">
        <v>54</v>
      </c>
      <c r="GE41" s="116">
        <v>48</v>
      </c>
      <c r="GF41" s="116">
        <v>8</v>
      </c>
      <c r="GG41" s="116">
        <v>44</v>
      </c>
      <c r="GH41" s="328">
        <v>1011</v>
      </c>
      <c r="GI41" s="328">
        <v>5</v>
      </c>
      <c r="GJ41" s="328">
        <v>2374</v>
      </c>
      <c r="GK41" s="328">
        <v>2666</v>
      </c>
      <c r="GL41" s="328">
        <v>6</v>
      </c>
      <c r="GM41" s="118">
        <v>4680865</v>
      </c>
      <c r="GN41" s="114">
        <v>2226</v>
      </c>
      <c r="GO41" s="328" t="s">
        <v>439</v>
      </c>
      <c r="GP41" s="328" t="s">
        <v>439</v>
      </c>
      <c r="GQ41" s="324">
        <v>11526</v>
      </c>
      <c r="GR41" s="327">
        <v>5</v>
      </c>
      <c r="GS41" s="327">
        <v>1265</v>
      </c>
      <c r="GT41" s="327">
        <v>10256</v>
      </c>
      <c r="GU41" s="324">
        <v>144593</v>
      </c>
      <c r="GV41" s="324">
        <v>38</v>
      </c>
      <c r="GW41" s="324">
        <v>14589</v>
      </c>
      <c r="GX41" s="324">
        <v>129966</v>
      </c>
      <c r="GY41" s="324">
        <v>1067</v>
      </c>
      <c r="GZ41" s="324">
        <v>13553</v>
      </c>
      <c r="HA41" s="324">
        <v>1635413</v>
      </c>
      <c r="HB41" s="324">
        <v>1378</v>
      </c>
      <c r="HC41" s="324">
        <v>14895</v>
      </c>
      <c r="HD41" s="324">
        <v>284462</v>
      </c>
      <c r="HE41" s="324">
        <v>129</v>
      </c>
      <c r="HF41" s="324">
        <v>4631</v>
      </c>
      <c r="HG41" s="324">
        <v>273672.90999999997</v>
      </c>
      <c r="HH41" s="327">
        <v>127</v>
      </c>
      <c r="HI41" s="328">
        <v>4725</v>
      </c>
      <c r="HJ41" s="328">
        <v>271309</v>
      </c>
      <c r="HK41" s="336">
        <v>0.57999999999999996</v>
      </c>
      <c r="HL41" s="328">
        <v>0</v>
      </c>
      <c r="HM41" s="327">
        <v>172</v>
      </c>
      <c r="HN41" s="327">
        <v>69</v>
      </c>
      <c r="HO41" s="337">
        <v>0</v>
      </c>
      <c r="HP41" s="74" t="s">
        <v>1208</v>
      </c>
      <c r="HQ41" s="74" t="s">
        <v>1208</v>
      </c>
      <c r="HR41" s="74" t="s">
        <v>1208</v>
      </c>
      <c r="HS41" s="337">
        <v>0</v>
      </c>
      <c r="HT41" s="338">
        <v>508682</v>
      </c>
      <c r="HU41" s="338">
        <v>3942305</v>
      </c>
      <c r="HV41" s="339">
        <v>408239.7</v>
      </c>
      <c r="HW41" s="339">
        <v>506463.5</v>
      </c>
      <c r="HX41" s="339">
        <v>221276.9</v>
      </c>
      <c r="HY41" s="339">
        <v>5100</v>
      </c>
      <c r="HZ41" s="339">
        <v>0</v>
      </c>
      <c r="IA41" s="339">
        <v>87100</v>
      </c>
      <c r="IB41" s="339">
        <v>80365</v>
      </c>
      <c r="IC41" s="340">
        <v>81944</v>
      </c>
      <c r="ID41" s="340">
        <v>10848000</v>
      </c>
      <c r="IE41" s="340" t="s">
        <v>439</v>
      </c>
      <c r="IF41" s="341">
        <v>94</v>
      </c>
      <c r="IG41" s="341" t="s">
        <v>439</v>
      </c>
      <c r="IH41" s="340">
        <v>60</v>
      </c>
      <c r="II41" s="341" t="s">
        <v>439</v>
      </c>
      <c r="IJ41" s="340">
        <v>30669</v>
      </c>
      <c r="IK41" s="338">
        <v>104450</v>
      </c>
      <c r="IL41" s="341">
        <v>2219</v>
      </c>
      <c r="IM41" s="346">
        <v>0</v>
      </c>
      <c r="IN41" s="331">
        <v>36.090000000000003</v>
      </c>
      <c r="IO41" s="342">
        <v>374468</v>
      </c>
      <c r="IP41" s="343" t="s">
        <v>439</v>
      </c>
      <c r="IQ41" s="344">
        <v>6.6</v>
      </c>
      <c r="IR41" s="344">
        <v>6.6</v>
      </c>
      <c r="IS41" s="344">
        <v>376</v>
      </c>
      <c r="IT41" s="344">
        <v>376</v>
      </c>
      <c r="IU41" s="338">
        <v>35051</v>
      </c>
      <c r="IV41" s="345">
        <v>70.7</v>
      </c>
      <c r="IW41" s="345">
        <v>62.2</v>
      </c>
      <c r="IX41" s="345">
        <v>50.4</v>
      </c>
      <c r="IY41" s="345">
        <v>70.599999999999994</v>
      </c>
      <c r="IZ41" s="345">
        <v>34.200000000000003</v>
      </c>
      <c r="JA41" s="341">
        <v>0</v>
      </c>
      <c r="JB41" s="341">
        <v>10</v>
      </c>
      <c r="JC41" s="111">
        <v>48.6</v>
      </c>
      <c r="JD41" s="110">
        <v>0.99</v>
      </c>
      <c r="JE41" s="109">
        <v>95.7</v>
      </c>
      <c r="JF41" s="109">
        <v>-2.7</v>
      </c>
      <c r="JG41" s="109">
        <v>3.4</v>
      </c>
      <c r="JH41" s="108">
        <v>48683751</v>
      </c>
      <c r="JI41" s="346">
        <v>64</v>
      </c>
      <c r="JJ41" s="346">
        <v>52.2</v>
      </c>
      <c r="JK41" s="346" t="s">
        <v>439</v>
      </c>
      <c r="JL41" s="346" t="s">
        <v>439</v>
      </c>
      <c r="JM41" s="346" t="s">
        <v>439</v>
      </c>
      <c r="JN41" s="345">
        <v>34</v>
      </c>
      <c r="JO41" s="347">
        <v>2745</v>
      </c>
      <c r="JP41" s="74" t="s">
        <v>1208</v>
      </c>
      <c r="JQ41" s="74" t="s">
        <v>1208</v>
      </c>
      <c r="JR41" s="74" t="s">
        <v>1208</v>
      </c>
      <c r="JS41" s="345">
        <v>52.75</v>
      </c>
      <c r="JT41" s="345">
        <v>34.5</v>
      </c>
      <c r="JU41" s="338">
        <v>72656</v>
      </c>
      <c r="JV41" s="338">
        <v>1060</v>
      </c>
      <c r="JW41" s="338">
        <v>1318</v>
      </c>
      <c r="JX41" s="338">
        <v>5611</v>
      </c>
      <c r="JY41" s="338">
        <v>6736</v>
      </c>
      <c r="JZ41" s="338">
        <v>6837</v>
      </c>
      <c r="KA41" s="338">
        <v>7771</v>
      </c>
      <c r="KB41" s="338">
        <v>10138</v>
      </c>
      <c r="KC41" s="338">
        <v>9692</v>
      </c>
      <c r="KD41" s="338">
        <v>7967</v>
      </c>
      <c r="KE41" s="338">
        <v>5947</v>
      </c>
      <c r="KF41" s="338">
        <v>4864</v>
      </c>
      <c r="KG41" s="338">
        <v>3700</v>
      </c>
      <c r="KH41" s="74" t="s">
        <v>1208</v>
      </c>
      <c r="KI41" s="338">
        <v>1660</v>
      </c>
      <c r="KJ41" s="338">
        <v>762</v>
      </c>
      <c r="KK41" s="338">
        <v>332</v>
      </c>
      <c r="KL41" s="338">
        <v>141</v>
      </c>
      <c r="KM41" s="338">
        <v>8910</v>
      </c>
      <c r="KN41" s="338">
        <v>8875</v>
      </c>
      <c r="KO41" s="338">
        <v>8470</v>
      </c>
      <c r="KP41" s="338">
        <v>10301</v>
      </c>
      <c r="KQ41" s="338">
        <v>12376</v>
      </c>
      <c r="KR41" s="338">
        <v>15054</v>
      </c>
      <c r="KS41" s="338">
        <v>13452</v>
      </c>
      <c r="KT41" s="338">
        <v>11172</v>
      </c>
      <c r="KU41" s="338">
        <v>9300</v>
      </c>
      <c r="KV41" s="338">
        <v>10576</v>
      </c>
      <c r="KW41" s="338">
        <v>13064</v>
      </c>
      <c r="KX41" s="74" t="s">
        <v>1208</v>
      </c>
      <c r="KY41" s="338">
        <v>10741</v>
      </c>
      <c r="KZ41" s="338">
        <v>8651</v>
      </c>
      <c r="LA41" s="338">
        <v>6534</v>
      </c>
      <c r="LB41" s="348">
        <v>6648</v>
      </c>
    </row>
    <row r="42" spans="1:314" ht="12" customHeight="1">
      <c r="A42" s="3">
        <v>272078</v>
      </c>
      <c r="B42" s="322" t="s">
        <v>729</v>
      </c>
      <c r="C42" s="323">
        <v>105.29</v>
      </c>
      <c r="D42" s="324">
        <v>351741</v>
      </c>
      <c r="E42" s="325">
        <v>12.6</v>
      </c>
      <c r="F42" s="325">
        <v>58.4</v>
      </c>
      <c r="G42" s="325">
        <v>29</v>
      </c>
      <c r="H42" s="326">
        <v>16548</v>
      </c>
      <c r="I42" s="326">
        <v>34829</v>
      </c>
      <c r="J42" s="326">
        <v>54440</v>
      </c>
      <c r="K42" s="324">
        <v>53015</v>
      </c>
      <c r="L42" s="324">
        <v>160191</v>
      </c>
      <c r="M42" s="324">
        <v>3149</v>
      </c>
      <c r="N42" s="324">
        <v>11123</v>
      </c>
      <c r="O42" s="327">
        <v>11537</v>
      </c>
      <c r="P42" s="74" t="s">
        <v>1208</v>
      </c>
      <c r="Q42" s="74" t="s">
        <v>1208</v>
      </c>
      <c r="R42" s="326">
        <v>348346</v>
      </c>
      <c r="S42" s="324">
        <v>351829</v>
      </c>
      <c r="T42" s="324">
        <v>309389</v>
      </c>
      <c r="U42" s="324">
        <v>569361</v>
      </c>
      <c r="V42" s="324">
        <v>3243189</v>
      </c>
      <c r="W42" s="324">
        <v>1128442</v>
      </c>
      <c r="X42" s="324">
        <v>1623177</v>
      </c>
      <c r="Y42" s="328">
        <v>18</v>
      </c>
      <c r="Z42" s="329">
        <v>68</v>
      </c>
      <c r="AA42" s="328">
        <v>39</v>
      </c>
      <c r="AB42" s="74" t="s">
        <v>1208</v>
      </c>
      <c r="AC42" s="74" t="s">
        <v>1208</v>
      </c>
      <c r="AD42" s="330" t="s">
        <v>439</v>
      </c>
      <c r="AE42" s="324">
        <v>1597.8</v>
      </c>
      <c r="AF42" s="331">
        <v>2175.75</v>
      </c>
      <c r="AG42" s="324">
        <v>1564</v>
      </c>
      <c r="AH42" s="324" t="s">
        <v>439</v>
      </c>
      <c r="AI42" s="324" t="s">
        <v>439</v>
      </c>
      <c r="AJ42" s="74" t="s">
        <v>1208</v>
      </c>
      <c r="AK42" s="329">
        <v>27</v>
      </c>
      <c r="AL42" s="324">
        <v>2637</v>
      </c>
      <c r="AM42" s="327">
        <v>41</v>
      </c>
      <c r="AN42" s="327">
        <v>17793</v>
      </c>
      <c r="AO42" s="324">
        <v>1231</v>
      </c>
      <c r="AP42" s="324">
        <v>109</v>
      </c>
      <c r="AQ42" s="332">
        <v>18</v>
      </c>
      <c r="AR42" s="327">
        <v>8742</v>
      </c>
      <c r="AS42" s="324">
        <v>664</v>
      </c>
      <c r="AT42" s="324">
        <v>12</v>
      </c>
      <c r="AU42" s="324">
        <v>203</v>
      </c>
      <c r="AV42" s="324">
        <v>24</v>
      </c>
      <c r="AW42" s="324">
        <v>29</v>
      </c>
      <c r="AX42" s="74" t="s">
        <v>1208</v>
      </c>
      <c r="AY42" s="74" t="s">
        <v>1208</v>
      </c>
      <c r="AZ42" s="74" t="s">
        <v>1208</v>
      </c>
      <c r="BA42" s="74" t="s">
        <v>1208</v>
      </c>
      <c r="BB42" s="325">
        <v>100</v>
      </c>
      <c r="BC42" s="325">
        <v>109.8</v>
      </c>
      <c r="BD42" s="325">
        <v>107.6</v>
      </c>
      <c r="BE42" s="325"/>
      <c r="BF42" s="328">
        <v>7</v>
      </c>
      <c r="BG42" s="332">
        <v>7</v>
      </c>
      <c r="BH42" s="332">
        <v>25</v>
      </c>
      <c r="BI42" s="74" t="s">
        <v>1208</v>
      </c>
      <c r="BJ42" s="74" t="s">
        <v>1208</v>
      </c>
      <c r="BK42" s="328">
        <v>0</v>
      </c>
      <c r="BL42" s="328">
        <v>0</v>
      </c>
      <c r="BM42" s="332">
        <v>0</v>
      </c>
      <c r="BN42" s="332">
        <v>0</v>
      </c>
      <c r="BO42" s="327">
        <v>3</v>
      </c>
      <c r="BP42" s="324">
        <v>14721</v>
      </c>
      <c r="BQ42" s="327">
        <v>1</v>
      </c>
      <c r="BR42" s="324">
        <v>24719</v>
      </c>
      <c r="BS42" s="327">
        <v>2</v>
      </c>
      <c r="BT42" s="324">
        <v>26843</v>
      </c>
      <c r="BU42" s="327">
        <v>3</v>
      </c>
      <c r="BV42" s="324">
        <v>2187</v>
      </c>
      <c r="BW42" s="325">
        <v>44.6</v>
      </c>
      <c r="BX42" s="328">
        <v>1</v>
      </c>
      <c r="BY42" s="328">
        <v>4</v>
      </c>
      <c r="BZ42" s="328">
        <v>145</v>
      </c>
      <c r="CA42" s="328">
        <v>6868</v>
      </c>
      <c r="CB42" s="325">
        <v>28.8</v>
      </c>
      <c r="CC42" s="331">
        <v>1.01</v>
      </c>
      <c r="CD42" s="325">
        <v>28</v>
      </c>
      <c r="CE42" s="325">
        <v>4.6550892426435118</v>
      </c>
      <c r="CF42" s="325">
        <v>55.3061976726</v>
      </c>
      <c r="CG42" s="327">
        <v>19</v>
      </c>
      <c r="CH42" s="324">
        <v>4479</v>
      </c>
      <c r="CI42" s="327">
        <v>295</v>
      </c>
      <c r="CJ42" s="327">
        <v>1454</v>
      </c>
      <c r="CK42" s="327">
        <v>3326</v>
      </c>
      <c r="CL42" s="327">
        <v>966</v>
      </c>
      <c r="CM42" s="327">
        <v>189</v>
      </c>
      <c r="CN42" s="327">
        <v>664</v>
      </c>
      <c r="CO42" s="323">
        <v>1.4786999999999999</v>
      </c>
      <c r="CP42" s="328">
        <v>32963980</v>
      </c>
      <c r="CQ42" s="327">
        <v>2</v>
      </c>
      <c r="CR42" s="327">
        <v>9</v>
      </c>
      <c r="CS42" s="327">
        <v>5</v>
      </c>
      <c r="CT42" s="327">
        <v>2</v>
      </c>
      <c r="CU42" s="327">
        <v>100</v>
      </c>
      <c r="CV42" s="327">
        <v>15</v>
      </c>
      <c r="CW42" s="324">
        <v>1265</v>
      </c>
      <c r="CX42" s="327">
        <v>8</v>
      </c>
      <c r="CY42" s="327">
        <v>742</v>
      </c>
      <c r="CZ42" s="328">
        <v>30</v>
      </c>
      <c r="DA42" s="328">
        <v>449</v>
      </c>
      <c r="DB42" s="328">
        <v>9</v>
      </c>
      <c r="DC42" s="328">
        <v>89</v>
      </c>
      <c r="DD42" s="328">
        <v>9</v>
      </c>
      <c r="DE42" s="328">
        <v>229</v>
      </c>
      <c r="DF42" s="324">
        <v>10351</v>
      </c>
      <c r="DG42" s="324">
        <v>2093</v>
      </c>
      <c r="DH42" s="330">
        <v>1782</v>
      </c>
      <c r="DI42" s="330">
        <v>1016381.782</v>
      </c>
      <c r="DJ42" s="330">
        <v>311501.75400000002</v>
      </c>
      <c r="DK42" s="330">
        <v>486899.99400000001</v>
      </c>
      <c r="DL42" s="324">
        <v>102077</v>
      </c>
      <c r="DM42" s="327">
        <v>12</v>
      </c>
      <c r="DN42" s="330">
        <v>17394</v>
      </c>
      <c r="DO42" s="330">
        <v>1649</v>
      </c>
      <c r="DP42" s="330">
        <v>1322</v>
      </c>
      <c r="DQ42" s="328">
        <v>82</v>
      </c>
      <c r="DR42" s="328">
        <v>1162</v>
      </c>
      <c r="DS42" s="324">
        <v>12715</v>
      </c>
      <c r="DT42" s="324">
        <v>12855</v>
      </c>
      <c r="DU42" s="324">
        <v>3481</v>
      </c>
      <c r="DV42" s="324">
        <v>3757</v>
      </c>
      <c r="DW42" s="328">
        <v>363</v>
      </c>
      <c r="DX42" s="328">
        <v>223</v>
      </c>
      <c r="DY42" s="328">
        <v>7</v>
      </c>
      <c r="DZ42" s="328">
        <v>1933</v>
      </c>
      <c r="EA42" s="328">
        <v>59</v>
      </c>
      <c r="EB42" s="328">
        <v>12894</v>
      </c>
      <c r="EC42" s="74" t="s">
        <v>1208</v>
      </c>
      <c r="ED42" s="116">
        <v>92</v>
      </c>
      <c r="EE42" s="327">
        <v>7352</v>
      </c>
      <c r="EF42" s="118">
        <v>7553</v>
      </c>
      <c r="EG42" s="327">
        <v>0</v>
      </c>
      <c r="EH42" s="118">
        <v>1016</v>
      </c>
      <c r="EI42" s="328">
        <v>77</v>
      </c>
      <c r="EJ42" s="328">
        <v>81</v>
      </c>
      <c r="EK42" s="325">
        <v>63</v>
      </c>
      <c r="EL42" s="328">
        <v>43</v>
      </c>
      <c r="EM42" s="328">
        <v>147</v>
      </c>
      <c r="EN42" s="328">
        <v>1922</v>
      </c>
      <c r="EO42" s="330">
        <v>546</v>
      </c>
      <c r="EP42" s="330">
        <v>227</v>
      </c>
      <c r="EQ42" s="330">
        <v>2481</v>
      </c>
      <c r="ER42" s="327">
        <v>2724</v>
      </c>
      <c r="ES42" s="325">
        <v>97.4</v>
      </c>
      <c r="ET42" s="325">
        <v>95.9</v>
      </c>
      <c r="EU42" s="330">
        <v>802</v>
      </c>
      <c r="EV42" s="325">
        <v>16.932630412231966</v>
      </c>
      <c r="EW42" s="330">
        <v>75785</v>
      </c>
      <c r="EX42" s="325">
        <v>40.5</v>
      </c>
      <c r="EY42" s="330">
        <v>415817</v>
      </c>
      <c r="EZ42" s="325">
        <v>1.3</v>
      </c>
      <c r="FA42" s="328">
        <v>193</v>
      </c>
      <c r="FB42" s="328">
        <v>4</v>
      </c>
      <c r="FC42" s="333">
        <v>6334</v>
      </c>
      <c r="FD42" s="328">
        <v>79</v>
      </c>
      <c r="FE42" s="328" t="s">
        <v>1209</v>
      </c>
      <c r="FF42" s="328">
        <v>100</v>
      </c>
      <c r="FG42" s="325">
        <v>100</v>
      </c>
      <c r="FH42" s="324">
        <v>118250</v>
      </c>
      <c r="FI42" s="327">
        <v>6421</v>
      </c>
      <c r="FJ42" s="324">
        <v>0</v>
      </c>
      <c r="FK42" s="118">
        <v>101994</v>
      </c>
      <c r="FL42" s="324">
        <v>86877</v>
      </c>
      <c r="FM42" s="324">
        <v>5450</v>
      </c>
      <c r="FN42" s="324">
        <v>9667</v>
      </c>
      <c r="FO42" s="324">
        <v>9835</v>
      </c>
      <c r="FP42" s="140">
        <v>12.8</v>
      </c>
      <c r="FQ42" s="116">
        <v>221</v>
      </c>
      <c r="FR42" s="111">
        <v>5.4</v>
      </c>
      <c r="FS42" s="118">
        <v>14998</v>
      </c>
      <c r="FT42" s="328">
        <v>0</v>
      </c>
      <c r="FU42" s="328">
        <v>0</v>
      </c>
      <c r="FV42" s="328" t="s">
        <v>439</v>
      </c>
      <c r="FW42" s="334">
        <v>13</v>
      </c>
      <c r="FX42" s="334">
        <v>616</v>
      </c>
      <c r="FY42" s="323">
        <v>65.118339537631016</v>
      </c>
      <c r="FZ42" s="323"/>
      <c r="GA42" s="111">
        <v>99.99</v>
      </c>
      <c r="GB42" s="111">
        <v>95.64</v>
      </c>
      <c r="GC42" s="325">
        <v>99.6</v>
      </c>
      <c r="GD42" s="335">
        <v>50.8</v>
      </c>
      <c r="GE42" s="116">
        <v>62</v>
      </c>
      <c r="GF42" s="116">
        <v>9</v>
      </c>
      <c r="GG42" s="116">
        <v>56</v>
      </c>
      <c r="GH42" s="328">
        <v>924</v>
      </c>
      <c r="GI42" s="328">
        <v>3</v>
      </c>
      <c r="GJ42" s="328">
        <v>2207</v>
      </c>
      <c r="GK42" s="328">
        <v>3532</v>
      </c>
      <c r="GL42" s="328">
        <v>5</v>
      </c>
      <c r="GM42" s="118">
        <v>877907</v>
      </c>
      <c r="GN42" s="114">
        <v>297</v>
      </c>
      <c r="GO42" s="328" t="s">
        <v>439</v>
      </c>
      <c r="GP42" s="328" t="s">
        <v>439</v>
      </c>
      <c r="GQ42" s="324">
        <v>9320</v>
      </c>
      <c r="GR42" s="327">
        <v>15</v>
      </c>
      <c r="GS42" s="327">
        <v>1169</v>
      </c>
      <c r="GT42" s="327">
        <v>8136</v>
      </c>
      <c r="GU42" s="324">
        <v>102933</v>
      </c>
      <c r="GV42" s="324">
        <v>77</v>
      </c>
      <c r="GW42" s="324">
        <v>16965</v>
      </c>
      <c r="GX42" s="324">
        <v>85891</v>
      </c>
      <c r="GY42" s="324">
        <v>260</v>
      </c>
      <c r="GZ42" s="324">
        <v>2896</v>
      </c>
      <c r="HA42" s="324">
        <v>242817</v>
      </c>
      <c r="HB42" s="324">
        <v>1465</v>
      </c>
      <c r="HC42" s="324">
        <v>15392</v>
      </c>
      <c r="HD42" s="324">
        <v>312218</v>
      </c>
      <c r="HE42" s="324">
        <v>185</v>
      </c>
      <c r="HF42" s="324">
        <v>9890</v>
      </c>
      <c r="HG42" s="324">
        <v>437264.79</v>
      </c>
      <c r="HH42" s="327">
        <v>178</v>
      </c>
      <c r="HI42" s="328">
        <v>5984</v>
      </c>
      <c r="HJ42" s="328">
        <v>16455</v>
      </c>
      <c r="HK42" s="336">
        <v>6.46</v>
      </c>
      <c r="HL42" s="354">
        <v>41.4</v>
      </c>
      <c r="HM42" s="327">
        <v>1343</v>
      </c>
      <c r="HN42" s="327">
        <v>495</v>
      </c>
      <c r="HO42" s="337">
        <v>6</v>
      </c>
      <c r="HP42" s="74" t="s">
        <v>1208</v>
      </c>
      <c r="HQ42" s="74" t="s">
        <v>1208</v>
      </c>
      <c r="HR42" s="74" t="s">
        <v>1208</v>
      </c>
      <c r="HS42" s="337">
        <v>0</v>
      </c>
      <c r="HT42" s="338">
        <v>887937</v>
      </c>
      <c r="HU42" s="338">
        <v>5586976</v>
      </c>
      <c r="HV42" s="339">
        <v>679138</v>
      </c>
      <c r="HW42" s="339">
        <v>806589</v>
      </c>
      <c r="HX42" s="339">
        <v>115067</v>
      </c>
      <c r="HY42" s="328">
        <v>4740</v>
      </c>
      <c r="HZ42" s="356">
        <v>10570</v>
      </c>
      <c r="IA42" s="339">
        <v>87894</v>
      </c>
      <c r="IB42" s="339">
        <v>58096</v>
      </c>
      <c r="IC42" s="340">
        <v>50012</v>
      </c>
      <c r="ID42" s="340" t="s">
        <v>850</v>
      </c>
      <c r="IE42" s="340">
        <v>20456995</v>
      </c>
      <c r="IF42" s="341">
        <v>54</v>
      </c>
      <c r="IG42" s="341">
        <v>164</v>
      </c>
      <c r="IH42" s="340">
        <v>41</v>
      </c>
      <c r="II42" s="341">
        <v>109</v>
      </c>
      <c r="IJ42" s="340">
        <v>0</v>
      </c>
      <c r="IK42" s="338">
        <v>108816</v>
      </c>
      <c r="IL42" s="326">
        <v>3080</v>
      </c>
      <c r="IM42" s="346" t="s">
        <v>439</v>
      </c>
      <c r="IN42" s="331">
        <v>33</v>
      </c>
      <c r="IO42" s="342">
        <v>339094</v>
      </c>
      <c r="IP42" s="343">
        <v>-1.38</v>
      </c>
      <c r="IQ42" s="344">
        <v>5.6</v>
      </c>
      <c r="IR42" s="344">
        <v>5.6</v>
      </c>
      <c r="IS42" s="344">
        <v>157.65</v>
      </c>
      <c r="IT42" s="344">
        <v>147.66</v>
      </c>
      <c r="IU42" s="338">
        <v>40144</v>
      </c>
      <c r="IV42" s="345">
        <v>79.099999999999994</v>
      </c>
      <c r="IW42" s="345">
        <v>54.5</v>
      </c>
      <c r="IX42" s="345">
        <v>57.5</v>
      </c>
      <c r="IY42" s="345">
        <v>68.7</v>
      </c>
      <c r="IZ42" s="345">
        <v>30.6</v>
      </c>
      <c r="JA42" s="341">
        <v>3</v>
      </c>
      <c r="JB42" s="341">
        <v>7</v>
      </c>
      <c r="JC42" s="111">
        <v>59.88</v>
      </c>
      <c r="JD42" s="110">
        <v>0.81899999999999995</v>
      </c>
      <c r="JE42" s="109">
        <v>94.9</v>
      </c>
      <c r="JF42" s="109">
        <v>-0.4</v>
      </c>
      <c r="JG42" s="109">
        <v>0.7</v>
      </c>
      <c r="JH42" s="108">
        <v>52544172</v>
      </c>
      <c r="JI42" s="346">
        <v>51</v>
      </c>
      <c r="JJ42" s="346">
        <v>50.9</v>
      </c>
      <c r="JK42" s="346" t="s">
        <v>439</v>
      </c>
      <c r="JL42" s="346" t="s">
        <v>439</v>
      </c>
      <c r="JM42" s="346" t="s">
        <v>439</v>
      </c>
      <c r="JN42" s="345" t="s">
        <v>439</v>
      </c>
      <c r="JO42" s="347">
        <v>2487</v>
      </c>
      <c r="JP42" s="74" t="s">
        <v>1208</v>
      </c>
      <c r="JQ42" s="74" t="s">
        <v>1208</v>
      </c>
      <c r="JR42" s="74" t="s">
        <v>1208</v>
      </c>
      <c r="JS42" s="345">
        <v>51.6</v>
      </c>
      <c r="JT42" s="345">
        <v>28.9</v>
      </c>
      <c r="JU42" s="338">
        <v>62733</v>
      </c>
      <c r="JV42" s="338">
        <v>1145</v>
      </c>
      <c r="JW42" s="338">
        <v>1136</v>
      </c>
      <c r="JX42" s="338">
        <v>5097</v>
      </c>
      <c r="JY42" s="338">
        <v>6266</v>
      </c>
      <c r="JZ42" s="338">
        <v>6530</v>
      </c>
      <c r="KA42" s="338">
        <v>7458</v>
      </c>
      <c r="KB42" s="338">
        <v>9855</v>
      </c>
      <c r="KC42" s="338">
        <v>8812</v>
      </c>
      <c r="KD42" s="338">
        <v>7055</v>
      </c>
      <c r="KE42" s="338">
        <v>5612</v>
      </c>
      <c r="KF42" s="338">
        <v>4838</v>
      </c>
      <c r="KG42" s="338">
        <v>3571</v>
      </c>
      <c r="KH42" s="74" t="s">
        <v>1208</v>
      </c>
      <c r="KI42" s="338">
        <v>1644</v>
      </c>
      <c r="KJ42" s="338">
        <v>595</v>
      </c>
      <c r="KK42" s="338">
        <v>235</v>
      </c>
      <c r="KL42" s="338">
        <v>116</v>
      </c>
      <c r="KM42" s="338">
        <v>7520</v>
      </c>
      <c r="KN42" s="338">
        <v>7623</v>
      </c>
      <c r="KO42" s="338">
        <v>7677</v>
      </c>
      <c r="KP42" s="338">
        <v>9032</v>
      </c>
      <c r="KQ42" s="338">
        <v>10928</v>
      </c>
      <c r="KR42" s="338">
        <v>13836</v>
      </c>
      <c r="KS42" s="338">
        <v>12022</v>
      </c>
      <c r="KT42" s="338">
        <v>10033</v>
      </c>
      <c r="KU42" s="338">
        <v>9071</v>
      </c>
      <c r="KV42" s="338">
        <v>11080</v>
      </c>
      <c r="KW42" s="338">
        <v>14778</v>
      </c>
      <c r="KX42" s="74" t="s">
        <v>1208</v>
      </c>
      <c r="KY42" s="338">
        <v>13300</v>
      </c>
      <c r="KZ42" s="338">
        <v>9917</v>
      </c>
      <c r="LA42" s="338">
        <v>7236</v>
      </c>
      <c r="LB42" s="348">
        <v>7221</v>
      </c>
    </row>
    <row r="43" spans="1:314" ht="12" customHeight="1">
      <c r="A43" s="3">
        <v>272108</v>
      </c>
      <c r="B43" s="322" t="s">
        <v>730</v>
      </c>
      <c r="C43" s="323">
        <v>65.12</v>
      </c>
      <c r="D43" s="324">
        <v>401314</v>
      </c>
      <c r="E43" s="325">
        <v>12.7</v>
      </c>
      <c r="F43" s="325">
        <v>59.4</v>
      </c>
      <c r="G43" s="325">
        <v>27.9</v>
      </c>
      <c r="H43" s="326">
        <v>18060</v>
      </c>
      <c r="I43" s="326">
        <v>39737</v>
      </c>
      <c r="J43" s="326">
        <v>63059</v>
      </c>
      <c r="K43" s="324">
        <v>54536</v>
      </c>
      <c r="L43" s="324">
        <v>180107</v>
      </c>
      <c r="M43" s="324">
        <v>4580</v>
      </c>
      <c r="N43" s="324">
        <v>10348</v>
      </c>
      <c r="O43" s="327">
        <v>11087</v>
      </c>
      <c r="P43" s="74" t="s">
        <v>1208</v>
      </c>
      <c r="Q43" s="74" t="s">
        <v>1208</v>
      </c>
      <c r="R43" s="326">
        <v>398995</v>
      </c>
      <c r="S43" s="324">
        <v>404152</v>
      </c>
      <c r="T43" s="324">
        <v>359078</v>
      </c>
      <c r="U43" s="324">
        <v>839714</v>
      </c>
      <c r="V43" s="324">
        <v>3392283</v>
      </c>
      <c r="W43" s="324">
        <v>921611</v>
      </c>
      <c r="X43" s="324">
        <v>1228572</v>
      </c>
      <c r="Y43" s="328">
        <v>19</v>
      </c>
      <c r="Z43" s="329">
        <v>45</v>
      </c>
      <c r="AA43" s="328">
        <v>45</v>
      </c>
      <c r="AB43" s="74" t="s">
        <v>1208</v>
      </c>
      <c r="AC43" s="74" t="s">
        <v>1208</v>
      </c>
      <c r="AD43" s="330" t="s">
        <v>439</v>
      </c>
      <c r="AE43" s="324">
        <v>4921</v>
      </c>
      <c r="AF43" s="328">
        <v>1259</v>
      </c>
      <c r="AG43" s="71" t="s">
        <v>850</v>
      </c>
      <c r="AH43" s="324">
        <v>223641</v>
      </c>
      <c r="AI43" s="324">
        <v>1448</v>
      </c>
      <c r="AJ43" s="74" t="s">
        <v>1208</v>
      </c>
      <c r="AK43" s="329">
        <v>22</v>
      </c>
      <c r="AL43" s="324">
        <v>3957</v>
      </c>
      <c r="AM43" s="327">
        <v>45</v>
      </c>
      <c r="AN43" s="327">
        <v>21105</v>
      </c>
      <c r="AO43" s="324">
        <v>1212</v>
      </c>
      <c r="AP43" s="324">
        <v>134</v>
      </c>
      <c r="AQ43" s="332">
        <v>19</v>
      </c>
      <c r="AR43" s="327">
        <v>10154</v>
      </c>
      <c r="AS43" s="324">
        <v>632</v>
      </c>
      <c r="AT43" s="324">
        <v>4</v>
      </c>
      <c r="AU43" s="324">
        <v>434</v>
      </c>
      <c r="AV43" s="324">
        <v>19</v>
      </c>
      <c r="AW43" s="324">
        <v>65</v>
      </c>
      <c r="AX43" s="74" t="s">
        <v>1208</v>
      </c>
      <c r="AY43" s="74" t="s">
        <v>1208</v>
      </c>
      <c r="AZ43" s="74" t="s">
        <v>1208</v>
      </c>
      <c r="BA43" s="74" t="s">
        <v>1208</v>
      </c>
      <c r="BB43" s="325">
        <v>100</v>
      </c>
      <c r="BC43" s="325">
        <v>75</v>
      </c>
      <c r="BD43" s="325">
        <v>80</v>
      </c>
      <c r="BE43" s="325"/>
      <c r="BF43" s="328">
        <v>18</v>
      </c>
      <c r="BG43" s="332">
        <v>19</v>
      </c>
      <c r="BH43" s="332">
        <v>16</v>
      </c>
      <c r="BI43" s="74" t="s">
        <v>1208</v>
      </c>
      <c r="BJ43" s="74" t="s">
        <v>1208</v>
      </c>
      <c r="BK43" s="328">
        <v>5</v>
      </c>
      <c r="BL43" s="328">
        <v>5</v>
      </c>
      <c r="BM43" s="332">
        <v>8</v>
      </c>
      <c r="BN43" s="332">
        <v>7</v>
      </c>
      <c r="BO43" s="327">
        <v>4</v>
      </c>
      <c r="BP43" s="324">
        <v>17904</v>
      </c>
      <c r="BQ43" s="327">
        <v>1</v>
      </c>
      <c r="BR43" s="324">
        <v>25462</v>
      </c>
      <c r="BS43" s="327">
        <v>1</v>
      </c>
      <c r="BT43" s="324">
        <v>11220</v>
      </c>
      <c r="BU43" s="327">
        <v>2</v>
      </c>
      <c r="BV43" s="324">
        <v>10591</v>
      </c>
      <c r="BW43" s="325">
        <v>37.6</v>
      </c>
      <c r="BX43" s="328">
        <v>1</v>
      </c>
      <c r="BY43" s="328">
        <v>5</v>
      </c>
      <c r="BZ43" s="328">
        <v>1870</v>
      </c>
      <c r="CA43" s="328">
        <v>15624</v>
      </c>
      <c r="CB43" s="325">
        <v>40.200000000000003</v>
      </c>
      <c r="CC43" s="331">
        <v>0.92</v>
      </c>
      <c r="CD43" s="325">
        <v>33.299999999999997</v>
      </c>
      <c r="CE43" s="325">
        <v>4.7295391731062102</v>
      </c>
      <c r="CF43" s="325">
        <v>56.151875160300001</v>
      </c>
      <c r="CG43" s="327">
        <v>25</v>
      </c>
      <c r="CH43" s="324">
        <v>5385</v>
      </c>
      <c r="CI43" s="327">
        <v>285</v>
      </c>
      <c r="CJ43" s="327">
        <v>1223</v>
      </c>
      <c r="CK43" s="327">
        <v>3768</v>
      </c>
      <c r="CL43" s="327">
        <v>1091</v>
      </c>
      <c r="CM43" s="327">
        <v>263</v>
      </c>
      <c r="CN43" s="327">
        <v>701</v>
      </c>
      <c r="CO43" s="323">
        <v>1.3</v>
      </c>
      <c r="CP43" s="331" t="s">
        <v>439</v>
      </c>
      <c r="CQ43" s="327">
        <v>3</v>
      </c>
      <c r="CR43" s="327">
        <v>30</v>
      </c>
      <c r="CS43" s="327">
        <v>2</v>
      </c>
      <c r="CT43" s="327">
        <v>1</v>
      </c>
      <c r="CU43" s="327">
        <v>100</v>
      </c>
      <c r="CV43" s="327">
        <v>17</v>
      </c>
      <c r="CW43" s="324">
        <v>1172</v>
      </c>
      <c r="CX43" s="327">
        <v>9</v>
      </c>
      <c r="CY43" s="327">
        <v>973</v>
      </c>
      <c r="CZ43" s="328">
        <v>34</v>
      </c>
      <c r="DA43" s="328">
        <v>461</v>
      </c>
      <c r="DB43" s="328">
        <v>10</v>
      </c>
      <c r="DC43" s="328">
        <v>40</v>
      </c>
      <c r="DD43" s="328">
        <v>8</v>
      </c>
      <c r="DE43" s="328">
        <v>199</v>
      </c>
      <c r="DF43" s="324">
        <v>12280</v>
      </c>
      <c r="DG43" s="324">
        <v>2217</v>
      </c>
      <c r="DH43" s="330">
        <v>2009</v>
      </c>
      <c r="DI43" s="330">
        <v>1380184.777</v>
      </c>
      <c r="DJ43" s="330">
        <v>303023.56300000002</v>
      </c>
      <c r="DK43" s="330">
        <v>563989.23499999999</v>
      </c>
      <c r="DL43" s="324">
        <v>111587</v>
      </c>
      <c r="DM43" s="327">
        <v>13</v>
      </c>
      <c r="DN43" s="330">
        <v>21311</v>
      </c>
      <c r="DO43" s="330">
        <v>2233</v>
      </c>
      <c r="DP43" s="330">
        <v>1768</v>
      </c>
      <c r="DQ43" s="328">
        <v>95</v>
      </c>
      <c r="DR43" s="328">
        <v>2423</v>
      </c>
      <c r="DS43" s="324">
        <v>12497</v>
      </c>
      <c r="DT43" s="324">
        <v>15428</v>
      </c>
      <c r="DU43" s="324">
        <v>3436</v>
      </c>
      <c r="DV43" s="324">
        <v>3857</v>
      </c>
      <c r="DW43" s="328">
        <v>366</v>
      </c>
      <c r="DX43" s="328">
        <v>190</v>
      </c>
      <c r="DY43" s="328">
        <v>7</v>
      </c>
      <c r="DZ43" s="328">
        <v>2100</v>
      </c>
      <c r="EA43" s="328">
        <v>49</v>
      </c>
      <c r="EB43" s="328">
        <v>12329</v>
      </c>
      <c r="EC43" s="74" t="s">
        <v>1208</v>
      </c>
      <c r="ED43" s="116">
        <v>79</v>
      </c>
      <c r="EE43" s="327">
        <v>9463</v>
      </c>
      <c r="EF43" s="118">
        <v>9364</v>
      </c>
      <c r="EG43" s="327">
        <v>0</v>
      </c>
      <c r="EH43" s="118">
        <v>1383</v>
      </c>
      <c r="EI43" s="328">
        <v>49</v>
      </c>
      <c r="EJ43" s="328">
        <v>76</v>
      </c>
      <c r="EK43" s="325">
        <v>62.5</v>
      </c>
      <c r="EL43" s="328">
        <v>70</v>
      </c>
      <c r="EM43" s="328">
        <v>294</v>
      </c>
      <c r="EN43" s="328">
        <v>1920</v>
      </c>
      <c r="EO43" s="330">
        <v>306</v>
      </c>
      <c r="EP43" s="330">
        <v>89</v>
      </c>
      <c r="EQ43" s="330">
        <v>2132</v>
      </c>
      <c r="ER43" s="327">
        <v>2682</v>
      </c>
      <c r="ES43" s="325">
        <v>95.1</v>
      </c>
      <c r="ET43" s="325">
        <v>90</v>
      </c>
      <c r="EU43" s="330" t="s">
        <v>439</v>
      </c>
      <c r="EV43" s="325">
        <v>19.43</v>
      </c>
      <c r="EW43" s="330">
        <v>86929</v>
      </c>
      <c r="EX43" s="325">
        <v>35.4</v>
      </c>
      <c r="EY43" s="330">
        <v>394006.57627489098</v>
      </c>
      <c r="EZ43" s="325">
        <v>2</v>
      </c>
      <c r="FA43" s="328">
        <v>276</v>
      </c>
      <c r="FB43" s="328">
        <v>10</v>
      </c>
      <c r="FC43" s="353">
        <v>1994</v>
      </c>
      <c r="FD43" s="328">
        <v>114</v>
      </c>
      <c r="FE43" s="328" t="s">
        <v>1209</v>
      </c>
      <c r="FF43" s="328">
        <v>100</v>
      </c>
      <c r="FG43" s="325">
        <v>100</v>
      </c>
      <c r="FH43" s="324">
        <v>121587</v>
      </c>
      <c r="FI43" s="327">
        <v>1234</v>
      </c>
      <c r="FJ43" s="324">
        <v>0</v>
      </c>
      <c r="FK43" s="118">
        <v>105808</v>
      </c>
      <c r="FL43" s="324">
        <v>89510</v>
      </c>
      <c r="FM43" s="324">
        <v>8232</v>
      </c>
      <c r="FN43" s="324">
        <v>8066</v>
      </c>
      <c r="FO43" s="324">
        <v>14545</v>
      </c>
      <c r="FP43" s="140">
        <v>19.8</v>
      </c>
      <c r="FQ43" s="116">
        <v>507</v>
      </c>
      <c r="FR43" s="111">
        <v>5.54</v>
      </c>
      <c r="FS43" s="118">
        <v>14667</v>
      </c>
      <c r="FT43" s="328">
        <v>0</v>
      </c>
      <c r="FU43" s="328">
        <v>1</v>
      </c>
      <c r="FV43" s="328">
        <v>15</v>
      </c>
      <c r="FW43" s="334">
        <v>27</v>
      </c>
      <c r="FX43" s="334">
        <v>1247</v>
      </c>
      <c r="FY43" s="323">
        <v>68.062570103374057</v>
      </c>
      <c r="FZ43" s="323"/>
      <c r="GA43" s="111">
        <v>100</v>
      </c>
      <c r="GB43" s="111">
        <v>92.7</v>
      </c>
      <c r="GC43" s="325">
        <v>96.6</v>
      </c>
      <c r="GD43" s="335">
        <v>33</v>
      </c>
      <c r="GE43" s="116">
        <v>111</v>
      </c>
      <c r="GF43" s="116">
        <v>11</v>
      </c>
      <c r="GG43" s="116">
        <v>32</v>
      </c>
      <c r="GH43" s="328">
        <v>1340</v>
      </c>
      <c r="GI43" s="328">
        <v>8</v>
      </c>
      <c r="GJ43" s="328">
        <v>2249</v>
      </c>
      <c r="GK43" s="328">
        <v>3342</v>
      </c>
      <c r="GL43" s="328">
        <v>7</v>
      </c>
      <c r="GM43" s="118" t="s">
        <v>439</v>
      </c>
      <c r="GN43" s="114">
        <v>450</v>
      </c>
      <c r="GO43" s="328" t="s">
        <v>439</v>
      </c>
      <c r="GP43" s="328" t="s">
        <v>439</v>
      </c>
      <c r="GQ43" s="324">
        <v>10074</v>
      </c>
      <c r="GR43" s="327">
        <v>8</v>
      </c>
      <c r="GS43" s="327">
        <v>1330</v>
      </c>
      <c r="GT43" s="327">
        <v>8736</v>
      </c>
      <c r="GU43" s="324">
        <v>120556</v>
      </c>
      <c r="GV43" s="324">
        <v>24</v>
      </c>
      <c r="GW43" s="324">
        <v>24014</v>
      </c>
      <c r="GX43" s="324">
        <v>96518</v>
      </c>
      <c r="GY43" s="324">
        <v>249</v>
      </c>
      <c r="GZ43" s="324">
        <v>2078</v>
      </c>
      <c r="HA43" s="324">
        <v>184135</v>
      </c>
      <c r="HB43" s="324">
        <v>1580</v>
      </c>
      <c r="HC43" s="324">
        <v>16494</v>
      </c>
      <c r="HD43" s="324">
        <v>319342</v>
      </c>
      <c r="HE43" s="324">
        <v>291</v>
      </c>
      <c r="HF43" s="324">
        <v>18229</v>
      </c>
      <c r="HG43" s="324">
        <v>801653.83</v>
      </c>
      <c r="HH43" s="327">
        <v>285</v>
      </c>
      <c r="HI43" s="328">
        <v>12155</v>
      </c>
      <c r="HJ43" s="328">
        <v>359520</v>
      </c>
      <c r="HK43" s="336">
        <v>6</v>
      </c>
      <c r="HL43" s="328">
        <v>40</v>
      </c>
      <c r="HM43" s="327">
        <v>1224</v>
      </c>
      <c r="HN43" s="327">
        <v>460</v>
      </c>
      <c r="HO43" s="337">
        <v>6</v>
      </c>
      <c r="HP43" s="74" t="s">
        <v>1208</v>
      </c>
      <c r="HQ43" s="74" t="s">
        <v>1208</v>
      </c>
      <c r="HR43" s="74" t="s">
        <v>1208</v>
      </c>
      <c r="HS43" s="337">
        <v>0</v>
      </c>
      <c r="HT43" s="338">
        <v>778043</v>
      </c>
      <c r="HU43" s="338">
        <v>5083313</v>
      </c>
      <c r="HV43" s="339">
        <v>650178</v>
      </c>
      <c r="HW43" s="339">
        <v>756408</v>
      </c>
      <c r="HX43" s="356">
        <v>119191</v>
      </c>
      <c r="HY43" s="339">
        <v>362</v>
      </c>
      <c r="HZ43" s="339" t="s">
        <v>439</v>
      </c>
      <c r="IA43" s="339">
        <v>108400</v>
      </c>
      <c r="IB43" s="339">
        <v>65250</v>
      </c>
      <c r="IC43" s="360">
        <v>52844</v>
      </c>
      <c r="ID43" s="340">
        <v>35003215</v>
      </c>
      <c r="IE43" s="340" t="s">
        <v>439</v>
      </c>
      <c r="IF43" s="341">
        <v>331</v>
      </c>
      <c r="IG43" s="341" t="s">
        <v>439</v>
      </c>
      <c r="IH43" s="360">
        <v>249</v>
      </c>
      <c r="II43" s="341" t="s">
        <v>439</v>
      </c>
      <c r="IJ43" s="340" t="s">
        <v>439</v>
      </c>
      <c r="IK43" s="338">
        <v>139794</v>
      </c>
      <c r="IL43" s="341">
        <v>16900</v>
      </c>
      <c r="IM43" s="346" t="s">
        <v>439</v>
      </c>
      <c r="IN43" s="331">
        <v>40.81</v>
      </c>
      <c r="IO43" s="342">
        <v>391023</v>
      </c>
      <c r="IP43" s="343" t="s">
        <v>439</v>
      </c>
      <c r="IQ43" s="344">
        <v>5</v>
      </c>
      <c r="IR43" s="344">
        <v>3.6</v>
      </c>
      <c r="IS43" s="344">
        <v>562.70000000000005</v>
      </c>
      <c r="IT43" s="344">
        <v>561.04399999999998</v>
      </c>
      <c r="IU43" s="338" t="s">
        <v>439</v>
      </c>
      <c r="IV43" s="345">
        <v>69.099999999999994</v>
      </c>
      <c r="IW43" s="345">
        <v>60.9</v>
      </c>
      <c r="IX43" s="345">
        <v>45.4</v>
      </c>
      <c r="IY43" s="345">
        <v>71.900000000000006</v>
      </c>
      <c r="IZ43" s="345">
        <v>21.3</v>
      </c>
      <c r="JA43" s="341">
        <v>3</v>
      </c>
      <c r="JB43" s="341">
        <v>9</v>
      </c>
      <c r="JC43" s="111">
        <v>68.7</v>
      </c>
      <c r="JD43" s="110">
        <v>0.80600000000000005</v>
      </c>
      <c r="JE43" s="109">
        <v>94.6</v>
      </c>
      <c r="JF43" s="109">
        <v>-0.5</v>
      </c>
      <c r="JG43" s="109">
        <v>2</v>
      </c>
      <c r="JH43" s="108">
        <v>104182347</v>
      </c>
      <c r="JI43" s="346">
        <v>47.8</v>
      </c>
      <c r="JJ43" s="346">
        <v>56.4</v>
      </c>
      <c r="JK43" s="346" t="s">
        <v>439</v>
      </c>
      <c r="JL43" s="346" t="s">
        <v>439</v>
      </c>
      <c r="JM43" s="346" t="s">
        <v>439</v>
      </c>
      <c r="JN43" s="345">
        <v>28.8</v>
      </c>
      <c r="JO43" s="347">
        <v>2925</v>
      </c>
      <c r="JP43" s="74" t="s">
        <v>1208</v>
      </c>
      <c r="JQ43" s="74" t="s">
        <v>1208</v>
      </c>
      <c r="JR43" s="74" t="s">
        <v>1208</v>
      </c>
      <c r="JS43" s="345">
        <v>48</v>
      </c>
      <c r="JT43" s="345">
        <v>34.299999999999997</v>
      </c>
      <c r="JU43" s="338">
        <v>70904</v>
      </c>
      <c r="JV43" s="338">
        <v>1352</v>
      </c>
      <c r="JW43" s="338">
        <v>1455</v>
      </c>
      <c r="JX43" s="338">
        <v>5909</v>
      </c>
      <c r="JY43" s="338">
        <v>6611</v>
      </c>
      <c r="JZ43" s="338">
        <v>6768</v>
      </c>
      <c r="KA43" s="338">
        <v>7991</v>
      </c>
      <c r="KB43" s="338">
        <v>10620</v>
      </c>
      <c r="KC43" s="338">
        <v>9776</v>
      </c>
      <c r="KD43" s="338">
        <v>8480</v>
      </c>
      <c r="KE43" s="338">
        <v>6729</v>
      </c>
      <c r="KF43" s="338">
        <v>5694</v>
      </c>
      <c r="KG43" s="338">
        <v>4175</v>
      </c>
      <c r="KH43" s="74" t="s">
        <v>1208</v>
      </c>
      <c r="KI43" s="338">
        <v>1809</v>
      </c>
      <c r="KJ43" s="338">
        <v>732</v>
      </c>
      <c r="KK43" s="338">
        <v>310</v>
      </c>
      <c r="KL43" s="338">
        <v>148</v>
      </c>
      <c r="KM43" s="338">
        <v>9601</v>
      </c>
      <c r="KN43" s="338">
        <v>9231</v>
      </c>
      <c r="KO43" s="338">
        <v>8119</v>
      </c>
      <c r="KP43" s="338">
        <v>9523</v>
      </c>
      <c r="KQ43" s="338">
        <v>11980</v>
      </c>
      <c r="KR43" s="338">
        <v>15185</v>
      </c>
      <c r="KS43" s="338">
        <v>13583</v>
      </c>
      <c r="KT43" s="338">
        <v>11934</v>
      </c>
      <c r="KU43" s="338">
        <v>10809</v>
      </c>
      <c r="KV43" s="338">
        <v>13112</v>
      </c>
      <c r="KW43" s="338">
        <v>16741</v>
      </c>
      <c r="KX43" s="74" t="s">
        <v>1208</v>
      </c>
      <c r="KY43" s="338">
        <v>13654</v>
      </c>
      <c r="KZ43" s="338">
        <v>9666</v>
      </c>
      <c r="LA43" s="338">
        <v>6962</v>
      </c>
      <c r="LB43" s="348">
        <v>7614</v>
      </c>
    </row>
    <row r="44" spans="1:314" ht="12" customHeight="1">
      <c r="A44" s="3">
        <v>272124</v>
      </c>
      <c r="B44" s="322" t="s">
        <v>770</v>
      </c>
      <c r="C44" s="323">
        <v>41.72</v>
      </c>
      <c r="D44" s="324">
        <v>266593</v>
      </c>
      <c r="E44" s="325">
        <v>12.3</v>
      </c>
      <c r="F44" s="325">
        <v>59.4</v>
      </c>
      <c r="G44" s="325">
        <v>28.3</v>
      </c>
      <c r="H44" s="326">
        <v>12237</v>
      </c>
      <c r="I44" s="326">
        <v>25720</v>
      </c>
      <c r="J44" s="326">
        <v>40615</v>
      </c>
      <c r="K44" s="324">
        <v>39274</v>
      </c>
      <c r="L44" s="324">
        <v>124514</v>
      </c>
      <c r="M44" s="324">
        <v>7420</v>
      </c>
      <c r="N44" s="324">
        <v>7986</v>
      </c>
      <c r="O44" s="327">
        <v>8054</v>
      </c>
      <c r="P44" s="74" t="s">
        <v>1208</v>
      </c>
      <c r="Q44" s="74" t="s">
        <v>1208</v>
      </c>
      <c r="R44" s="326">
        <v>266410</v>
      </c>
      <c r="S44" s="324">
        <v>268800</v>
      </c>
      <c r="T44" s="324">
        <v>253886</v>
      </c>
      <c r="U44" s="324">
        <v>123216</v>
      </c>
      <c r="V44" s="324">
        <v>1962884</v>
      </c>
      <c r="W44" s="324">
        <v>785269</v>
      </c>
      <c r="X44" s="324">
        <v>731456</v>
      </c>
      <c r="Y44" s="328">
        <v>0</v>
      </c>
      <c r="Z44" s="329">
        <v>77</v>
      </c>
      <c r="AA44" s="328">
        <v>25</v>
      </c>
      <c r="AB44" s="74" t="s">
        <v>1208</v>
      </c>
      <c r="AC44" s="74" t="s">
        <v>1208</v>
      </c>
      <c r="AD44" s="330" t="s">
        <v>439</v>
      </c>
      <c r="AE44" s="324">
        <v>453</v>
      </c>
      <c r="AF44" s="328">
        <v>878</v>
      </c>
      <c r="AG44" s="324">
        <v>1440</v>
      </c>
      <c r="AH44" s="324">
        <v>381520</v>
      </c>
      <c r="AI44" s="324">
        <v>0</v>
      </c>
      <c r="AJ44" s="74" t="s">
        <v>1208</v>
      </c>
      <c r="AK44" s="329">
        <v>4</v>
      </c>
      <c r="AL44" s="324">
        <v>686</v>
      </c>
      <c r="AM44" s="327">
        <v>27</v>
      </c>
      <c r="AN44" s="327">
        <v>12891</v>
      </c>
      <c r="AO44" s="324">
        <v>819</v>
      </c>
      <c r="AP44" s="324">
        <v>72</v>
      </c>
      <c r="AQ44" s="332">
        <v>14</v>
      </c>
      <c r="AR44" s="327">
        <v>6287</v>
      </c>
      <c r="AS44" s="324">
        <v>486</v>
      </c>
      <c r="AT44" s="324">
        <v>1</v>
      </c>
      <c r="AU44" s="324">
        <v>188</v>
      </c>
      <c r="AV44" s="324">
        <v>13</v>
      </c>
      <c r="AW44" s="324">
        <v>350</v>
      </c>
      <c r="AX44" s="74" t="s">
        <v>1208</v>
      </c>
      <c r="AY44" s="74" t="s">
        <v>1208</v>
      </c>
      <c r="AZ44" s="74" t="s">
        <v>1208</v>
      </c>
      <c r="BA44" s="74" t="s">
        <v>1208</v>
      </c>
      <c r="BB44" s="325">
        <v>100</v>
      </c>
      <c r="BC44" s="325">
        <v>94</v>
      </c>
      <c r="BD44" s="325">
        <v>98.8</v>
      </c>
      <c r="BE44" s="325"/>
      <c r="BF44" s="328">
        <v>30</v>
      </c>
      <c r="BG44" s="332">
        <v>30</v>
      </c>
      <c r="BH44" s="332">
        <v>13</v>
      </c>
      <c r="BI44" s="74" t="s">
        <v>1208</v>
      </c>
      <c r="BJ44" s="74" t="s">
        <v>1208</v>
      </c>
      <c r="BK44" s="328">
        <v>0</v>
      </c>
      <c r="BL44" s="328">
        <v>0</v>
      </c>
      <c r="BM44" s="332">
        <v>0</v>
      </c>
      <c r="BN44" s="332">
        <v>0</v>
      </c>
      <c r="BO44" s="327">
        <v>2</v>
      </c>
      <c r="BP44" s="324">
        <v>15776</v>
      </c>
      <c r="BQ44" s="327">
        <v>0</v>
      </c>
      <c r="BR44" s="324">
        <v>0</v>
      </c>
      <c r="BS44" s="327">
        <v>2</v>
      </c>
      <c r="BT44" s="324">
        <v>18365</v>
      </c>
      <c r="BU44" s="327">
        <v>1</v>
      </c>
      <c r="BV44" s="324">
        <v>454</v>
      </c>
      <c r="BW44" s="325">
        <v>32</v>
      </c>
      <c r="BX44" s="328">
        <v>0</v>
      </c>
      <c r="BY44" s="328">
        <v>1</v>
      </c>
      <c r="BZ44" s="328" t="s">
        <v>439</v>
      </c>
      <c r="CA44" s="328">
        <v>3360</v>
      </c>
      <c r="CB44" s="325">
        <v>37.5</v>
      </c>
      <c r="CC44" s="331">
        <v>1.32</v>
      </c>
      <c r="CD44" s="325">
        <v>33.799999999999997</v>
      </c>
      <c r="CE44" s="325">
        <v>5.8941583045342885</v>
      </c>
      <c r="CF44" s="325">
        <v>56.585147488499999</v>
      </c>
      <c r="CG44" s="327">
        <v>12</v>
      </c>
      <c r="CH44" s="324">
        <v>2477</v>
      </c>
      <c r="CI44" s="327">
        <v>220</v>
      </c>
      <c r="CJ44" s="327">
        <v>537</v>
      </c>
      <c r="CK44" s="327">
        <v>2798</v>
      </c>
      <c r="CL44" s="327">
        <v>804</v>
      </c>
      <c r="CM44" s="327">
        <v>158</v>
      </c>
      <c r="CN44" s="327">
        <v>524</v>
      </c>
      <c r="CO44" s="323">
        <v>1.32</v>
      </c>
      <c r="CP44" s="331" t="s">
        <v>753</v>
      </c>
      <c r="CQ44" s="327">
        <v>7</v>
      </c>
      <c r="CR44" s="327">
        <v>55</v>
      </c>
      <c r="CS44" s="327">
        <v>2</v>
      </c>
      <c r="CT44" s="327">
        <v>1</v>
      </c>
      <c r="CU44" s="327">
        <v>50</v>
      </c>
      <c r="CV44" s="327">
        <v>15</v>
      </c>
      <c r="CW44" s="324">
        <v>921</v>
      </c>
      <c r="CX44" s="327">
        <v>5</v>
      </c>
      <c r="CY44" s="327">
        <v>471</v>
      </c>
      <c r="CZ44" s="328">
        <v>21</v>
      </c>
      <c r="DA44" s="328">
        <v>329</v>
      </c>
      <c r="DB44" s="328">
        <v>11</v>
      </c>
      <c r="DC44" s="328">
        <v>91</v>
      </c>
      <c r="DD44" s="328">
        <v>1</v>
      </c>
      <c r="DE44" s="328">
        <v>24</v>
      </c>
      <c r="DF44" s="324">
        <v>9555</v>
      </c>
      <c r="DG44" s="324">
        <v>2196</v>
      </c>
      <c r="DH44" s="330">
        <v>1457</v>
      </c>
      <c r="DI44" s="330">
        <v>1112791.669</v>
      </c>
      <c r="DJ44" s="330">
        <v>301511.71999999997</v>
      </c>
      <c r="DK44" s="330">
        <v>401863.09600000002</v>
      </c>
      <c r="DL44" s="324">
        <v>75126</v>
      </c>
      <c r="DM44" s="327">
        <v>15</v>
      </c>
      <c r="DN44" s="330">
        <v>16699</v>
      </c>
      <c r="DO44" s="330">
        <v>1946</v>
      </c>
      <c r="DP44" s="330">
        <v>1738</v>
      </c>
      <c r="DQ44" s="328">
        <v>87</v>
      </c>
      <c r="DR44" s="328">
        <v>1712</v>
      </c>
      <c r="DS44" s="324">
        <v>7478</v>
      </c>
      <c r="DT44" s="326">
        <v>10775</v>
      </c>
      <c r="DU44" s="324">
        <v>2794</v>
      </c>
      <c r="DV44" s="324">
        <v>2684</v>
      </c>
      <c r="DW44" s="328">
        <v>234</v>
      </c>
      <c r="DX44" s="328">
        <v>162</v>
      </c>
      <c r="DY44" s="328">
        <v>7</v>
      </c>
      <c r="DZ44" s="328">
        <v>1614</v>
      </c>
      <c r="EA44" s="328">
        <v>53</v>
      </c>
      <c r="EB44" s="328">
        <v>10910</v>
      </c>
      <c r="EC44" s="74" t="s">
        <v>1208</v>
      </c>
      <c r="ED44" s="116">
        <v>56</v>
      </c>
      <c r="EE44" s="327">
        <v>8443</v>
      </c>
      <c r="EF44" s="118">
        <v>7211</v>
      </c>
      <c r="EG44" s="327">
        <v>0</v>
      </c>
      <c r="EH44" s="118">
        <v>1316</v>
      </c>
      <c r="EI44" s="328">
        <v>53</v>
      </c>
      <c r="EJ44" s="328">
        <v>56</v>
      </c>
      <c r="EK44" s="325">
        <v>64.5</v>
      </c>
      <c r="EL44" s="328">
        <v>39</v>
      </c>
      <c r="EM44" s="328">
        <v>212</v>
      </c>
      <c r="EN44" s="328">
        <v>704</v>
      </c>
      <c r="EO44" s="330">
        <v>292</v>
      </c>
      <c r="EP44" s="330">
        <v>57</v>
      </c>
      <c r="EQ44" s="330">
        <v>1696</v>
      </c>
      <c r="ER44" s="327">
        <v>1898</v>
      </c>
      <c r="ES44" s="325">
        <v>97</v>
      </c>
      <c r="ET44" s="325">
        <v>93.9</v>
      </c>
      <c r="EU44" s="330">
        <v>160</v>
      </c>
      <c r="EV44" s="325">
        <v>29.29</v>
      </c>
      <c r="EW44" s="330">
        <v>63928</v>
      </c>
      <c r="EX44" s="325">
        <v>32.9</v>
      </c>
      <c r="EY44" s="330">
        <v>380619</v>
      </c>
      <c r="EZ44" s="325">
        <v>1.4</v>
      </c>
      <c r="FA44" s="328">
        <v>318</v>
      </c>
      <c r="FB44" s="328">
        <v>9</v>
      </c>
      <c r="FC44" s="333">
        <v>474</v>
      </c>
      <c r="FD44" s="328">
        <v>235</v>
      </c>
      <c r="FE44" s="328" t="s">
        <v>1209</v>
      </c>
      <c r="FF44" s="328">
        <v>100</v>
      </c>
      <c r="FG44" s="325">
        <v>88.9</v>
      </c>
      <c r="FH44" s="324">
        <v>79599</v>
      </c>
      <c r="FI44" s="327">
        <v>598</v>
      </c>
      <c r="FJ44" s="324">
        <v>0</v>
      </c>
      <c r="FK44" s="118">
        <v>49600</v>
      </c>
      <c r="FL44" s="324">
        <v>42366</v>
      </c>
      <c r="FM44" s="324">
        <v>4604</v>
      </c>
      <c r="FN44" s="324">
        <v>2630</v>
      </c>
      <c r="FO44" s="324">
        <v>7900</v>
      </c>
      <c r="FP44" s="140">
        <v>14.8</v>
      </c>
      <c r="FQ44" s="116">
        <v>302</v>
      </c>
      <c r="FR44" s="111">
        <v>2.79</v>
      </c>
      <c r="FS44" s="118">
        <v>6469</v>
      </c>
      <c r="FT44" s="328">
        <v>0</v>
      </c>
      <c r="FU44" s="328">
        <v>15</v>
      </c>
      <c r="FV44" s="328">
        <v>211</v>
      </c>
      <c r="FW44" s="334">
        <v>43</v>
      </c>
      <c r="FX44" s="334">
        <v>1575</v>
      </c>
      <c r="FY44" s="323">
        <v>64.888799066665442</v>
      </c>
      <c r="FZ44" s="323"/>
      <c r="GA44" s="111">
        <v>99.9</v>
      </c>
      <c r="GB44" s="111">
        <v>94.1</v>
      </c>
      <c r="GC44" s="325">
        <v>89.1</v>
      </c>
      <c r="GD44" s="335">
        <v>91.4</v>
      </c>
      <c r="GE44" s="116">
        <v>40</v>
      </c>
      <c r="GF44" s="116">
        <v>6</v>
      </c>
      <c r="GG44" s="116">
        <v>31</v>
      </c>
      <c r="GH44" s="328">
        <v>896</v>
      </c>
      <c r="GI44" s="328">
        <v>7</v>
      </c>
      <c r="GJ44" s="328">
        <v>2391</v>
      </c>
      <c r="GK44" s="328">
        <v>1762</v>
      </c>
      <c r="GL44" s="328">
        <v>3</v>
      </c>
      <c r="GM44" s="118" t="s">
        <v>439</v>
      </c>
      <c r="GN44" s="114">
        <v>258</v>
      </c>
      <c r="GO44" s="328" t="s">
        <v>439</v>
      </c>
      <c r="GP44" s="328" t="s">
        <v>439</v>
      </c>
      <c r="GQ44" s="324">
        <v>11940</v>
      </c>
      <c r="GR44" s="327">
        <v>18</v>
      </c>
      <c r="GS44" s="327">
        <v>3842</v>
      </c>
      <c r="GT44" s="327">
        <v>8080</v>
      </c>
      <c r="GU44" s="324">
        <v>110440</v>
      </c>
      <c r="GV44" s="324">
        <v>114</v>
      </c>
      <c r="GW44" s="324">
        <v>42638</v>
      </c>
      <c r="GX44" s="324">
        <v>67688</v>
      </c>
      <c r="GY44" s="324">
        <v>443</v>
      </c>
      <c r="GZ44" s="324">
        <v>5004</v>
      </c>
      <c r="HA44" s="324">
        <v>380866</v>
      </c>
      <c r="HB44" s="324">
        <v>1398</v>
      </c>
      <c r="HC44" s="324">
        <v>12032</v>
      </c>
      <c r="HD44" s="324">
        <v>253061</v>
      </c>
      <c r="HE44" s="324">
        <v>1310</v>
      </c>
      <c r="HF44" s="324">
        <v>30126</v>
      </c>
      <c r="HG44" s="324">
        <v>1124075.18</v>
      </c>
      <c r="HH44" s="327">
        <v>1301</v>
      </c>
      <c r="HI44" s="328">
        <v>24644</v>
      </c>
      <c r="HJ44" s="328">
        <v>561533</v>
      </c>
      <c r="HK44" s="336">
        <v>4</v>
      </c>
      <c r="HL44" s="328" t="s">
        <v>439</v>
      </c>
      <c r="HM44" s="327">
        <v>975</v>
      </c>
      <c r="HN44" s="327">
        <v>272</v>
      </c>
      <c r="HO44" s="337">
        <v>30</v>
      </c>
      <c r="HP44" s="74" t="s">
        <v>1208</v>
      </c>
      <c r="HQ44" s="74" t="s">
        <v>1208</v>
      </c>
      <c r="HR44" s="74" t="s">
        <v>1208</v>
      </c>
      <c r="HS44" s="337">
        <v>0</v>
      </c>
      <c r="HT44" s="338">
        <v>603464</v>
      </c>
      <c r="HU44" s="338">
        <v>3412426</v>
      </c>
      <c r="HV44" s="339">
        <v>473815</v>
      </c>
      <c r="HW44" s="339">
        <v>579231</v>
      </c>
      <c r="HX44" s="339">
        <v>119137</v>
      </c>
      <c r="HY44" s="339">
        <v>3734</v>
      </c>
      <c r="HZ44" s="339">
        <v>0</v>
      </c>
      <c r="IA44" s="339">
        <v>79550</v>
      </c>
      <c r="IB44" s="339">
        <v>43780</v>
      </c>
      <c r="IC44" s="340">
        <v>32901</v>
      </c>
      <c r="ID44" s="340" t="s">
        <v>439</v>
      </c>
      <c r="IE44" s="340" t="s">
        <v>439</v>
      </c>
      <c r="IF44" s="341" t="s">
        <v>439</v>
      </c>
      <c r="IG44" s="341" t="s">
        <v>439</v>
      </c>
      <c r="IH44" s="340" t="s">
        <v>439</v>
      </c>
      <c r="II44" s="341" t="s">
        <v>439</v>
      </c>
      <c r="IJ44" s="340" t="s">
        <v>439</v>
      </c>
      <c r="IK44" s="338">
        <v>89004</v>
      </c>
      <c r="IL44" s="341">
        <v>2600</v>
      </c>
      <c r="IM44" s="346" t="s">
        <v>439</v>
      </c>
      <c r="IN44" s="331">
        <v>31.17</v>
      </c>
      <c r="IO44" s="342">
        <v>264824</v>
      </c>
      <c r="IP44" s="343" t="s">
        <v>439</v>
      </c>
      <c r="IQ44" s="344">
        <v>0</v>
      </c>
      <c r="IR44" s="344">
        <v>0</v>
      </c>
      <c r="IS44" s="344">
        <v>211.03</v>
      </c>
      <c r="IT44" s="344">
        <v>184.03</v>
      </c>
      <c r="IU44" s="338">
        <v>70112</v>
      </c>
      <c r="IV44" s="345">
        <v>70.5</v>
      </c>
      <c r="IW44" s="345">
        <v>60</v>
      </c>
      <c r="IX44" s="345">
        <v>29.5</v>
      </c>
      <c r="IY44" s="345">
        <v>58.5</v>
      </c>
      <c r="IZ44" s="345">
        <v>19.2</v>
      </c>
      <c r="JA44" s="341">
        <v>2</v>
      </c>
      <c r="JB44" s="341">
        <v>7</v>
      </c>
      <c r="JC44" s="111">
        <v>61.7</v>
      </c>
      <c r="JD44" s="110">
        <v>0.76</v>
      </c>
      <c r="JE44" s="109">
        <v>99.5</v>
      </c>
      <c r="JF44" s="109">
        <v>5.8</v>
      </c>
      <c r="JG44" s="109">
        <v>1.3</v>
      </c>
      <c r="JH44" s="108">
        <v>97558523</v>
      </c>
      <c r="JI44" s="346">
        <v>42.2</v>
      </c>
      <c r="JJ44" s="346">
        <v>54.9</v>
      </c>
      <c r="JK44" s="346" t="s">
        <v>439</v>
      </c>
      <c r="JL44" s="346" t="s">
        <v>439</v>
      </c>
      <c r="JM44" s="346">
        <v>16.100000000000001</v>
      </c>
      <c r="JN44" s="345">
        <v>37.799999999999997</v>
      </c>
      <c r="JO44" s="347">
        <v>2370</v>
      </c>
      <c r="JP44" s="74" t="s">
        <v>1208</v>
      </c>
      <c r="JQ44" s="74" t="s">
        <v>1208</v>
      </c>
      <c r="JR44" s="74" t="s">
        <v>1208</v>
      </c>
      <c r="JS44" s="345">
        <v>42.3</v>
      </c>
      <c r="JT44" s="345">
        <v>34.5</v>
      </c>
      <c r="JU44" s="338">
        <v>47109</v>
      </c>
      <c r="JV44" s="338">
        <v>687</v>
      </c>
      <c r="JW44" s="338">
        <v>918</v>
      </c>
      <c r="JX44" s="338">
        <v>3783</v>
      </c>
      <c r="JY44" s="338">
        <v>4337</v>
      </c>
      <c r="JZ44" s="338">
        <v>4331</v>
      </c>
      <c r="KA44" s="338">
        <v>5062</v>
      </c>
      <c r="KB44" s="338">
        <v>7096</v>
      </c>
      <c r="KC44" s="338">
        <v>6745</v>
      </c>
      <c r="KD44" s="338">
        <v>5748</v>
      </c>
      <c r="KE44" s="338">
        <v>4214</v>
      </c>
      <c r="KF44" s="338">
        <v>3714</v>
      </c>
      <c r="KG44" s="338">
        <v>2926</v>
      </c>
      <c r="KH44" s="74" t="s">
        <v>1208</v>
      </c>
      <c r="KI44" s="338">
        <v>1545</v>
      </c>
      <c r="KJ44" s="338">
        <v>592</v>
      </c>
      <c r="KK44" s="338">
        <v>233</v>
      </c>
      <c r="KL44" s="338">
        <v>69</v>
      </c>
      <c r="KM44" s="338">
        <v>5972</v>
      </c>
      <c r="KN44" s="338">
        <v>5636</v>
      </c>
      <c r="KO44" s="338">
        <v>5586</v>
      </c>
      <c r="KP44" s="338">
        <v>6272</v>
      </c>
      <c r="KQ44" s="338">
        <v>7461</v>
      </c>
      <c r="KR44" s="338">
        <v>9985</v>
      </c>
      <c r="KS44" s="338">
        <v>9180</v>
      </c>
      <c r="KT44" s="338">
        <v>8060</v>
      </c>
      <c r="KU44" s="338">
        <v>6629</v>
      </c>
      <c r="KV44" s="338">
        <v>8076</v>
      </c>
      <c r="KW44" s="338">
        <v>10660</v>
      </c>
      <c r="KX44" s="74" t="s">
        <v>1208</v>
      </c>
      <c r="KY44" s="338">
        <v>10067</v>
      </c>
      <c r="KZ44" s="338">
        <v>7842</v>
      </c>
      <c r="LA44" s="338">
        <v>5660</v>
      </c>
      <c r="LB44" s="348">
        <v>5486</v>
      </c>
    </row>
    <row r="45" spans="1:314" ht="12" customHeight="1">
      <c r="A45" s="3">
        <v>272159</v>
      </c>
      <c r="B45" s="322" t="s">
        <v>769</v>
      </c>
      <c r="C45" s="323">
        <v>24.7</v>
      </c>
      <c r="D45" s="324">
        <v>232896</v>
      </c>
      <c r="E45" s="325">
        <v>11.7</v>
      </c>
      <c r="F45" s="325">
        <v>58.8</v>
      </c>
      <c r="G45" s="325">
        <v>29.5</v>
      </c>
      <c r="H45" s="326">
        <v>10101</v>
      </c>
      <c r="I45" s="326">
        <v>21474</v>
      </c>
      <c r="J45" s="326">
        <v>33824</v>
      </c>
      <c r="K45" s="324">
        <v>34257</v>
      </c>
      <c r="L45" s="324">
        <v>109754</v>
      </c>
      <c r="M45" s="324">
        <v>2900</v>
      </c>
      <c r="N45" s="324">
        <v>6919</v>
      </c>
      <c r="O45" s="324">
        <v>8246</v>
      </c>
      <c r="P45" s="74" t="s">
        <v>1208</v>
      </c>
      <c r="Q45" s="74" t="s">
        <v>1208</v>
      </c>
      <c r="R45" s="326">
        <v>230820</v>
      </c>
      <c r="S45" s="324">
        <v>237518</v>
      </c>
      <c r="T45" s="324">
        <v>210924</v>
      </c>
      <c r="U45" s="324">
        <v>58982</v>
      </c>
      <c r="V45" s="324">
        <v>866510</v>
      </c>
      <c r="W45" s="324">
        <v>314020</v>
      </c>
      <c r="X45" s="324">
        <v>546479</v>
      </c>
      <c r="Y45" s="324">
        <v>36</v>
      </c>
      <c r="Z45" s="324">
        <v>41</v>
      </c>
      <c r="AA45" s="328">
        <v>24</v>
      </c>
      <c r="AB45" s="74" t="s">
        <v>1208</v>
      </c>
      <c r="AC45" s="74" t="s">
        <v>1208</v>
      </c>
      <c r="AD45" s="330" t="s">
        <v>439</v>
      </c>
      <c r="AE45" s="324">
        <v>70.64</v>
      </c>
      <c r="AF45" s="331">
        <v>548.41999999999996</v>
      </c>
      <c r="AG45" s="324">
        <v>1209</v>
      </c>
      <c r="AH45" s="324">
        <v>339598</v>
      </c>
      <c r="AI45" s="324" t="s">
        <v>439</v>
      </c>
      <c r="AJ45" s="74" t="s">
        <v>1208</v>
      </c>
      <c r="AK45" s="329">
        <v>10</v>
      </c>
      <c r="AL45" s="324">
        <v>1586</v>
      </c>
      <c r="AM45" s="324">
        <v>24</v>
      </c>
      <c r="AN45" s="324">
        <v>10973</v>
      </c>
      <c r="AO45" s="324">
        <v>699</v>
      </c>
      <c r="AP45" s="324">
        <v>28</v>
      </c>
      <c r="AQ45" s="332">
        <v>12</v>
      </c>
      <c r="AR45" s="324">
        <v>5307</v>
      </c>
      <c r="AS45" s="324">
        <v>387</v>
      </c>
      <c r="AT45" s="324">
        <v>3</v>
      </c>
      <c r="AU45" s="324">
        <v>137</v>
      </c>
      <c r="AV45" s="324">
        <v>14</v>
      </c>
      <c r="AW45" s="324">
        <v>29</v>
      </c>
      <c r="AX45" s="74" t="s">
        <v>1208</v>
      </c>
      <c r="AY45" s="74" t="s">
        <v>1208</v>
      </c>
      <c r="AZ45" s="74" t="s">
        <v>1208</v>
      </c>
      <c r="BA45" s="74" t="s">
        <v>1208</v>
      </c>
      <c r="BB45" s="325">
        <v>100</v>
      </c>
      <c r="BC45" s="325">
        <v>111</v>
      </c>
      <c r="BD45" s="325">
        <v>110</v>
      </c>
      <c r="BE45" s="325"/>
      <c r="BF45" s="328">
        <v>36</v>
      </c>
      <c r="BG45" s="332">
        <v>36</v>
      </c>
      <c r="BH45" s="332">
        <v>8</v>
      </c>
      <c r="BI45" s="74" t="s">
        <v>1208</v>
      </c>
      <c r="BJ45" s="74" t="s">
        <v>1208</v>
      </c>
      <c r="BK45" s="328">
        <v>0</v>
      </c>
      <c r="BL45" s="328">
        <v>0</v>
      </c>
      <c r="BM45" s="332">
        <v>0</v>
      </c>
      <c r="BN45" s="332">
        <v>0</v>
      </c>
      <c r="BO45" s="327">
        <v>2</v>
      </c>
      <c r="BP45" s="324">
        <v>8755</v>
      </c>
      <c r="BQ45" s="327" t="s">
        <v>439</v>
      </c>
      <c r="BR45" s="324" t="s">
        <v>439</v>
      </c>
      <c r="BS45" s="327" t="s">
        <v>439</v>
      </c>
      <c r="BT45" s="324" t="s">
        <v>439</v>
      </c>
      <c r="BU45" s="327" t="s">
        <v>439</v>
      </c>
      <c r="BV45" s="324" t="s">
        <v>439</v>
      </c>
      <c r="BW45" s="325">
        <v>38</v>
      </c>
      <c r="BX45" s="328" t="s">
        <v>439</v>
      </c>
      <c r="BY45" s="328">
        <v>2</v>
      </c>
      <c r="BZ45" s="328" t="s">
        <v>439</v>
      </c>
      <c r="CA45" s="328">
        <v>9485</v>
      </c>
      <c r="CB45" s="325">
        <v>46.7</v>
      </c>
      <c r="CC45" s="331">
        <v>0.92</v>
      </c>
      <c r="CD45" s="325">
        <v>33.4</v>
      </c>
      <c r="CE45" s="325">
        <v>6.206646120613402</v>
      </c>
      <c r="CF45" s="325">
        <v>56.605195612899998</v>
      </c>
      <c r="CG45" s="327">
        <v>14</v>
      </c>
      <c r="CH45" s="324">
        <v>1959</v>
      </c>
      <c r="CI45" s="327">
        <v>185</v>
      </c>
      <c r="CJ45" s="327">
        <v>386</v>
      </c>
      <c r="CK45" s="327">
        <v>2460</v>
      </c>
      <c r="CL45" s="327">
        <v>708</v>
      </c>
      <c r="CM45" s="327">
        <v>153</v>
      </c>
      <c r="CN45" s="327">
        <v>419</v>
      </c>
      <c r="CO45" s="323">
        <v>1.4</v>
      </c>
      <c r="CP45" s="328" t="s">
        <v>439</v>
      </c>
      <c r="CQ45" s="327">
        <v>0</v>
      </c>
      <c r="CR45" s="327">
        <v>0</v>
      </c>
      <c r="CS45" s="324">
        <v>4</v>
      </c>
      <c r="CT45" s="324" t="s">
        <v>439</v>
      </c>
      <c r="CU45" s="324" t="s">
        <v>439</v>
      </c>
      <c r="CV45" s="324">
        <v>14</v>
      </c>
      <c r="CW45" s="324">
        <v>895</v>
      </c>
      <c r="CX45" s="324">
        <v>4</v>
      </c>
      <c r="CY45" s="324">
        <v>400</v>
      </c>
      <c r="CZ45" s="324">
        <v>20</v>
      </c>
      <c r="DA45" s="324">
        <v>358</v>
      </c>
      <c r="DB45" s="324">
        <v>5</v>
      </c>
      <c r="DC45" s="324">
        <v>53</v>
      </c>
      <c r="DD45" s="324">
        <v>5</v>
      </c>
      <c r="DE45" s="324">
        <v>125</v>
      </c>
      <c r="DF45" s="324">
        <v>8428</v>
      </c>
      <c r="DG45" s="324">
        <v>1792</v>
      </c>
      <c r="DH45" s="330">
        <v>1336</v>
      </c>
      <c r="DI45" s="330">
        <v>885824.19900000002</v>
      </c>
      <c r="DJ45" s="330">
        <v>241384.78700000001</v>
      </c>
      <c r="DK45" s="330">
        <v>367793.12</v>
      </c>
      <c r="DL45" s="324">
        <v>68621</v>
      </c>
      <c r="DM45" s="327">
        <v>12</v>
      </c>
      <c r="DN45" s="330">
        <v>12713</v>
      </c>
      <c r="DO45" s="330">
        <v>1522</v>
      </c>
      <c r="DP45" s="330">
        <v>1181</v>
      </c>
      <c r="DQ45" s="324">
        <v>51</v>
      </c>
      <c r="DR45" s="324">
        <v>1219</v>
      </c>
      <c r="DS45" s="324">
        <v>9670</v>
      </c>
      <c r="DT45" s="324">
        <v>9219</v>
      </c>
      <c r="DU45" s="324">
        <v>2537</v>
      </c>
      <c r="DV45" s="324">
        <v>2236</v>
      </c>
      <c r="DW45" s="324">
        <v>243</v>
      </c>
      <c r="DX45" s="324">
        <v>128</v>
      </c>
      <c r="DY45" s="324">
        <v>4</v>
      </c>
      <c r="DZ45" s="324">
        <v>1368</v>
      </c>
      <c r="EA45" s="324">
        <v>41</v>
      </c>
      <c r="EB45" s="324">
        <v>8982</v>
      </c>
      <c r="EC45" s="74" t="s">
        <v>1208</v>
      </c>
      <c r="ED45" s="116">
        <v>47</v>
      </c>
      <c r="EE45" s="324">
        <v>5344</v>
      </c>
      <c r="EF45" s="118">
        <v>4869</v>
      </c>
      <c r="EG45" s="324">
        <v>0</v>
      </c>
      <c r="EH45" s="118">
        <v>764</v>
      </c>
      <c r="EI45" s="328">
        <v>44</v>
      </c>
      <c r="EJ45" s="328">
        <v>44</v>
      </c>
      <c r="EK45" s="325">
        <v>65</v>
      </c>
      <c r="EL45" s="328">
        <v>36</v>
      </c>
      <c r="EM45" s="328">
        <v>95</v>
      </c>
      <c r="EN45" s="328">
        <v>856</v>
      </c>
      <c r="EO45" s="330">
        <v>129</v>
      </c>
      <c r="EP45" s="330">
        <v>25</v>
      </c>
      <c r="EQ45" s="330">
        <v>1370</v>
      </c>
      <c r="ER45" s="324">
        <v>1619</v>
      </c>
      <c r="ES45" s="325">
        <v>93.8</v>
      </c>
      <c r="ET45" s="325">
        <v>88.6</v>
      </c>
      <c r="EU45" s="330">
        <v>216</v>
      </c>
      <c r="EV45" s="325">
        <v>31.1</v>
      </c>
      <c r="EW45" s="330">
        <v>56442</v>
      </c>
      <c r="EX45" s="325">
        <v>35.5</v>
      </c>
      <c r="EY45" s="330">
        <v>382665</v>
      </c>
      <c r="EZ45" s="325">
        <v>1.9</v>
      </c>
      <c r="FA45" s="328">
        <v>233</v>
      </c>
      <c r="FB45" s="328">
        <v>15</v>
      </c>
      <c r="FC45" s="333">
        <v>1010</v>
      </c>
      <c r="FD45" s="324">
        <v>117</v>
      </c>
      <c r="FE45" s="324" t="s">
        <v>1209</v>
      </c>
      <c r="FF45" s="324">
        <v>100</v>
      </c>
      <c r="FG45" s="325">
        <v>100</v>
      </c>
      <c r="FH45" s="324">
        <v>73675</v>
      </c>
      <c r="FI45" s="324">
        <v>2561</v>
      </c>
      <c r="FJ45" s="324">
        <v>69</v>
      </c>
      <c r="FK45" s="118">
        <v>65253</v>
      </c>
      <c r="FL45" s="324">
        <v>50338</v>
      </c>
      <c r="FM45" s="324">
        <v>10309</v>
      </c>
      <c r="FN45" s="324">
        <v>4606</v>
      </c>
      <c r="FO45" s="324">
        <v>5861</v>
      </c>
      <c r="FP45" s="140">
        <v>21.1</v>
      </c>
      <c r="FQ45" s="116">
        <v>77</v>
      </c>
      <c r="FR45" s="111">
        <v>5.53</v>
      </c>
      <c r="FS45" s="118">
        <v>8409</v>
      </c>
      <c r="FT45" s="328">
        <v>95</v>
      </c>
      <c r="FU45" s="328" t="s">
        <v>439</v>
      </c>
      <c r="FV45" s="328" t="s">
        <v>439</v>
      </c>
      <c r="FW45" s="334">
        <v>13</v>
      </c>
      <c r="FX45" s="334">
        <v>515</v>
      </c>
      <c r="FY45" s="323">
        <v>63.702997437578212</v>
      </c>
      <c r="FZ45" s="323"/>
      <c r="GA45" s="111">
        <v>100</v>
      </c>
      <c r="GB45" s="111">
        <v>97.8</v>
      </c>
      <c r="GC45" s="325">
        <v>99.7</v>
      </c>
      <c r="GD45" s="335">
        <v>34</v>
      </c>
      <c r="GE45" s="116">
        <v>74</v>
      </c>
      <c r="GF45" s="116">
        <v>7</v>
      </c>
      <c r="GG45" s="116">
        <v>24</v>
      </c>
      <c r="GH45" s="328">
        <v>1147</v>
      </c>
      <c r="GI45" s="328">
        <v>3</v>
      </c>
      <c r="GJ45" s="328">
        <v>2013</v>
      </c>
      <c r="GK45" s="328">
        <v>2242</v>
      </c>
      <c r="GL45" s="328">
        <v>4</v>
      </c>
      <c r="GM45" s="118" t="s">
        <v>439</v>
      </c>
      <c r="GN45" s="114">
        <v>280</v>
      </c>
      <c r="GO45" s="328" t="s">
        <v>439</v>
      </c>
      <c r="GP45" s="328" t="s">
        <v>439</v>
      </c>
      <c r="GQ45" s="324">
        <v>7096</v>
      </c>
      <c r="GR45" s="327">
        <v>4</v>
      </c>
      <c r="GS45" s="327">
        <v>1101</v>
      </c>
      <c r="GT45" s="327">
        <v>5991</v>
      </c>
      <c r="GU45" s="324">
        <v>69396</v>
      </c>
      <c r="GV45" s="324">
        <v>14</v>
      </c>
      <c r="GW45" s="324">
        <v>12804</v>
      </c>
      <c r="GX45" s="324">
        <v>56578</v>
      </c>
      <c r="GY45" s="324">
        <v>211</v>
      </c>
      <c r="GZ45" s="324">
        <v>2093</v>
      </c>
      <c r="HA45" s="324">
        <v>195499</v>
      </c>
      <c r="HB45" s="324">
        <v>1090</v>
      </c>
      <c r="HC45" s="324">
        <v>10260</v>
      </c>
      <c r="HD45" s="324">
        <v>191958</v>
      </c>
      <c r="HE45" s="324">
        <v>225</v>
      </c>
      <c r="HF45" s="324">
        <v>8037</v>
      </c>
      <c r="HG45" s="324">
        <v>194911.35999999999</v>
      </c>
      <c r="HH45" s="327">
        <v>222</v>
      </c>
      <c r="HI45" s="328">
        <v>8037</v>
      </c>
      <c r="HJ45" s="328">
        <v>194911</v>
      </c>
      <c r="HK45" s="336">
        <v>1.5129999999999999</v>
      </c>
      <c r="HL45" s="328">
        <v>0</v>
      </c>
      <c r="HM45" s="327">
        <v>450</v>
      </c>
      <c r="HN45" s="327">
        <v>140</v>
      </c>
      <c r="HO45" s="337">
        <v>4</v>
      </c>
      <c r="HP45" s="74" t="s">
        <v>1208</v>
      </c>
      <c r="HQ45" s="74" t="s">
        <v>1208</v>
      </c>
      <c r="HR45" s="74" t="s">
        <v>1208</v>
      </c>
      <c r="HS45" s="337">
        <v>0</v>
      </c>
      <c r="HT45" s="338">
        <v>307281</v>
      </c>
      <c r="HU45" s="338">
        <v>1955719</v>
      </c>
      <c r="HV45" s="339">
        <v>246720</v>
      </c>
      <c r="HW45" s="339">
        <v>307281</v>
      </c>
      <c r="HX45" s="339">
        <v>58930</v>
      </c>
      <c r="HY45" s="339">
        <v>0</v>
      </c>
      <c r="HZ45" s="339">
        <v>0</v>
      </c>
      <c r="IA45" s="339">
        <v>53550</v>
      </c>
      <c r="IB45" s="339">
        <v>40200</v>
      </c>
      <c r="IC45" s="340">
        <v>25296</v>
      </c>
      <c r="ID45" s="340">
        <v>18172985</v>
      </c>
      <c r="IE45" s="340" t="s">
        <v>439</v>
      </c>
      <c r="IF45" s="341">
        <v>223</v>
      </c>
      <c r="IG45" s="341" t="s">
        <v>439</v>
      </c>
      <c r="IH45" s="340">
        <v>158</v>
      </c>
      <c r="II45" s="341" t="s">
        <v>439</v>
      </c>
      <c r="IJ45" s="340">
        <v>79800</v>
      </c>
      <c r="IK45" s="338">
        <v>73531</v>
      </c>
      <c r="IL45" s="341">
        <v>4620</v>
      </c>
      <c r="IM45" s="346">
        <v>0</v>
      </c>
      <c r="IN45" s="347">
        <v>19.32</v>
      </c>
      <c r="IO45" s="358">
        <v>231360</v>
      </c>
      <c r="IP45" s="343" t="s">
        <v>439</v>
      </c>
      <c r="IQ45" s="344">
        <v>5.9</v>
      </c>
      <c r="IR45" s="344">
        <v>5.9</v>
      </c>
      <c r="IS45" s="344">
        <v>43.7</v>
      </c>
      <c r="IT45" s="344">
        <v>43.7</v>
      </c>
      <c r="IU45" s="338">
        <v>61465</v>
      </c>
      <c r="IV45" s="345">
        <v>64.599999999999994</v>
      </c>
      <c r="IW45" s="345">
        <v>63.7</v>
      </c>
      <c r="IX45" s="345">
        <v>43.8</v>
      </c>
      <c r="IY45" s="345">
        <v>68.2</v>
      </c>
      <c r="IZ45" s="345">
        <v>24.4</v>
      </c>
      <c r="JA45" s="341">
        <v>2</v>
      </c>
      <c r="JB45" s="341">
        <v>10</v>
      </c>
      <c r="JC45" s="116">
        <v>86.9</v>
      </c>
      <c r="JD45" s="110">
        <v>0.67900000000000005</v>
      </c>
      <c r="JE45" s="109">
        <v>93.4</v>
      </c>
      <c r="JF45" s="109">
        <v>1.8</v>
      </c>
      <c r="JG45" s="109">
        <v>3.6</v>
      </c>
      <c r="JH45" s="108">
        <v>62106416</v>
      </c>
      <c r="JI45" s="346">
        <v>41</v>
      </c>
      <c r="JJ45" s="346">
        <v>57.8</v>
      </c>
      <c r="JK45" s="346" t="s">
        <v>439</v>
      </c>
      <c r="JL45" s="346" t="s">
        <v>439</v>
      </c>
      <c r="JM45" s="346" t="s">
        <v>439</v>
      </c>
      <c r="JN45" s="345">
        <v>30</v>
      </c>
      <c r="JO45" s="347">
        <v>1175</v>
      </c>
      <c r="JP45" s="74" t="s">
        <v>1208</v>
      </c>
      <c r="JQ45" s="74" t="s">
        <v>1208</v>
      </c>
      <c r="JR45" s="74" t="s">
        <v>1208</v>
      </c>
      <c r="JS45" s="345">
        <v>46</v>
      </c>
      <c r="JT45" s="345">
        <v>26.6</v>
      </c>
      <c r="JU45" s="338">
        <v>39799</v>
      </c>
      <c r="JV45" s="338">
        <v>780</v>
      </c>
      <c r="JW45" s="338">
        <v>924</v>
      </c>
      <c r="JX45" s="338">
        <v>3122</v>
      </c>
      <c r="JY45" s="338">
        <v>3683</v>
      </c>
      <c r="JZ45" s="338">
        <v>3792</v>
      </c>
      <c r="KA45" s="338">
        <v>4647</v>
      </c>
      <c r="KB45" s="338">
        <v>6563</v>
      </c>
      <c r="KC45" s="338">
        <v>5983</v>
      </c>
      <c r="KD45" s="338">
        <v>4865</v>
      </c>
      <c r="KE45" s="338">
        <v>3794</v>
      </c>
      <c r="KF45" s="338">
        <v>3562</v>
      </c>
      <c r="KG45" s="338">
        <v>3006</v>
      </c>
      <c r="KH45" s="74" t="s">
        <v>1208</v>
      </c>
      <c r="KI45" s="338">
        <v>1488</v>
      </c>
      <c r="KJ45" s="338">
        <v>545</v>
      </c>
      <c r="KK45" s="338">
        <v>204</v>
      </c>
      <c r="KL45" s="338">
        <v>80</v>
      </c>
      <c r="KM45" s="338">
        <v>5048</v>
      </c>
      <c r="KN45" s="338">
        <v>4591</v>
      </c>
      <c r="KO45" s="338">
        <v>4711</v>
      </c>
      <c r="KP45" s="338">
        <v>5491</v>
      </c>
      <c r="KQ45" s="338">
        <v>6782</v>
      </c>
      <c r="KR45" s="338">
        <v>8890</v>
      </c>
      <c r="KS45" s="338">
        <v>8024</v>
      </c>
      <c r="KT45" s="338">
        <v>6936</v>
      </c>
      <c r="KU45" s="338">
        <v>6077</v>
      </c>
      <c r="KV45" s="338">
        <v>7835</v>
      </c>
      <c r="KW45" s="338">
        <v>10659</v>
      </c>
      <c r="KX45" s="74" t="s">
        <v>1208</v>
      </c>
      <c r="KY45" s="338">
        <v>9482</v>
      </c>
      <c r="KZ45" s="338">
        <v>6674</v>
      </c>
      <c r="LA45" s="338">
        <v>4436</v>
      </c>
      <c r="LB45" s="348">
        <v>3985</v>
      </c>
    </row>
    <row r="46" spans="1:314" ht="12" customHeight="1">
      <c r="A46" s="3">
        <v>272272</v>
      </c>
      <c r="B46" s="322" t="s">
        <v>731</v>
      </c>
      <c r="C46" s="323">
        <v>61.78</v>
      </c>
      <c r="D46" s="324">
        <v>489462</v>
      </c>
      <c r="E46" s="325">
        <v>11.44</v>
      </c>
      <c r="F46" s="325">
        <v>60.46</v>
      </c>
      <c r="G46" s="325">
        <v>28.1</v>
      </c>
      <c r="H46" s="398">
        <v>20379</v>
      </c>
      <c r="I46" s="157">
        <v>43560</v>
      </c>
      <c r="J46" s="355">
        <v>69770</v>
      </c>
      <c r="K46" s="355">
        <v>70503</v>
      </c>
      <c r="L46" s="324">
        <v>239079</v>
      </c>
      <c r="M46" s="324">
        <v>18193</v>
      </c>
      <c r="N46" s="324">
        <v>17501</v>
      </c>
      <c r="O46" s="327">
        <v>17184</v>
      </c>
      <c r="P46" s="74" t="s">
        <v>1208</v>
      </c>
      <c r="Q46" s="74" t="s">
        <v>1208</v>
      </c>
      <c r="R46" s="156">
        <v>495180</v>
      </c>
      <c r="S46" s="324">
        <v>502784</v>
      </c>
      <c r="T46" s="324">
        <v>522051</v>
      </c>
      <c r="U46" s="324">
        <v>425963</v>
      </c>
      <c r="V46" s="324">
        <v>1759009</v>
      </c>
      <c r="W46" s="324">
        <v>713544</v>
      </c>
      <c r="X46" s="324">
        <v>806735</v>
      </c>
      <c r="Y46" s="328">
        <v>25</v>
      </c>
      <c r="Z46" s="329">
        <v>60</v>
      </c>
      <c r="AA46" s="328" t="s">
        <v>439</v>
      </c>
      <c r="AB46" s="74" t="s">
        <v>1208</v>
      </c>
      <c r="AC46" s="74" t="s">
        <v>1208</v>
      </c>
      <c r="AD46" s="330">
        <v>43005</v>
      </c>
      <c r="AE46" s="324">
        <v>565</v>
      </c>
      <c r="AF46" s="328">
        <v>2698</v>
      </c>
      <c r="AG46" s="324" t="s">
        <v>439</v>
      </c>
      <c r="AH46" s="324">
        <v>0</v>
      </c>
      <c r="AI46" s="324">
        <v>0</v>
      </c>
      <c r="AJ46" s="74" t="s">
        <v>1208</v>
      </c>
      <c r="AK46" s="329">
        <v>20</v>
      </c>
      <c r="AL46" s="324">
        <v>2122</v>
      </c>
      <c r="AM46" s="327">
        <v>49</v>
      </c>
      <c r="AN46" s="327">
        <v>21033</v>
      </c>
      <c r="AO46" s="324">
        <v>1450</v>
      </c>
      <c r="AP46" s="324">
        <v>200</v>
      </c>
      <c r="AQ46" s="332">
        <v>23</v>
      </c>
      <c r="AR46" s="327">
        <v>10444</v>
      </c>
      <c r="AS46" s="324">
        <v>860</v>
      </c>
      <c r="AT46" s="324">
        <v>1</v>
      </c>
      <c r="AU46" s="324">
        <v>494</v>
      </c>
      <c r="AV46" s="324">
        <v>46</v>
      </c>
      <c r="AW46" s="324" t="s">
        <v>439</v>
      </c>
      <c r="AX46" s="74" t="s">
        <v>1208</v>
      </c>
      <c r="AY46" s="74" t="s">
        <v>1208</v>
      </c>
      <c r="AZ46" s="74" t="s">
        <v>1208</v>
      </c>
      <c r="BA46" s="74" t="s">
        <v>1208</v>
      </c>
      <c r="BB46" s="325">
        <v>100</v>
      </c>
      <c r="BC46" s="325">
        <v>79.5</v>
      </c>
      <c r="BD46" s="325">
        <v>73.3</v>
      </c>
      <c r="BE46" s="325"/>
      <c r="BF46" s="328">
        <v>20</v>
      </c>
      <c r="BG46" s="332">
        <v>20</v>
      </c>
      <c r="BH46" s="332">
        <v>15</v>
      </c>
      <c r="BI46" s="74" t="s">
        <v>1208</v>
      </c>
      <c r="BJ46" s="74" t="s">
        <v>1208</v>
      </c>
      <c r="BK46" s="328">
        <v>3</v>
      </c>
      <c r="BL46" s="328">
        <v>3</v>
      </c>
      <c r="BM46" s="332">
        <v>8</v>
      </c>
      <c r="BN46" s="332">
        <v>5</v>
      </c>
      <c r="BO46" s="327">
        <v>2</v>
      </c>
      <c r="BP46" s="324">
        <v>16393</v>
      </c>
      <c r="BQ46" s="327">
        <v>1</v>
      </c>
      <c r="BR46" s="324">
        <v>13500</v>
      </c>
      <c r="BS46" s="327">
        <v>6</v>
      </c>
      <c r="BT46" s="324">
        <v>46820</v>
      </c>
      <c r="BU46" s="327">
        <v>1</v>
      </c>
      <c r="BV46" s="324">
        <v>803</v>
      </c>
      <c r="BW46" s="325" t="s">
        <v>439</v>
      </c>
      <c r="BX46" s="328">
        <v>2</v>
      </c>
      <c r="BY46" s="328">
        <v>4</v>
      </c>
      <c r="BZ46" s="328">
        <v>468</v>
      </c>
      <c r="CA46" s="328">
        <v>32124</v>
      </c>
      <c r="CB46" s="325">
        <v>52.7</v>
      </c>
      <c r="CC46" s="331">
        <v>1.22</v>
      </c>
      <c r="CD46" s="325">
        <v>30</v>
      </c>
      <c r="CE46" s="325">
        <v>5.3264436716797547</v>
      </c>
      <c r="CF46" s="325">
        <v>59.3815685239</v>
      </c>
      <c r="CG46" s="327">
        <v>21</v>
      </c>
      <c r="CH46" s="324">
        <v>4290</v>
      </c>
      <c r="CI46" s="327">
        <v>405</v>
      </c>
      <c r="CJ46" s="327">
        <v>842</v>
      </c>
      <c r="CK46" s="327">
        <v>5268</v>
      </c>
      <c r="CL46" s="327">
        <v>1557</v>
      </c>
      <c r="CM46" s="327">
        <v>335</v>
      </c>
      <c r="CN46" s="327">
        <v>926</v>
      </c>
      <c r="CO46" s="323">
        <v>1.38</v>
      </c>
      <c r="CP46" s="331">
        <v>0</v>
      </c>
      <c r="CQ46" s="327">
        <v>2</v>
      </c>
      <c r="CR46" s="327">
        <v>5</v>
      </c>
      <c r="CS46" s="327">
        <v>6</v>
      </c>
      <c r="CT46" s="327">
        <v>1</v>
      </c>
      <c r="CU46" s="327">
        <v>80</v>
      </c>
      <c r="CV46" s="327">
        <v>26</v>
      </c>
      <c r="CW46" s="324">
        <v>1856</v>
      </c>
      <c r="CX46" s="327">
        <v>12</v>
      </c>
      <c r="CY46" s="327">
        <v>1161</v>
      </c>
      <c r="CZ46" s="328">
        <v>44</v>
      </c>
      <c r="DA46" s="328">
        <v>667</v>
      </c>
      <c r="DB46" s="328">
        <v>21</v>
      </c>
      <c r="DC46" s="328">
        <v>311</v>
      </c>
      <c r="DD46" s="328">
        <v>4</v>
      </c>
      <c r="DE46" s="328">
        <v>108</v>
      </c>
      <c r="DF46" s="324">
        <v>18659</v>
      </c>
      <c r="DG46" s="324">
        <v>3746</v>
      </c>
      <c r="DH46" s="330">
        <v>3154</v>
      </c>
      <c r="DI46" s="330">
        <v>2002082.7450000001</v>
      </c>
      <c r="DJ46" s="330">
        <v>439695.72100000002</v>
      </c>
      <c r="DK46" s="330">
        <v>882492.56</v>
      </c>
      <c r="DL46" s="324">
        <v>137362</v>
      </c>
      <c r="DM46" s="327">
        <v>22</v>
      </c>
      <c r="DN46" s="330">
        <v>31181</v>
      </c>
      <c r="DO46" s="330">
        <v>3356</v>
      </c>
      <c r="DP46" s="330">
        <v>2803</v>
      </c>
      <c r="DQ46" s="328">
        <v>158</v>
      </c>
      <c r="DR46" s="328">
        <v>1586</v>
      </c>
      <c r="DS46" s="324">
        <v>31828</v>
      </c>
      <c r="DT46" s="326">
        <v>23209</v>
      </c>
      <c r="DU46" s="326">
        <v>5582</v>
      </c>
      <c r="DV46" s="326">
        <v>4891</v>
      </c>
      <c r="DW46" s="328">
        <v>549</v>
      </c>
      <c r="DX46" s="328">
        <v>231</v>
      </c>
      <c r="DY46" s="328">
        <v>7</v>
      </c>
      <c r="DZ46" s="328">
        <v>3302</v>
      </c>
      <c r="EA46" s="328">
        <v>80</v>
      </c>
      <c r="EB46" s="328">
        <v>13439</v>
      </c>
      <c r="EC46" s="74" t="s">
        <v>1208</v>
      </c>
      <c r="ED46" s="116">
        <v>98</v>
      </c>
      <c r="EE46" s="327">
        <v>11612</v>
      </c>
      <c r="EF46" s="118">
        <v>11050</v>
      </c>
      <c r="EG46" s="327">
        <v>137</v>
      </c>
      <c r="EH46" s="118">
        <v>1610</v>
      </c>
      <c r="EI46" s="328">
        <v>94</v>
      </c>
      <c r="EJ46" s="328">
        <v>86</v>
      </c>
      <c r="EK46" s="325">
        <v>69.900000000000006</v>
      </c>
      <c r="EL46" s="328">
        <v>91</v>
      </c>
      <c r="EM46" s="328">
        <v>533</v>
      </c>
      <c r="EN46" s="328">
        <v>347</v>
      </c>
      <c r="EO46" s="330">
        <v>137</v>
      </c>
      <c r="EP46" s="330">
        <v>14</v>
      </c>
      <c r="EQ46" s="330">
        <v>3200</v>
      </c>
      <c r="ER46" s="327">
        <v>3404</v>
      </c>
      <c r="ES46" s="325">
        <v>96.7</v>
      </c>
      <c r="ET46" s="325">
        <v>95.9</v>
      </c>
      <c r="EU46" s="330">
        <v>250</v>
      </c>
      <c r="EV46" s="325">
        <v>37.700000000000003</v>
      </c>
      <c r="EW46" s="330">
        <v>115602</v>
      </c>
      <c r="EX46" s="325">
        <v>29.1</v>
      </c>
      <c r="EY46" s="330">
        <v>390994</v>
      </c>
      <c r="EZ46" s="325">
        <v>0.51</v>
      </c>
      <c r="FA46" s="328">
        <v>290</v>
      </c>
      <c r="FB46" s="328">
        <v>3</v>
      </c>
      <c r="FC46" s="333">
        <v>5069</v>
      </c>
      <c r="FD46" s="328">
        <v>235</v>
      </c>
      <c r="FE46" s="328" t="s">
        <v>1209</v>
      </c>
      <c r="FF46" s="328">
        <v>100</v>
      </c>
      <c r="FG46" s="325">
        <v>100</v>
      </c>
      <c r="FH46" s="324">
        <v>195867</v>
      </c>
      <c r="FI46" s="327">
        <v>4908</v>
      </c>
      <c r="FJ46" s="324">
        <v>0</v>
      </c>
      <c r="FK46" s="118">
        <v>180182</v>
      </c>
      <c r="FL46" s="324">
        <v>0</v>
      </c>
      <c r="FM46" s="324">
        <v>7155</v>
      </c>
      <c r="FN46" s="324">
        <v>173027</v>
      </c>
      <c r="FO46" s="324">
        <v>10777</v>
      </c>
      <c r="FP46" s="140">
        <v>8.6</v>
      </c>
      <c r="FQ46" s="116">
        <v>257</v>
      </c>
      <c r="FR46" s="111">
        <v>2.7</v>
      </c>
      <c r="FS46" s="118">
        <v>10993</v>
      </c>
      <c r="FT46" s="328">
        <v>8</v>
      </c>
      <c r="FU46" s="328">
        <v>34</v>
      </c>
      <c r="FV46" s="328">
        <v>214</v>
      </c>
      <c r="FW46" s="334">
        <v>50</v>
      </c>
      <c r="FX46" s="334">
        <v>1673</v>
      </c>
      <c r="FY46" s="323">
        <v>58.668446898549412</v>
      </c>
      <c r="FZ46" s="323"/>
      <c r="GA46" s="111">
        <v>99.9</v>
      </c>
      <c r="GB46" s="111">
        <v>94.46</v>
      </c>
      <c r="GC46" s="325">
        <v>98.8</v>
      </c>
      <c r="GD46" s="335">
        <v>92</v>
      </c>
      <c r="GE46" s="116">
        <v>134</v>
      </c>
      <c r="GF46" s="116">
        <v>15</v>
      </c>
      <c r="GG46" s="116">
        <v>64</v>
      </c>
      <c r="GH46" s="328">
        <v>2087</v>
      </c>
      <c r="GI46" s="328">
        <v>12</v>
      </c>
      <c r="GJ46" s="355">
        <v>5824</v>
      </c>
      <c r="GK46" s="328">
        <v>3507</v>
      </c>
      <c r="GL46" s="328">
        <v>6</v>
      </c>
      <c r="GM46" s="118" t="s">
        <v>439</v>
      </c>
      <c r="GN46" s="114">
        <v>1115</v>
      </c>
      <c r="GO46" s="328" t="s">
        <v>439</v>
      </c>
      <c r="GP46" s="328" t="s">
        <v>439</v>
      </c>
      <c r="GQ46" s="324">
        <v>24644</v>
      </c>
      <c r="GR46" s="327">
        <v>11</v>
      </c>
      <c r="GS46" s="327">
        <v>7445</v>
      </c>
      <c r="GT46" s="327">
        <v>17188</v>
      </c>
      <c r="GU46" s="324">
        <v>231607</v>
      </c>
      <c r="GV46" s="324">
        <v>66</v>
      </c>
      <c r="GW46" s="324">
        <v>72467</v>
      </c>
      <c r="GX46" s="324">
        <v>159074</v>
      </c>
      <c r="GY46" s="324">
        <v>1697</v>
      </c>
      <c r="GZ46" s="324">
        <v>20419</v>
      </c>
      <c r="HA46" s="324">
        <v>1392283</v>
      </c>
      <c r="HB46" s="324">
        <v>2593</v>
      </c>
      <c r="HC46" s="324">
        <v>21349</v>
      </c>
      <c r="HD46" s="324">
        <v>405137</v>
      </c>
      <c r="HE46" s="324">
        <v>2349</v>
      </c>
      <c r="HF46" s="324">
        <v>48607</v>
      </c>
      <c r="HG46" s="324">
        <v>1153313.3799999999</v>
      </c>
      <c r="HH46" s="327">
        <v>2340</v>
      </c>
      <c r="HI46" s="328">
        <v>43144</v>
      </c>
      <c r="HJ46" s="328">
        <v>835086</v>
      </c>
      <c r="HK46" s="336">
        <v>1.98</v>
      </c>
      <c r="HL46" s="328">
        <v>0</v>
      </c>
      <c r="HM46" s="327">
        <v>556</v>
      </c>
      <c r="HN46" s="327">
        <v>131</v>
      </c>
      <c r="HO46" s="337">
        <v>3</v>
      </c>
      <c r="HP46" s="74" t="s">
        <v>1208</v>
      </c>
      <c r="HQ46" s="74" t="s">
        <v>1208</v>
      </c>
      <c r="HR46" s="74" t="s">
        <v>1208</v>
      </c>
      <c r="HS46" s="337">
        <v>0</v>
      </c>
      <c r="HT46" s="338">
        <v>855514</v>
      </c>
      <c r="HU46" s="338">
        <v>5817359</v>
      </c>
      <c r="HV46" s="339">
        <v>656651</v>
      </c>
      <c r="HW46" s="339">
        <v>854279</v>
      </c>
      <c r="HX46" s="339">
        <v>195235</v>
      </c>
      <c r="HY46" s="339">
        <v>3970</v>
      </c>
      <c r="HZ46" s="339">
        <v>0</v>
      </c>
      <c r="IA46" s="339">
        <v>120250</v>
      </c>
      <c r="IB46" s="339">
        <v>76280</v>
      </c>
      <c r="IC46" s="378">
        <v>83810</v>
      </c>
      <c r="ID46" s="340">
        <v>20394218</v>
      </c>
      <c r="IE46" s="340" t="s">
        <v>439</v>
      </c>
      <c r="IF46" s="341">
        <v>258</v>
      </c>
      <c r="IG46" s="341" t="s">
        <v>439</v>
      </c>
      <c r="IH46" s="340">
        <v>146</v>
      </c>
      <c r="II46" s="341" t="s">
        <v>439</v>
      </c>
      <c r="IJ46" s="340" t="s">
        <v>439</v>
      </c>
      <c r="IK46" s="338">
        <v>156265</v>
      </c>
      <c r="IL46" s="341">
        <v>13700</v>
      </c>
      <c r="IM46" s="346" t="s">
        <v>439</v>
      </c>
      <c r="IN46" s="331">
        <v>49.5</v>
      </c>
      <c r="IO46" s="342">
        <v>501649</v>
      </c>
      <c r="IP46" s="343" t="s">
        <v>439</v>
      </c>
      <c r="IQ46" s="344">
        <v>4.0999999999999996</v>
      </c>
      <c r="IR46" s="344">
        <v>4.0999999999999996</v>
      </c>
      <c r="IS46" s="344">
        <v>873</v>
      </c>
      <c r="IT46" s="344">
        <v>873</v>
      </c>
      <c r="IU46" s="338">
        <v>52228</v>
      </c>
      <c r="IV46" s="345">
        <v>69.8</v>
      </c>
      <c r="IW46" s="345">
        <v>58.9</v>
      </c>
      <c r="IX46" s="345">
        <v>40.200000000000003</v>
      </c>
      <c r="IY46" s="345">
        <v>56.1</v>
      </c>
      <c r="IZ46" s="345">
        <v>20.3</v>
      </c>
      <c r="JA46" s="341">
        <v>2</v>
      </c>
      <c r="JB46" s="341">
        <v>6</v>
      </c>
      <c r="JC46" s="111">
        <v>69.349999999999994</v>
      </c>
      <c r="JD46" s="110">
        <v>0.76424999999999998</v>
      </c>
      <c r="JE46" s="109">
        <v>94.9</v>
      </c>
      <c r="JF46" s="109">
        <v>5</v>
      </c>
      <c r="JG46" s="109">
        <v>2.4</v>
      </c>
      <c r="JH46" s="108">
        <v>192809036</v>
      </c>
      <c r="JI46" s="346">
        <v>44.6</v>
      </c>
      <c r="JJ46" s="346">
        <v>58.7</v>
      </c>
      <c r="JK46" s="346" t="s">
        <v>439</v>
      </c>
      <c r="JL46" s="346" t="s">
        <v>439</v>
      </c>
      <c r="JM46" s="346">
        <v>6.9</v>
      </c>
      <c r="JN46" s="345">
        <v>33.6</v>
      </c>
      <c r="JO46" s="347">
        <v>2977</v>
      </c>
      <c r="JP46" s="74" t="s">
        <v>1208</v>
      </c>
      <c r="JQ46" s="74" t="s">
        <v>1208</v>
      </c>
      <c r="JR46" s="74" t="s">
        <v>1208</v>
      </c>
      <c r="JS46" s="72" t="s">
        <v>850</v>
      </c>
      <c r="JT46" s="345">
        <v>31</v>
      </c>
      <c r="JU46" s="338">
        <v>86610</v>
      </c>
      <c r="JV46" s="338">
        <v>1518</v>
      </c>
      <c r="JW46" s="338">
        <v>1891</v>
      </c>
      <c r="JX46" s="338">
        <v>7313</v>
      </c>
      <c r="JY46" s="338">
        <v>8018</v>
      </c>
      <c r="JZ46" s="338">
        <v>7679</v>
      </c>
      <c r="KA46" s="338">
        <v>9023</v>
      </c>
      <c r="KB46" s="338">
        <v>12904</v>
      </c>
      <c r="KC46" s="338">
        <v>12364</v>
      </c>
      <c r="KD46" s="338">
        <v>10395</v>
      </c>
      <c r="KE46" s="338">
        <v>7880</v>
      </c>
      <c r="KF46" s="338">
        <v>7219</v>
      </c>
      <c r="KG46" s="338">
        <v>6459</v>
      </c>
      <c r="KH46" s="74" t="s">
        <v>1208</v>
      </c>
      <c r="KI46" s="338">
        <v>3440</v>
      </c>
      <c r="KJ46" s="338">
        <v>1461</v>
      </c>
      <c r="KK46" s="338">
        <v>598</v>
      </c>
      <c r="KL46" s="338">
        <v>287</v>
      </c>
      <c r="KM46" s="338">
        <v>11045</v>
      </c>
      <c r="KN46" s="338">
        <v>10914</v>
      </c>
      <c r="KO46" s="338">
        <v>10117</v>
      </c>
      <c r="KP46" s="338">
        <v>10922</v>
      </c>
      <c r="KQ46" s="338">
        <v>13019</v>
      </c>
      <c r="KR46" s="338">
        <v>17899</v>
      </c>
      <c r="KS46" s="338">
        <v>16590</v>
      </c>
      <c r="KT46" s="338">
        <v>14374</v>
      </c>
      <c r="KU46" s="338">
        <v>11989</v>
      </c>
      <c r="KV46" s="338">
        <v>14217</v>
      </c>
      <c r="KW46" s="338">
        <v>19066</v>
      </c>
      <c r="KX46" s="74" t="s">
        <v>1208</v>
      </c>
      <c r="KY46" s="338">
        <v>16833</v>
      </c>
      <c r="KZ46" s="338">
        <v>13028</v>
      </c>
      <c r="LA46" s="338">
        <v>9128</v>
      </c>
      <c r="LB46" s="348">
        <v>8863</v>
      </c>
    </row>
    <row r="47" spans="1:314" ht="12" customHeight="1">
      <c r="A47" s="3">
        <v>282014</v>
      </c>
      <c r="B47" s="322" t="s">
        <v>732</v>
      </c>
      <c r="C47" s="323">
        <v>534.48</v>
      </c>
      <c r="D47" s="324">
        <v>536192</v>
      </c>
      <c r="E47" s="325">
        <v>13.410867748866078</v>
      </c>
      <c r="F47" s="325">
        <v>60.17601903795655</v>
      </c>
      <c r="G47" s="325">
        <v>26.413113213177368</v>
      </c>
      <c r="H47" s="326">
        <v>26751</v>
      </c>
      <c r="I47" s="326">
        <v>56623</v>
      </c>
      <c r="J47" s="326">
        <v>88263</v>
      </c>
      <c r="K47" s="324">
        <v>70631</v>
      </c>
      <c r="L47" s="324">
        <v>238336</v>
      </c>
      <c r="M47" s="324">
        <v>11157</v>
      </c>
      <c r="N47" s="324">
        <v>14836</v>
      </c>
      <c r="O47" s="327">
        <v>14727</v>
      </c>
      <c r="P47" s="74" t="s">
        <v>1208</v>
      </c>
      <c r="Q47" s="74" t="s">
        <v>1208</v>
      </c>
      <c r="R47" s="326">
        <v>530309</v>
      </c>
      <c r="S47" s="324">
        <v>535664</v>
      </c>
      <c r="T47" s="324">
        <v>538513</v>
      </c>
      <c r="U47" s="324">
        <v>1002628</v>
      </c>
      <c r="V47" s="324">
        <v>2258463</v>
      </c>
      <c r="W47" s="155">
        <v>747625</v>
      </c>
      <c r="X47" s="324">
        <v>1341377</v>
      </c>
      <c r="Y47" s="328">
        <v>0</v>
      </c>
      <c r="Z47" s="329">
        <v>135</v>
      </c>
      <c r="AA47" s="328">
        <v>0</v>
      </c>
      <c r="AB47" s="74" t="s">
        <v>1208</v>
      </c>
      <c r="AC47" s="74" t="s">
        <v>1208</v>
      </c>
      <c r="AD47" s="330">
        <v>350871</v>
      </c>
      <c r="AE47" s="324">
        <v>204</v>
      </c>
      <c r="AF47" s="328">
        <v>2066</v>
      </c>
      <c r="AG47" s="324">
        <v>1657</v>
      </c>
      <c r="AH47" s="324">
        <v>300855</v>
      </c>
      <c r="AI47" s="324">
        <v>500</v>
      </c>
      <c r="AJ47" s="74" t="s">
        <v>1208</v>
      </c>
      <c r="AK47" s="329">
        <v>43</v>
      </c>
      <c r="AL47" s="324">
        <v>2628</v>
      </c>
      <c r="AM47" s="327">
        <v>67</v>
      </c>
      <c r="AN47" s="327">
        <v>28564</v>
      </c>
      <c r="AO47" s="324">
        <v>1747</v>
      </c>
      <c r="AP47" s="324">
        <v>267</v>
      </c>
      <c r="AQ47" s="332">
        <v>33</v>
      </c>
      <c r="AR47" s="327">
        <v>13629</v>
      </c>
      <c r="AS47" s="324">
        <v>1019</v>
      </c>
      <c r="AT47" s="324">
        <v>2</v>
      </c>
      <c r="AU47" s="324">
        <v>730</v>
      </c>
      <c r="AV47" s="324">
        <v>18</v>
      </c>
      <c r="AW47" s="324">
        <v>312</v>
      </c>
      <c r="AX47" s="74" t="s">
        <v>1208</v>
      </c>
      <c r="AY47" s="74" t="s">
        <v>1208</v>
      </c>
      <c r="AZ47" s="74" t="s">
        <v>1208</v>
      </c>
      <c r="BA47" s="74" t="s">
        <v>1208</v>
      </c>
      <c r="BB47" s="325">
        <v>100</v>
      </c>
      <c r="BC47" s="325">
        <v>107.2</v>
      </c>
      <c r="BD47" s="325">
        <v>113.1</v>
      </c>
      <c r="BE47" s="325"/>
      <c r="BF47" s="328">
        <v>38</v>
      </c>
      <c r="BG47" s="332">
        <v>38</v>
      </c>
      <c r="BH47" s="332">
        <v>36</v>
      </c>
      <c r="BI47" s="74" t="s">
        <v>1208</v>
      </c>
      <c r="BJ47" s="74" t="s">
        <v>1208</v>
      </c>
      <c r="BK47" s="328">
        <v>3</v>
      </c>
      <c r="BL47" s="328">
        <v>3</v>
      </c>
      <c r="BM47" s="332">
        <v>7</v>
      </c>
      <c r="BN47" s="332">
        <v>6</v>
      </c>
      <c r="BO47" s="327">
        <v>8</v>
      </c>
      <c r="BP47" s="324">
        <v>33265</v>
      </c>
      <c r="BQ47" s="327">
        <v>1</v>
      </c>
      <c r="BR47" s="324">
        <v>39600</v>
      </c>
      <c r="BS47" s="327">
        <v>8</v>
      </c>
      <c r="BT47" s="324">
        <v>139175</v>
      </c>
      <c r="BU47" s="327">
        <v>5</v>
      </c>
      <c r="BV47" s="324">
        <v>2079</v>
      </c>
      <c r="BW47" s="325">
        <v>41.6</v>
      </c>
      <c r="BX47" s="328">
        <v>2</v>
      </c>
      <c r="BY47" s="328">
        <v>3</v>
      </c>
      <c r="BZ47" s="328">
        <v>115</v>
      </c>
      <c r="CA47" s="328">
        <v>5451</v>
      </c>
      <c r="CB47" s="325">
        <v>44.4</v>
      </c>
      <c r="CC47" s="331">
        <v>1.84</v>
      </c>
      <c r="CD47" s="325">
        <v>34.9</v>
      </c>
      <c r="CE47" s="325">
        <v>4.5015614487444244</v>
      </c>
      <c r="CF47" s="325">
        <v>58.408520961699999</v>
      </c>
      <c r="CG47" s="327">
        <v>35</v>
      </c>
      <c r="CH47" s="324">
        <v>6093</v>
      </c>
      <c r="CI47" s="327">
        <v>418</v>
      </c>
      <c r="CJ47" s="327">
        <v>1234</v>
      </c>
      <c r="CK47" s="327">
        <v>5594</v>
      </c>
      <c r="CL47" s="327">
        <v>1518</v>
      </c>
      <c r="CM47" s="327">
        <v>485</v>
      </c>
      <c r="CN47" s="327">
        <v>918</v>
      </c>
      <c r="CO47" s="323">
        <v>1.5</v>
      </c>
      <c r="CP47" s="326" t="s">
        <v>439</v>
      </c>
      <c r="CQ47" s="327">
        <v>6</v>
      </c>
      <c r="CR47" s="327">
        <v>106</v>
      </c>
      <c r="CS47" s="327">
        <v>4</v>
      </c>
      <c r="CT47" s="327">
        <v>3</v>
      </c>
      <c r="CU47" s="327">
        <v>250</v>
      </c>
      <c r="CV47" s="327">
        <v>34</v>
      </c>
      <c r="CW47" s="324">
        <v>2118</v>
      </c>
      <c r="CX47" s="327">
        <v>11</v>
      </c>
      <c r="CY47" s="327">
        <v>968</v>
      </c>
      <c r="CZ47" s="328">
        <v>34</v>
      </c>
      <c r="DA47" s="328">
        <v>582</v>
      </c>
      <c r="DB47" s="328">
        <v>2</v>
      </c>
      <c r="DC47" s="328">
        <v>21</v>
      </c>
      <c r="DD47" s="328">
        <v>20</v>
      </c>
      <c r="DE47" s="328">
        <v>580</v>
      </c>
      <c r="DF47" s="324">
        <v>18497</v>
      </c>
      <c r="DG47" s="324">
        <v>3728</v>
      </c>
      <c r="DH47" s="330">
        <v>3221</v>
      </c>
      <c r="DI47" s="330">
        <v>1729868.831</v>
      </c>
      <c r="DJ47" s="330">
        <v>540162.14599999995</v>
      </c>
      <c r="DK47" s="330">
        <v>874215.77300000004</v>
      </c>
      <c r="DL47" s="324">
        <v>141477</v>
      </c>
      <c r="DM47" s="327">
        <v>24</v>
      </c>
      <c r="DN47" s="330">
        <v>31805</v>
      </c>
      <c r="DO47" s="330">
        <v>3367</v>
      </c>
      <c r="DP47" s="330">
        <v>2491</v>
      </c>
      <c r="DQ47" s="328">
        <v>242</v>
      </c>
      <c r="DR47" s="328">
        <v>2660</v>
      </c>
      <c r="DS47" s="324">
        <v>45314</v>
      </c>
      <c r="DT47" s="326">
        <v>22046</v>
      </c>
      <c r="DU47" s="324">
        <v>4871</v>
      </c>
      <c r="DV47" s="324">
        <v>3862</v>
      </c>
      <c r="DW47" s="328">
        <v>258</v>
      </c>
      <c r="DX47" s="328">
        <v>588</v>
      </c>
      <c r="DY47" s="328">
        <v>0</v>
      </c>
      <c r="DZ47" s="328">
        <v>2534</v>
      </c>
      <c r="EA47" s="328">
        <v>57</v>
      </c>
      <c r="EB47" s="328" t="s">
        <v>439</v>
      </c>
      <c r="EC47" s="74" t="s">
        <v>1208</v>
      </c>
      <c r="ED47" s="116">
        <v>110</v>
      </c>
      <c r="EE47" s="327">
        <v>15062</v>
      </c>
      <c r="EF47" s="118">
        <v>14144</v>
      </c>
      <c r="EG47" s="327">
        <v>165</v>
      </c>
      <c r="EH47" s="118">
        <v>1366</v>
      </c>
      <c r="EI47" s="328">
        <v>89</v>
      </c>
      <c r="EJ47" s="328">
        <v>108</v>
      </c>
      <c r="EK47" s="325">
        <v>76.900000000000006</v>
      </c>
      <c r="EL47" s="328">
        <v>85</v>
      </c>
      <c r="EM47" s="328">
        <v>123</v>
      </c>
      <c r="EN47" s="328">
        <v>1514</v>
      </c>
      <c r="EO47" s="330">
        <v>647</v>
      </c>
      <c r="EP47" s="330">
        <v>194</v>
      </c>
      <c r="EQ47" s="330">
        <v>4086</v>
      </c>
      <c r="ER47" s="327">
        <v>4192</v>
      </c>
      <c r="ES47" s="325">
        <v>96.8</v>
      </c>
      <c r="ET47" s="325">
        <v>96.5</v>
      </c>
      <c r="EU47" s="330">
        <v>759</v>
      </c>
      <c r="EV47" s="325">
        <v>16.100000000000001</v>
      </c>
      <c r="EW47" s="330">
        <v>115290</v>
      </c>
      <c r="EX47" s="325">
        <v>36.4</v>
      </c>
      <c r="EY47" s="330">
        <v>376251</v>
      </c>
      <c r="EZ47" s="325">
        <v>2.23</v>
      </c>
      <c r="FA47" s="328">
        <v>591</v>
      </c>
      <c r="FB47" s="328">
        <v>14</v>
      </c>
      <c r="FC47" s="324">
        <v>6098</v>
      </c>
      <c r="FD47" s="328">
        <v>150</v>
      </c>
      <c r="FE47" s="328" t="s">
        <v>1209</v>
      </c>
      <c r="FF47" s="328">
        <v>100</v>
      </c>
      <c r="FG47" s="325">
        <v>100</v>
      </c>
      <c r="FH47" s="324">
        <v>186240</v>
      </c>
      <c r="FI47" s="327">
        <v>22232</v>
      </c>
      <c r="FJ47" s="324">
        <v>12</v>
      </c>
      <c r="FK47" s="118">
        <v>159245</v>
      </c>
      <c r="FL47" s="324">
        <v>139871</v>
      </c>
      <c r="FM47" s="324">
        <v>9866</v>
      </c>
      <c r="FN47" s="324">
        <v>9508</v>
      </c>
      <c r="FO47" s="324">
        <v>4763</v>
      </c>
      <c r="FP47" s="140">
        <v>16.600000000000001</v>
      </c>
      <c r="FQ47" s="116">
        <v>908</v>
      </c>
      <c r="FR47" s="111">
        <v>8.8000000000000007</v>
      </c>
      <c r="FS47" s="118">
        <v>11857</v>
      </c>
      <c r="FT47" s="328">
        <v>0</v>
      </c>
      <c r="FU47" s="328">
        <v>201</v>
      </c>
      <c r="FV47" s="328">
        <v>330</v>
      </c>
      <c r="FW47" s="334">
        <v>49</v>
      </c>
      <c r="FX47" s="334">
        <v>1741</v>
      </c>
      <c r="FY47" s="323">
        <v>66.126828426366728</v>
      </c>
      <c r="FZ47" s="323"/>
      <c r="GA47" s="111">
        <v>99.6</v>
      </c>
      <c r="GB47" s="111">
        <v>92.17</v>
      </c>
      <c r="GC47" s="325">
        <v>92.2</v>
      </c>
      <c r="GD47" s="335">
        <v>37.4</v>
      </c>
      <c r="GE47" s="116">
        <v>180</v>
      </c>
      <c r="GF47" s="116">
        <v>20</v>
      </c>
      <c r="GG47" s="116">
        <v>84</v>
      </c>
      <c r="GH47" s="328">
        <v>3558</v>
      </c>
      <c r="GI47" s="328">
        <v>15</v>
      </c>
      <c r="GJ47" s="328">
        <v>4714</v>
      </c>
      <c r="GK47" s="328">
        <v>4229</v>
      </c>
      <c r="GL47" s="328">
        <v>6</v>
      </c>
      <c r="GM47" s="118">
        <v>9094233</v>
      </c>
      <c r="GN47" s="114">
        <v>6388</v>
      </c>
      <c r="GO47" s="328" t="s">
        <v>439</v>
      </c>
      <c r="GP47" s="328">
        <v>17150538</v>
      </c>
      <c r="GQ47" s="324">
        <v>23660</v>
      </c>
      <c r="GR47" s="327">
        <v>65</v>
      </c>
      <c r="GS47" s="327">
        <v>4170</v>
      </c>
      <c r="GT47" s="327">
        <v>19425</v>
      </c>
      <c r="GU47" s="324">
        <v>244970</v>
      </c>
      <c r="GV47" s="324">
        <v>877</v>
      </c>
      <c r="GW47" s="324">
        <v>66955</v>
      </c>
      <c r="GX47" s="324">
        <v>177138</v>
      </c>
      <c r="GY47" s="324">
        <v>1356</v>
      </c>
      <c r="GZ47" s="324">
        <v>12341</v>
      </c>
      <c r="HA47" s="324">
        <v>1104318</v>
      </c>
      <c r="HB47" s="324">
        <v>3688</v>
      </c>
      <c r="HC47" s="324">
        <v>28489</v>
      </c>
      <c r="HD47" s="324">
        <v>578040</v>
      </c>
      <c r="HE47" s="324">
        <v>963</v>
      </c>
      <c r="HF47" s="324">
        <v>48075</v>
      </c>
      <c r="HG47" s="324">
        <v>2357332.08</v>
      </c>
      <c r="HH47" s="327">
        <v>936</v>
      </c>
      <c r="HI47" s="328" t="s">
        <v>439</v>
      </c>
      <c r="HJ47" s="328" t="s">
        <v>439</v>
      </c>
      <c r="HK47" s="336">
        <v>51.39</v>
      </c>
      <c r="HL47" s="328">
        <v>2088</v>
      </c>
      <c r="HM47" s="327">
        <v>7144</v>
      </c>
      <c r="HN47" s="327">
        <v>2514</v>
      </c>
      <c r="HO47" s="337">
        <v>54</v>
      </c>
      <c r="HP47" s="74" t="s">
        <v>1208</v>
      </c>
      <c r="HQ47" s="74" t="s">
        <v>1208</v>
      </c>
      <c r="HR47" s="74" t="s">
        <v>1208</v>
      </c>
      <c r="HS47" s="337">
        <v>6</v>
      </c>
      <c r="HT47" s="338">
        <v>2482898</v>
      </c>
      <c r="HU47" s="338">
        <v>16946597</v>
      </c>
      <c r="HV47" s="339">
        <v>1699889</v>
      </c>
      <c r="HW47" s="339">
        <v>2459912</v>
      </c>
      <c r="HX47" s="339">
        <v>460093</v>
      </c>
      <c r="HY47" s="339">
        <v>29908</v>
      </c>
      <c r="HZ47" s="339">
        <v>36714</v>
      </c>
      <c r="IA47" s="339">
        <v>297290</v>
      </c>
      <c r="IB47" s="339">
        <v>208010</v>
      </c>
      <c r="IC47" s="340">
        <v>46653</v>
      </c>
      <c r="ID47" s="340">
        <v>14681030</v>
      </c>
      <c r="IE47" s="340" t="s">
        <v>439</v>
      </c>
      <c r="IF47" s="341">
        <v>204</v>
      </c>
      <c r="IG47" s="326" t="s">
        <v>439</v>
      </c>
      <c r="IH47" s="340">
        <v>75</v>
      </c>
      <c r="II47" s="341" t="s">
        <v>439</v>
      </c>
      <c r="IJ47" s="340">
        <v>271102</v>
      </c>
      <c r="IK47" s="338">
        <v>289094</v>
      </c>
      <c r="IL47" s="341">
        <v>3720</v>
      </c>
      <c r="IM47" s="378">
        <v>3500</v>
      </c>
      <c r="IN47" s="331">
        <v>93.42</v>
      </c>
      <c r="IO47" s="342">
        <v>390211</v>
      </c>
      <c r="IP47" s="343">
        <v>0.45</v>
      </c>
      <c r="IQ47" s="350">
        <v>2.41</v>
      </c>
      <c r="IR47" s="350">
        <v>2.41</v>
      </c>
      <c r="IS47" s="344">
        <v>2886.1</v>
      </c>
      <c r="IT47" s="344">
        <v>2816.4463918170795</v>
      </c>
      <c r="IU47" s="338">
        <v>99720</v>
      </c>
      <c r="IV47" s="345">
        <v>74.3</v>
      </c>
      <c r="IW47" s="345">
        <v>58.3</v>
      </c>
      <c r="IX47" s="345">
        <v>42.8</v>
      </c>
      <c r="IY47" s="345">
        <v>64.599999999999994</v>
      </c>
      <c r="IZ47" s="345">
        <v>19.2</v>
      </c>
      <c r="JA47" s="341">
        <v>1</v>
      </c>
      <c r="JB47" s="341">
        <v>10</v>
      </c>
      <c r="JC47" s="111">
        <v>89.9</v>
      </c>
      <c r="JD47" s="110">
        <v>0.88800000000000001</v>
      </c>
      <c r="JE47" s="109">
        <v>86.5</v>
      </c>
      <c r="JF47" s="109">
        <v>3.6</v>
      </c>
      <c r="JG47" s="109">
        <v>5</v>
      </c>
      <c r="JH47" s="108">
        <v>198893754</v>
      </c>
      <c r="JI47" s="346">
        <v>56.9</v>
      </c>
      <c r="JJ47" s="346">
        <v>52.8</v>
      </c>
      <c r="JK47" s="346" t="s">
        <v>439</v>
      </c>
      <c r="JL47" s="346" t="s">
        <v>439</v>
      </c>
      <c r="JM47" s="346" t="s">
        <v>439</v>
      </c>
      <c r="JN47" s="345">
        <v>31.2</v>
      </c>
      <c r="JO47" s="347">
        <v>3898</v>
      </c>
      <c r="JP47" s="74" t="s">
        <v>1208</v>
      </c>
      <c r="JQ47" s="74" t="s">
        <v>1208</v>
      </c>
      <c r="JR47" s="74" t="s">
        <v>1208</v>
      </c>
      <c r="JS47" s="345">
        <v>27</v>
      </c>
      <c r="JT47" s="345">
        <v>31.5</v>
      </c>
      <c r="JU47" s="338">
        <v>104597</v>
      </c>
      <c r="JV47" s="338">
        <v>1885</v>
      </c>
      <c r="JW47" s="338">
        <v>1979</v>
      </c>
      <c r="JX47" s="338">
        <v>8259</v>
      </c>
      <c r="JY47" s="338">
        <v>9490</v>
      </c>
      <c r="JZ47" s="338">
        <v>9730</v>
      </c>
      <c r="KA47" s="338">
        <v>11540</v>
      </c>
      <c r="KB47" s="338">
        <v>15419</v>
      </c>
      <c r="KC47" s="338">
        <v>13612</v>
      </c>
      <c r="KD47" s="338">
        <v>12265</v>
      </c>
      <c r="KE47" s="338">
        <v>9521</v>
      </c>
      <c r="KF47" s="338">
        <v>7723</v>
      </c>
      <c r="KG47" s="338">
        <v>5808</v>
      </c>
      <c r="KH47" s="74" t="s">
        <v>1208</v>
      </c>
      <c r="KI47" s="338">
        <v>2711</v>
      </c>
      <c r="KJ47" s="338">
        <v>1116</v>
      </c>
      <c r="KK47" s="338">
        <v>516</v>
      </c>
      <c r="KL47" s="338">
        <v>194</v>
      </c>
      <c r="KM47" s="338">
        <v>13500</v>
      </c>
      <c r="KN47" s="338">
        <v>11813</v>
      </c>
      <c r="KO47" s="338">
        <v>12401</v>
      </c>
      <c r="KP47" s="338">
        <v>14251</v>
      </c>
      <c r="KQ47" s="338">
        <v>16675</v>
      </c>
      <c r="KR47" s="338">
        <v>20840</v>
      </c>
      <c r="KS47" s="338">
        <v>18079</v>
      </c>
      <c r="KT47" s="338">
        <v>16725</v>
      </c>
      <c r="KU47" s="338">
        <v>14881</v>
      </c>
      <c r="KV47" s="338">
        <v>16765</v>
      </c>
      <c r="KW47" s="338">
        <v>20670</v>
      </c>
      <c r="KX47" s="74" t="s">
        <v>1208</v>
      </c>
      <c r="KY47" s="338">
        <v>17680</v>
      </c>
      <c r="KZ47" s="338">
        <v>13754</v>
      </c>
      <c r="LA47" s="338">
        <v>11386</v>
      </c>
      <c r="LB47" s="348">
        <v>11996</v>
      </c>
    </row>
    <row r="48" spans="1:314" ht="12" customHeight="1">
      <c r="A48" s="3">
        <v>282022</v>
      </c>
      <c r="B48" s="322" t="s">
        <v>733</v>
      </c>
      <c r="C48" s="323">
        <v>50.72</v>
      </c>
      <c r="D48" s="324">
        <v>462934</v>
      </c>
      <c r="E48" s="325">
        <v>11.7</v>
      </c>
      <c r="F48" s="325">
        <v>60.8</v>
      </c>
      <c r="G48" s="325">
        <v>27.5</v>
      </c>
      <c r="H48" s="326">
        <v>21400</v>
      </c>
      <c r="I48" s="326">
        <v>43197</v>
      </c>
      <c r="J48" s="326">
        <v>65461</v>
      </c>
      <c r="K48" s="324">
        <v>65513</v>
      </c>
      <c r="L48" s="324">
        <v>234258</v>
      </c>
      <c r="M48" s="324">
        <v>11468</v>
      </c>
      <c r="N48" s="324">
        <v>19364</v>
      </c>
      <c r="O48" s="327">
        <v>17664</v>
      </c>
      <c r="P48" s="74" t="s">
        <v>1208</v>
      </c>
      <c r="Q48" s="74" t="s">
        <v>1208</v>
      </c>
      <c r="R48" s="326">
        <v>451179</v>
      </c>
      <c r="S48" s="324">
        <v>452563</v>
      </c>
      <c r="T48" s="324">
        <v>435641</v>
      </c>
      <c r="U48" s="326">
        <v>277749</v>
      </c>
      <c r="V48" s="324">
        <v>1459268</v>
      </c>
      <c r="W48" s="324">
        <v>727182</v>
      </c>
      <c r="X48" s="324">
        <v>755355</v>
      </c>
      <c r="Y48" s="328">
        <v>36</v>
      </c>
      <c r="Z48" s="329">
        <v>75</v>
      </c>
      <c r="AA48" s="328">
        <v>41</v>
      </c>
      <c r="AB48" s="74" t="s">
        <v>1208</v>
      </c>
      <c r="AC48" s="74" t="s">
        <v>1208</v>
      </c>
      <c r="AD48" s="330" t="s">
        <v>439</v>
      </c>
      <c r="AE48" s="324">
        <v>744</v>
      </c>
      <c r="AF48" s="328">
        <v>1052</v>
      </c>
      <c r="AG48" s="324">
        <v>250</v>
      </c>
      <c r="AH48" s="324">
        <v>529257</v>
      </c>
      <c r="AI48" s="330" t="s">
        <v>439</v>
      </c>
      <c r="AJ48" s="74" t="s">
        <v>1208</v>
      </c>
      <c r="AK48" s="329">
        <v>21</v>
      </c>
      <c r="AL48" s="324">
        <v>2997</v>
      </c>
      <c r="AM48" s="327">
        <v>41</v>
      </c>
      <c r="AN48" s="327">
        <v>21235</v>
      </c>
      <c r="AO48" s="324">
        <v>1189</v>
      </c>
      <c r="AP48" s="324">
        <v>184</v>
      </c>
      <c r="AQ48" s="332">
        <v>17</v>
      </c>
      <c r="AR48" s="327">
        <v>9401</v>
      </c>
      <c r="AS48" s="324">
        <v>613</v>
      </c>
      <c r="AT48" s="324">
        <v>8</v>
      </c>
      <c r="AU48" s="324">
        <v>490</v>
      </c>
      <c r="AV48" s="324">
        <v>15</v>
      </c>
      <c r="AW48" s="324">
        <v>54</v>
      </c>
      <c r="AX48" s="74" t="s">
        <v>1208</v>
      </c>
      <c r="AY48" s="74" t="s">
        <v>1208</v>
      </c>
      <c r="AZ48" s="74" t="s">
        <v>1208</v>
      </c>
      <c r="BA48" s="74" t="s">
        <v>1208</v>
      </c>
      <c r="BB48" s="325">
        <v>99.677419354838719</v>
      </c>
      <c r="BC48" s="325">
        <v>120.4</v>
      </c>
      <c r="BD48" s="325">
        <v>114.5</v>
      </c>
      <c r="BE48" s="325"/>
      <c r="BF48" s="328">
        <v>39</v>
      </c>
      <c r="BG48" s="332">
        <v>39</v>
      </c>
      <c r="BH48" s="332">
        <v>16</v>
      </c>
      <c r="BI48" s="74" t="s">
        <v>1208</v>
      </c>
      <c r="BJ48" s="74" t="s">
        <v>1208</v>
      </c>
      <c r="BK48" s="328">
        <v>0</v>
      </c>
      <c r="BL48" s="328">
        <v>0</v>
      </c>
      <c r="BM48" s="332">
        <v>0</v>
      </c>
      <c r="BN48" s="332">
        <v>0</v>
      </c>
      <c r="BO48" s="327">
        <v>7</v>
      </c>
      <c r="BP48" s="324">
        <v>20013</v>
      </c>
      <c r="BQ48" s="327">
        <v>1</v>
      </c>
      <c r="BR48" s="324">
        <v>30830</v>
      </c>
      <c r="BS48" s="327">
        <v>6</v>
      </c>
      <c r="BT48" s="324">
        <v>61160</v>
      </c>
      <c r="BU48" s="327">
        <v>3</v>
      </c>
      <c r="BV48" s="324">
        <v>3534</v>
      </c>
      <c r="BW48" s="325">
        <v>54.8</v>
      </c>
      <c r="BX48" s="328">
        <v>2</v>
      </c>
      <c r="BY48" s="328">
        <v>2</v>
      </c>
      <c r="BZ48" s="328">
        <v>812</v>
      </c>
      <c r="CA48" s="328">
        <v>2361</v>
      </c>
      <c r="CB48" s="325">
        <v>55.8</v>
      </c>
      <c r="CC48" s="331">
        <v>1.65</v>
      </c>
      <c r="CD48" s="325">
        <v>28.6</v>
      </c>
      <c r="CE48" s="325">
        <v>5.6430799668947147</v>
      </c>
      <c r="CF48" s="325">
        <v>58.068414811399997</v>
      </c>
      <c r="CG48" s="327">
        <v>24</v>
      </c>
      <c r="CH48" s="324">
        <v>4309</v>
      </c>
      <c r="CI48" s="327">
        <v>504</v>
      </c>
      <c r="CJ48" s="327">
        <v>1254</v>
      </c>
      <c r="CK48" s="327">
        <v>4948</v>
      </c>
      <c r="CL48" s="327">
        <v>1420</v>
      </c>
      <c r="CM48" s="327">
        <v>418</v>
      </c>
      <c r="CN48" s="327">
        <v>685</v>
      </c>
      <c r="CO48" s="323">
        <v>1.4</v>
      </c>
      <c r="CP48" s="330" t="s">
        <v>439</v>
      </c>
      <c r="CQ48" s="327">
        <v>5</v>
      </c>
      <c r="CR48" s="327">
        <v>52</v>
      </c>
      <c r="CS48" s="327">
        <v>5</v>
      </c>
      <c r="CT48" s="327">
        <v>1</v>
      </c>
      <c r="CU48" s="327">
        <v>50</v>
      </c>
      <c r="CV48" s="327">
        <v>22</v>
      </c>
      <c r="CW48" s="324">
        <v>1684</v>
      </c>
      <c r="CX48" s="327">
        <v>13</v>
      </c>
      <c r="CY48" s="327">
        <v>1154</v>
      </c>
      <c r="CZ48" s="328">
        <v>26</v>
      </c>
      <c r="DA48" s="328">
        <v>467</v>
      </c>
      <c r="DB48" s="328">
        <v>16</v>
      </c>
      <c r="DC48" s="328">
        <v>186</v>
      </c>
      <c r="DD48" s="328">
        <v>16</v>
      </c>
      <c r="DE48" s="328">
        <v>406</v>
      </c>
      <c r="DF48" s="324">
        <v>17320</v>
      </c>
      <c r="DG48" s="324">
        <v>3308</v>
      </c>
      <c r="DH48" s="330">
        <v>2917</v>
      </c>
      <c r="DI48" s="330">
        <v>1833328.0290000001</v>
      </c>
      <c r="DJ48" s="330">
        <v>400463.08</v>
      </c>
      <c r="DK48" s="330">
        <v>781219.00899999996</v>
      </c>
      <c r="DL48" s="324">
        <v>127605</v>
      </c>
      <c r="DM48" s="327">
        <v>12</v>
      </c>
      <c r="DN48" s="330">
        <v>28582</v>
      </c>
      <c r="DO48" s="330">
        <v>3119</v>
      </c>
      <c r="DP48" s="330">
        <v>2355</v>
      </c>
      <c r="DQ48" s="328">
        <v>206</v>
      </c>
      <c r="DR48" s="328">
        <v>4439</v>
      </c>
      <c r="DS48" s="324">
        <v>16705</v>
      </c>
      <c r="DT48" s="326">
        <v>23197</v>
      </c>
      <c r="DU48" s="326">
        <v>5051</v>
      </c>
      <c r="DV48" s="324">
        <v>5177</v>
      </c>
      <c r="DW48" s="328">
        <v>304</v>
      </c>
      <c r="DX48" s="328">
        <v>396</v>
      </c>
      <c r="DY48" s="328">
        <v>3</v>
      </c>
      <c r="DZ48" s="328">
        <v>2454</v>
      </c>
      <c r="EA48" s="328">
        <v>63</v>
      </c>
      <c r="EB48" s="331">
        <v>12435</v>
      </c>
      <c r="EC48" s="74" t="s">
        <v>1208</v>
      </c>
      <c r="ED48" s="116">
        <v>127</v>
      </c>
      <c r="EE48" s="327">
        <v>12131</v>
      </c>
      <c r="EF48" s="118">
        <v>10747</v>
      </c>
      <c r="EG48" s="327">
        <v>148</v>
      </c>
      <c r="EH48" s="118">
        <v>2043</v>
      </c>
      <c r="EI48" s="328">
        <v>119</v>
      </c>
      <c r="EJ48" s="328">
        <v>132</v>
      </c>
      <c r="EK48" s="325">
        <v>76.7</v>
      </c>
      <c r="EL48" s="328">
        <v>65</v>
      </c>
      <c r="EM48" s="328">
        <v>177</v>
      </c>
      <c r="EN48" s="328">
        <v>1563</v>
      </c>
      <c r="EO48" s="330">
        <v>386</v>
      </c>
      <c r="EP48" s="330">
        <v>86</v>
      </c>
      <c r="EQ48" s="330">
        <v>3528</v>
      </c>
      <c r="ER48" s="327">
        <v>3792</v>
      </c>
      <c r="ES48" s="325">
        <v>95.1</v>
      </c>
      <c r="ET48" s="325">
        <v>93.5</v>
      </c>
      <c r="EU48" s="330">
        <v>917</v>
      </c>
      <c r="EV48" s="325">
        <v>39.5</v>
      </c>
      <c r="EW48" s="330">
        <v>99799</v>
      </c>
      <c r="EX48" s="325">
        <v>32.9</v>
      </c>
      <c r="EY48" s="330">
        <v>382800</v>
      </c>
      <c r="EZ48" s="325">
        <v>1.67</v>
      </c>
      <c r="FA48" s="328">
        <v>384</v>
      </c>
      <c r="FB48" s="328">
        <v>48</v>
      </c>
      <c r="FC48" s="333">
        <v>434</v>
      </c>
      <c r="FD48" s="328">
        <v>237</v>
      </c>
      <c r="FE48" s="328" t="s">
        <v>1209</v>
      </c>
      <c r="FF48" s="328">
        <v>100</v>
      </c>
      <c r="FG48" s="325">
        <v>100</v>
      </c>
      <c r="FH48" s="324">
        <v>157022</v>
      </c>
      <c r="FI48" s="327">
        <v>9041</v>
      </c>
      <c r="FJ48" s="324">
        <v>4</v>
      </c>
      <c r="FK48" s="118">
        <v>142039</v>
      </c>
      <c r="FL48" s="324">
        <v>122492</v>
      </c>
      <c r="FM48" s="324">
        <v>14414</v>
      </c>
      <c r="FN48" s="324">
        <v>5133</v>
      </c>
      <c r="FO48" s="324">
        <v>5942</v>
      </c>
      <c r="FP48" s="140">
        <v>12.88</v>
      </c>
      <c r="FQ48" s="116">
        <v>345</v>
      </c>
      <c r="FR48" s="111">
        <v>4.5</v>
      </c>
      <c r="FS48" s="118">
        <v>16653</v>
      </c>
      <c r="FT48" s="330" t="s">
        <v>439</v>
      </c>
      <c r="FU48" s="328">
        <v>204</v>
      </c>
      <c r="FV48" s="328">
        <v>1519</v>
      </c>
      <c r="FW48" s="334">
        <v>46</v>
      </c>
      <c r="FX48" s="334">
        <v>1629</v>
      </c>
      <c r="FY48" s="323">
        <v>51.184311144237192</v>
      </c>
      <c r="FZ48" s="323"/>
      <c r="GA48" s="111">
        <v>100</v>
      </c>
      <c r="GB48" s="111">
        <v>92.37</v>
      </c>
      <c r="GC48" s="325">
        <v>99.9</v>
      </c>
      <c r="GD48" s="335">
        <v>99.9</v>
      </c>
      <c r="GE48" s="116">
        <v>108</v>
      </c>
      <c r="GF48" s="116">
        <v>10</v>
      </c>
      <c r="GG48" s="116">
        <v>52</v>
      </c>
      <c r="GH48" s="328">
        <v>2147</v>
      </c>
      <c r="GI48" s="328">
        <v>6</v>
      </c>
      <c r="GJ48" s="328">
        <v>5734</v>
      </c>
      <c r="GK48" s="328">
        <v>3418</v>
      </c>
      <c r="GL48" s="328">
        <v>5</v>
      </c>
      <c r="GM48" s="118">
        <v>2425918</v>
      </c>
      <c r="GN48" s="114">
        <v>1781</v>
      </c>
      <c r="GO48" s="330" t="s">
        <v>439</v>
      </c>
      <c r="GP48" s="330" t="s">
        <v>439</v>
      </c>
      <c r="GQ48" s="324">
        <v>17333</v>
      </c>
      <c r="GR48" s="327">
        <v>14</v>
      </c>
      <c r="GS48" s="327">
        <v>3075</v>
      </c>
      <c r="GT48" s="327">
        <v>14244</v>
      </c>
      <c r="GU48" s="324">
        <v>191556</v>
      </c>
      <c r="GV48" s="324">
        <v>348</v>
      </c>
      <c r="GW48" s="324">
        <v>52211</v>
      </c>
      <c r="GX48" s="324">
        <v>138997</v>
      </c>
      <c r="GY48" s="324">
        <v>692</v>
      </c>
      <c r="GZ48" s="324">
        <v>7340</v>
      </c>
      <c r="HA48" s="324">
        <v>679355</v>
      </c>
      <c r="HB48" s="324">
        <v>2389</v>
      </c>
      <c r="HC48" s="324">
        <v>19590</v>
      </c>
      <c r="HD48" s="324">
        <v>358025</v>
      </c>
      <c r="HE48" s="324">
        <v>716</v>
      </c>
      <c r="HF48" s="324">
        <v>32647</v>
      </c>
      <c r="HG48" s="324">
        <v>1368172.8</v>
      </c>
      <c r="HH48" s="327">
        <v>699</v>
      </c>
      <c r="HI48" s="328">
        <v>20906</v>
      </c>
      <c r="HJ48" s="328">
        <v>762435</v>
      </c>
      <c r="HK48" s="336">
        <v>1</v>
      </c>
      <c r="HL48" s="328" t="s">
        <v>439</v>
      </c>
      <c r="HM48" s="327">
        <v>294</v>
      </c>
      <c r="HN48" s="327">
        <v>127</v>
      </c>
      <c r="HO48" s="330">
        <v>2</v>
      </c>
      <c r="HP48" s="74" t="s">
        <v>1208</v>
      </c>
      <c r="HQ48" s="74" t="s">
        <v>1208</v>
      </c>
      <c r="HR48" s="74" t="s">
        <v>1208</v>
      </c>
      <c r="HS48" s="330">
        <v>0</v>
      </c>
      <c r="HT48" s="324">
        <v>822899</v>
      </c>
      <c r="HU48" s="324">
        <v>5619284</v>
      </c>
      <c r="HV48" s="354">
        <v>676351</v>
      </c>
      <c r="HW48" s="354">
        <v>814814</v>
      </c>
      <c r="HX48" s="328">
        <v>285280</v>
      </c>
      <c r="HY48" s="328">
        <v>14410</v>
      </c>
      <c r="HZ48" s="328">
        <v>14760</v>
      </c>
      <c r="IA48" s="328">
        <v>167400</v>
      </c>
      <c r="IB48" s="328">
        <v>149020</v>
      </c>
      <c r="IC48" s="342">
        <v>84568</v>
      </c>
      <c r="ID48" s="87" t="s">
        <v>439</v>
      </c>
      <c r="IE48" s="87" t="s">
        <v>439</v>
      </c>
      <c r="IF48" s="324" t="s">
        <v>439</v>
      </c>
      <c r="IG48" s="324" t="s">
        <v>439</v>
      </c>
      <c r="IH48" s="330" t="s">
        <v>439</v>
      </c>
      <c r="II48" s="324" t="s">
        <v>439</v>
      </c>
      <c r="IJ48" s="342">
        <v>180648</v>
      </c>
      <c r="IK48" s="324">
        <v>124559</v>
      </c>
      <c r="IL48" s="326">
        <v>18200</v>
      </c>
      <c r="IM48" s="330" t="s">
        <v>439</v>
      </c>
      <c r="IN48" s="331">
        <v>50.72</v>
      </c>
      <c r="IO48" s="342">
        <v>452563</v>
      </c>
      <c r="IP48" s="361" t="s">
        <v>439</v>
      </c>
      <c r="IQ48" s="335">
        <v>16</v>
      </c>
      <c r="IR48" s="335">
        <v>16</v>
      </c>
      <c r="IS48" s="335">
        <v>2587.1</v>
      </c>
      <c r="IT48" s="335">
        <v>2587.1</v>
      </c>
      <c r="IU48" s="324">
        <v>205400</v>
      </c>
      <c r="IV48" s="325">
        <v>73.5</v>
      </c>
      <c r="IW48" s="325">
        <v>53.1</v>
      </c>
      <c r="IX48" s="325">
        <v>40.9</v>
      </c>
      <c r="IY48" s="325">
        <v>57.2</v>
      </c>
      <c r="IZ48" s="325">
        <v>20.2</v>
      </c>
      <c r="JA48" s="326">
        <v>2</v>
      </c>
      <c r="JB48" s="326">
        <v>5</v>
      </c>
      <c r="JC48" s="111">
        <v>49</v>
      </c>
      <c r="JD48" s="110">
        <v>0.83299999999999996</v>
      </c>
      <c r="JE48" s="109">
        <v>96.5</v>
      </c>
      <c r="JF48" s="109">
        <v>12.9</v>
      </c>
      <c r="JG48" s="109">
        <v>0.4</v>
      </c>
      <c r="JH48" s="108">
        <v>245377144</v>
      </c>
      <c r="JI48" s="346">
        <v>47.8</v>
      </c>
      <c r="JJ48" s="346">
        <v>60.8</v>
      </c>
      <c r="JK48" s="330" t="s">
        <v>439</v>
      </c>
      <c r="JL48" s="330" t="s">
        <v>439</v>
      </c>
      <c r="JM48" s="327">
        <v>88.2</v>
      </c>
      <c r="JN48" s="368">
        <v>33.5</v>
      </c>
      <c r="JO48" s="347">
        <v>3245</v>
      </c>
      <c r="JP48" s="74" t="s">
        <v>1208</v>
      </c>
      <c r="JQ48" s="74" t="s">
        <v>1208</v>
      </c>
      <c r="JR48" s="74" t="s">
        <v>1208</v>
      </c>
      <c r="JS48" s="325">
        <v>26.3</v>
      </c>
      <c r="JT48" s="325">
        <v>36.6</v>
      </c>
      <c r="JU48" s="324">
        <v>77278</v>
      </c>
      <c r="JV48" s="324">
        <v>1250</v>
      </c>
      <c r="JW48" s="324">
        <v>1427</v>
      </c>
      <c r="JX48" s="324">
        <v>6322</v>
      </c>
      <c r="JY48" s="324">
        <v>8065</v>
      </c>
      <c r="JZ48" s="324">
        <v>8098</v>
      </c>
      <c r="KA48" s="324">
        <v>9117</v>
      </c>
      <c r="KB48" s="324">
        <v>11726</v>
      </c>
      <c r="KC48" s="324">
        <v>11014</v>
      </c>
      <c r="KD48" s="324">
        <v>9607</v>
      </c>
      <c r="KE48" s="324">
        <v>7596</v>
      </c>
      <c r="KF48" s="324">
        <v>6536</v>
      </c>
      <c r="KG48" s="324">
        <v>5368</v>
      </c>
      <c r="KH48" s="74" t="s">
        <v>1208</v>
      </c>
      <c r="KI48" s="324">
        <v>2516</v>
      </c>
      <c r="KJ48" s="324">
        <v>1080</v>
      </c>
      <c r="KK48" s="324">
        <v>415</v>
      </c>
      <c r="KL48" s="324">
        <v>197</v>
      </c>
      <c r="KM48" s="324">
        <v>8510</v>
      </c>
      <c r="KN48" s="324">
        <v>9070</v>
      </c>
      <c r="KO48" s="324">
        <v>10127</v>
      </c>
      <c r="KP48" s="324">
        <v>11506</v>
      </c>
      <c r="KQ48" s="324">
        <v>13185</v>
      </c>
      <c r="KR48" s="324">
        <v>16158</v>
      </c>
      <c r="KS48" s="324">
        <v>14504</v>
      </c>
      <c r="KT48" s="324">
        <v>12976</v>
      </c>
      <c r="KU48" s="324">
        <v>11260</v>
      </c>
      <c r="KV48" s="324">
        <v>13402</v>
      </c>
      <c r="KW48" s="324">
        <v>17436</v>
      </c>
      <c r="KX48" s="74" t="s">
        <v>1208</v>
      </c>
      <c r="KY48" s="324">
        <v>15270</v>
      </c>
      <c r="KZ48" s="324">
        <v>12832</v>
      </c>
      <c r="LA48" s="324">
        <v>9945</v>
      </c>
      <c r="LB48" s="395">
        <v>9821</v>
      </c>
    </row>
    <row r="49" spans="1:314" ht="12" customHeight="1">
      <c r="A49" s="3">
        <v>282031</v>
      </c>
      <c r="B49" s="322" t="s">
        <v>768</v>
      </c>
      <c r="C49" s="323">
        <v>49.42</v>
      </c>
      <c r="D49" s="324">
        <v>302965</v>
      </c>
      <c r="E49" s="325">
        <v>13.7</v>
      </c>
      <c r="F49" s="325">
        <v>60.4</v>
      </c>
      <c r="G49" s="325">
        <v>25.9</v>
      </c>
      <c r="H49" s="326">
        <v>17049</v>
      </c>
      <c r="I49" s="326">
        <v>33510</v>
      </c>
      <c r="J49" s="326">
        <v>49880</v>
      </c>
      <c r="K49" s="324">
        <v>39065</v>
      </c>
      <c r="L49" s="324">
        <v>137802</v>
      </c>
      <c r="M49" s="324">
        <v>3447</v>
      </c>
      <c r="N49" s="324">
        <v>12125</v>
      </c>
      <c r="O49" s="327">
        <v>10126</v>
      </c>
      <c r="P49" s="74" t="s">
        <v>1208</v>
      </c>
      <c r="Q49" s="74" t="s">
        <v>1208</v>
      </c>
      <c r="R49" s="326">
        <v>298399</v>
      </c>
      <c r="S49" s="324">
        <v>293409</v>
      </c>
      <c r="T49" s="324">
        <v>262799</v>
      </c>
      <c r="U49" s="324">
        <v>248237</v>
      </c>
      <c r="V49" s="324">
        <v>2406865</v>
      </c>
      <c r="W49" s="324">
        <v>891297</v>
      </c>
      <c r="X49" s="324">
        <v>584460</v>
      </c>
      <c r="Y49" s="328">
        <v>42</v>
      </c>
      <c r="Z49" s="329">
        <v>29</v>
      </c>
      <c r="AA49" s="328">
        <v>10</v>
      </c>
      <c r="AB49" s="74" t="s">
        <v>1208</v>
      </c>
      <c r="AC49" s="74" t="s">
        <v>1208</v>
      </c>
      <c r="AD49" s="330" t="s">
        <v>439</v>
      </c>
      <c r="AE49" s="324">
        <v>1034</v>
      </c>
      <c r="AF49" s="328">
        <v>863</v>
      </c>
      <c r="AG49" s="324">
        <v>1268</v>
      </c>
      <c r="AH49" s="324">
        <v>361399</v>
      </c>
      <c r="AI49" s="324" t="s">
        <v>439</v>
      </c>
      <c r="AJ49" s="74" t="s">
        <v>1208</v>
      </c>
      <c r="AK49" s="329">
        <v>28</v>
      </c>
      <c r="AL49" s="324">
        <v>2678</v>
      </c>
      <c r="AM49" s="327">
        <v>28</v>
      </c>
      <c r="AN49" s="327">
        <v>16105</v>
      </c>
      <c r="AO49" s="324">
        <v>943</v>
      </c>
      <c r="AP49" s="324">
        <v>82</v>
      </c>
      <c r="AQ49" s="332">
        <v>13</v>
      </c>
      <c r="AR49" s="327">
        <v>7400</v>
      </c>
      <c r="AS49" s="324">
        <v>530</v>
      </c>
      <c r="AT49" s="324">
        <v>5</v>
      </c>
      <c r="AU49" s="324">
        <v>333</v>
      </c>
      <c r="AV49" s="324">
        <v>0</v>
      </c>
      <c r="AW49" s="324">
        <v>28</v>
      </c>
      <c r="AX49" s="74" t="s">
        <v>1208</v>
      </c>
      <c r="AY49" s="74" t="s">
        <v>1208</v>
      </c>
      <c r="AZ49" s="74" t="s">
        <v>1208</v>
      </c>
      <c r="BA49" s="74" t="s">
        <v>1208</v>
      </c>
      <c r="BB49" s="325">
        <v>100</v>
      </c>
      <c r="BC49" s="325">
        <v>114.8</v>
      </c>
      <c r="BD49" s="325">
        <v>116.6</v>
      </c>
      <c r="BE49" s="325"/>
      <c r="BF49" s="328">
        <v>33</v>
      </c>
      <c r="BG49" s="332">
        <v>38</v>
      </c>
      <c r="BH49" s="332">
        <v>22</v>
      </c>
      <c r="BI49" s="74" t="s">
        <v>1208</v>
      </c>
      <c r="BJ49" s="74" t="s">
        <v>1208</v>
      </c>
      <c r="BK49" s="328">
        <v>2</v>
      </c>
      <c r="BL49" s="328">
        <v>0</v>
      </c>
      <c r="BM49" s="332">
        <v>8</v>
      </c>
      <c r="BN49" s="332">
        <v>5</v>
      </c>
      <c r="BO49" s="327">
        <v>2</v>
      </c>
      <c r="BP49" s="324">
        <v>9204</v>
      </c>
      <c r="BQ49" s="327" t="s">
        <v>439</v>
      </c>
      <c r="BR49" s="324" t="s">
        <v>439</v>
      </c>
      <c r="BS49" s="327" t="s">
        <v>439</v>
      </c>
      <c r="BT49" s="324" t="s">
        <v>439</v>
      </c>
      <c r="BU49" s="327">
        <v>1</v>
      </c>
      <c r="BV49" s="324">
        <v>2102</v>
      </c>
      <c r="BW49" s="325">
        <v>44.1</v>
      </c>
      <c r="BX49" s="328" t="s">
        <v>439</v>
      </c>
      <c r="BY49" s="328" t="s">
        <v>439</v>
      </c>
      <c r="BZ49" s="328" t="s">
        <v>439</v>
      </c>
      <c r="CA49" s="328" t="s">
        <v>439</v>
      </c>
      <c r="CB49" s="325">
        <v>58.2</v>
      </c>
      <c r="CC49" s="331">
        <v>1.02</v>
      </c>
      <c r="CD49" s="325">
        <v>30.3</v>
      </c>
      <c r="CE49" s="325">
        <v>4.8627083193771448</v>
      </c>
      <c r="CF49" s="325">
        <v>57.430791853999999</v>
      </c>
      <c r="CG49" s="327">
        <v>21</v>
      </c>
      <c r="CH49" s="324">
        <v>3689</v>
      </c>
      <c r="CI49" s="327">
        <v>257</v>
      </c>
      <c r="CJ49" s="327">
        <v>733</v>
      </c>
      <c r="CK49" s="327">
        <v>2853</v>
      </c>
      <c r="CL49" s="327">
        <v>824</v>
      </c>
      <c r="CM49" s="327">
        <v>274</v>
      </c>
      <c r="CN49" s="327">
        <v>388</v>
      </c>
      <c r="CO49" s="323">
        <v>1.7</v>
      </c>
      <c r="CP49" s="328">
        <v>8948000</v>
      </c>
      <c r="CQ49" s="327">
        <v>2</v>
      </c>
      <c r="CR49" s="327">
        <v>198</v>
      </c>
      <c r="CS49" s="327">
        <v>4</v>
      </c>
      <c r="CT49" s="327">
        <v>2</v>
      </c>
      <c r="CU49" s="327">
        <v>180</v>
      </c>
      <c r="CV49" s="327">
        <v>15</v>
      </c>
      <c r="CW49" s="324">
        <v>1120</v>
      </c>
      <c r="CX49" s="327">
        <v>6</v>
      </c>
      <c r="CY49" s="327">
        <v>596</v>
      </c>
      <c r="CZ49" s="328">
        <v>21</v>
      </c>
      <c r="DA49" s="328">
        <v>330</v>
      </c>
      <c r="DB49" s="328">
        <v>8</v>
      </c>
      <c r="DC49" s="328">
        <v>83</v>
      </c>
      <c r="DD49" s="328">
        <v>11</v>
      </c>
      <c r="DE49" s="328">
        <v>299</v>
      </c>
      <c r="DF49" s="324">
        <v>8419</v>
      </c>
      <c r="DG49" s="324">
        <v>1482</v>
      </c>
      <c r="DH49" s="330">
        <v>1856</v>
      </c>
      <c r="DI49" s="330">
        <v>801979.05700000003</v>
      </c>
      <c r="DJ49" s="330">
        <v>230007.38500000001</v>
      </c>
      <c r="DK49" s="330">
        <v>505870.44</v>
      </c>
      <c r="DL49" s="324">
        <v>78652</v>
      </c>
      <c r="DM49" s="327">
        <v>6</v>
      </c>
      <c r="DN49" s="330">
        <v>14526</v>
      </c>
      <c r="DO49" s="330">
        <v>1686</v>
      </c>
      <c r="DP49" s="330">
        <v>1222</v>
      </c>
      <c r="DQ49" s="328">
        <v>93</v>
      </c>
      <c r="DR49" s="328">
        <v>1414</v>
      </c>
      <c r="DS49" s="324">
        <v>8629</v>
      </c>
      <c r="DT49" s="324">
        <v>11475</v>
      </c>
      <c r="DU49" s="324">
        <v>2813</v>
      </c>
      <c r="DV49" s="324">
        <v>2732</v>
      </c>
      <c r="DW49" s="328">
        <v>143</v>
      </c>
      <c r="DX49" s="328">
        <v>251</v>
      </c>
      <c r="DY49" s="328">
        <v>19</v>
      </c>
      <c r="DZ49" s="328">
        <v>1653</v>
      </c>
      <c r="EA49" s="328">
        <v>47</v>
      </c>
      <c r="EB49" s="328" t="s">
        <v>439</v>
      </c>
      <c r="EC49" s="74" t="s">
        <v>1208</v>
      </c>
      <c r="ED49" s="116">
        <v>69</v>
      </c>
      <c r="EE49" s="327">
        <v>6988</v>
      </c>
      <c r="EF49" s="118">
        <v>7043</v>
      </c>
      <c r="EG49" s="327">
        <v>412</v>
      </c>
      <c r="EH49" s="118">
        <v>974</v>
      </c>
      <c r="EI49" s="328">
        <v>79</v>
      </c>
      <c r="EJ49" s="328">
        <v>75</v>
      </c>
      <c r="EK49" s="325">
        <v>41</v>
      </c>
      <c r="EL49" s="328">
        <v>42</v>
      </c>
      <c r="EM49" s="328">
        <v>299</v>
      </c>
      <c r="EN49" s="328">
        <v>1071</v>
      </c>
      <c r="EO49" s="330">
        <v>354</v>
      </c>
      <c r="EP49" s="330">
        <v>81</v>
      </c>
      <c r="EQ49" s="330">
        <v>2905</v>
      </c>
      <c r="ER49" s="327">
        <v>2819</v>
      </c>
      <c r="ES49" s="325">
        <v>97.3</v>
      </c>
      <c r="ET49" s="325">
        <v>97.9</v>
      </c>
      <c r="EU49" s="330">
        <v>382</v>
      </c>
      <c r="EV49" s="327">
        <v>17.2</v>
      </c>
      <c r="EW49" s="330">
        <v>60717</v>
      </c>
      <c r="EX49" s="325">
        <v>26.1</v>
      </c>
      <c r="EY49" s="330">
        <v>398428</v>
      </c>
      <c r="EZ49" s="325">
        <v>2.5</v>
      </c>
      <c r="FA49" s="328">
        <v>321</v>
      </c>
      <c r="FB49" s="328">
        <v>10</v>
      </c>
      <c r="FC49" s="353">
        <v>1010</v>
      </c>
      <c r="FD49" s="328">
        <v>79</v>
      </c>
      <c r="FE49" s="328" t="s">
        <v>1209</v>
      </c>
      <c r="FF49" s="328">
        <v>100</v>
      </c>
      <c r="FG49" s="325">
        <v>100</v>
      </c>
      <c r="FH49" s="324">
        <v>103169</v>
      </c>
      <c r="FI49" s="327">
        <v>6783</v>
      </c>
      <c r="FJ49" s="324">
        <v>0</v>
      </c>
      <c r="FK49" s="118">
        <v>90698</v>
      </c>
      <c r="FL49" s="324">
        <v>81132</v>
      </c>
      <c r="FM49" s="324">
        <v>4703</v>
      </c>
      <c r="FN49" s="324">
        <v>4863</v>
      </c>
      <c r="FO49" s="324">
        <v>5688</v>
      </c>
      <c r="FP49" s="140">
        <v>10.92</v>
      </c>
      <c r="FQ49" s="116">
        <v>429</v>
      </c>
      <c r="FR49" s="111">
        <v>6.93</v>
      </c>
      <c r="FS49" s="118">
        <v>9853</v>
      </c>
      <c r="FT49" s="328">
        <v>0</v>
      </c>
      <c r="FU49" s="328">
        <v>45</v>
      </c>
      <c r="FV49" s="328">
        <v>165</v>
      </c>
      <c r="FW49" s="334">
        <v>23</v>
      </c>
      <c r="FX49" s="334">
        <v>910</v>
      </c>
      <c r="FY49" s="323">
        <v>67.266905098561097</v>
      </c>
      <c r="FZ49" s="323"/>
      <c r="GA49" s="111">
        <v>99.992408364002443</v>
      </c>
      <c r="GB49" s="111">
        <v>98.4</v>
      </c>
      <c r="GC49" s="325">
        <v>99.6</v>
      </c>
      <c r="GD49" s="335">
        <v>49.6</v>
      </c>
      <c r="GE49" s="116">
        <v>74</v>
      </c>
      <c r="GF49" s="116">
        <v>7</v>
      </c>
      <c r="GG49" s="116">
        <v>40</v>
      </c>
      <c r="GH49" s="328">
        <v>1187</v>
      </c>
      <c r="GI49" s="328">
        <v>7</v>
      </c>
      <c r="GJ49" s="328">
        <v>2480</v>
      </c>
      <c r="GK49" s="328">
        <v>2190</v>
      </c>
      <c r="GL49" s="328">
        <v>6</v>
      </c>
      <c r="GM49" s="118">
        <v>5482639</v>
      </c>
      <c r="GN49" s="114">
        <v>1470</v>
      </c>
      <c r="GO49" s="328" t="s">
        <v>439</v>
      </c>
      <c r="GP49" s="328" t="s">
        <v>439</v>
      </c>
      <c r="GQ49" s="324">
        <v>8937</v>
      </c>
      <c r="GR49" s="327">
        <v>9</v>
      </c>
      <c r="GS49" s="327">
        <v>1112</v>
      </c>
      <c r="GT49" s="327">
        <v>7816</v>
      </c>
      <c r="GU49" s="324">
        <v>100301</v>
      </c>
      <c r="GV49" s="324">
        <v>54</v>
      </c>
      <c r="GW49" s="324">
        <v>25941</v>
      </c>
      <c r="GX49" s="324">
        <v>74306</v>
      </c>
      <c r="GY49" s="324">
        <v>360</v>
      </c>
      <c r="GZ49" s="324">
        <v>3052</v>
      </c>
      <c r="HA49" s="324">
        <v>409183</v>
      </c>
      <c r="HB49" s="324">
        <v>1428</v>
      </c>
      <c r="HC49" s="324">
        <v>12371</v>
      </c>
      <c r="HD49" s="324">
        <v>214988</v>
      </c>
      <c r="HE49" s="324">
        <v>295</v>
      </c>
      <c r="HF49" s="324">
        <v>24511</v>
      </c>
      <c r="HG49" s="324">
        <v>1197192.8600000001</v>
      </c>
      <c r="HH49" s="327">
        <v>281</v>
      </c>
      <c r="HI49" s="328">
        <v>10830</v>
      </c>
      <c r="HJ49" s="328">
        <v>265478</v>
      </c>
      <c r="HK49" s="336">
        <v>5.83</v>
      </c>
      <c r="HL49" s="328">
        <v>199.5</v>
      </c>
      <c r="HM49" s="327">
        <v>1044</v>
      </c>
      <c r="HN49" s="327">
        <v>499</v>
      </c>
      <c r="HO49" s="337">
        <v>46</v>
      </c>
      <c r="HP49" s="74" t="s">
        <v>1208</v>
      </c>
      <c r="HQ49" s="74" t="s">
        <v>1208</v>
      </c>
      <c r="HR49" s="74" t="s">
        <v>1208</v>
      </c>
      <c r="HS49" s="337">
        <v>69</v>
      </c>
      <c r="HT49" s="338">
        <v>619573</v>
      </c>
      <c r="HU49" s="338">
        <v>4437436</v>
      </c>
      <c r="HV49" s="339">
        <v>493783.83</v>
      </c>
      <c r="HW49" s="339">
        <v>630730.91</v>
      </c>
      <c r="HX49" s="339">
        <v>195133.32</v>
      </c>
      <c r="HY49" s="339">
        <v>3850</v>
      </c>
      <c r="HZ49" s="339">
        <v>3850</v>
      </c>
      <c r="IA49" s="339">
        <v>108960</v>
      </c>
      <c r="IB49" s="339">
        <v>71400</v>
      </c>
      <c r="IC49" s="340">
        <v>68079</v>
      </c>
      <c r="ID49" s="340">
        <v>34748000</v>
      </c>
      <c r="IE49" s="340">
        <v>0</v>
      </c>
      <c r="IF49" s="341">
        <v>198</v>
      </c>
      <c r="IG49" s="341">
        <v>0</v>
      </c>
      <c r="IH49" s="340">
        <v>69</v>
      </c>
      <c r="II49" s="341">
        <v>0</v>
      </c>
      <c r="IJ49" s="340">
        <v>316</v>
      </c>
      <c r="IK49" s="338">
        <v>117292</v>
      </c>
      <c r="IL49" s="341">
        <v>300</v>
      </c>
      <c r="IM49" s="378">
        <v>1074</v>
      </c>
      <c r="IN49" s="331">
        <v>37.049999999999997</v>
      </c>
      <c r="IO49" s="342">
        <v>279870</v>
      </c>
      <c r="IP49" s="343">
        <v>2.35</v>
      </c>
      <c r="IQ49" s="350">
        <v>3.86</v>
      </c>
      <c r="IR49" s="350">
        <v>3.86</v>
      </c>
      <c r="IS49" s="344">
        <v>826.8</v>
      </c>
      <c r="IT49" s="344">
        <v>820.2</v>
      </c>
      <c r="IU49" s="338">
        <v>15313</v>
      </c>
      <c r="IV49" s="345">
        <v>67.8</v>
      </c>
      <c r="IW49" s="345">
        <v>65</v>
      </c>
      <c r="IX49" s="345">
        <v>39.700000000000003</v>
      </c>
      <c r="IY49" s="345">
        <v>71.3</v>
      </c>
      <c r="IZ49" s="345">
        <v>21.7</v>
      </c>
      <c r="JA49" s="341">
        <v>1</v>
      </c>
      <c r="JB49" s="341">
        <v>7</v>
      </c>
      <c r="JC49" s="111">
        <v>72.2</v>
      </c>
      <c r="JD49" s="110">
        <v>0.8</v>
      </c>
      <c r="JE49" s="109">
        <v>94.4</v>
      </c>
      <c r="JF49" s="109">
        <v>2.8</v>
      </c>
      <c r="JG49" s="109">
        <v>1.5</v>
      </c>
      <c r="JH49" s="108">
        <v>120260182</v>
      </c>
      <c r="JI49" s="386">
        <v>51.4</v>
      </c>
      <c r="JJ49" s="346">
        <v>54.9</v>
      </c>
      <c r="JK49" s="346" t="s">
        <v>439</v>
      </c>
      <c r="JL49" s="346" t="s">
        <v>439</v>
      </c>
      <c r="JM49" s="346">
        <v>28.1</v>
      </c>
      <c r="JN49" s="345">
        <v>29</v>
      </c>
      <c r="JO49" s="347">
        <v>2004</v>
      </c>
      <c r="JP49" s="74" t="s">
        <v>1208</v>
      </c>
      <c r="JQ49" s="74" t="s">
        <v>1208</v>
      </c>
      <c r="JR49" s="74" t="s">
        <v>1208</v>
      </c>
      <c r="JS49" s="345">
        <v>12</v>
      </c>
      <c r="JT49" s="345">
        <v>28.8</v>
      </c>
      <c r="JU49" s="338">
        <v>54684</v>
      </c>
      <c r="JV49" s="338">
        <v>987</v>
      </c>
      <c r="JW49" s="338">
        <v>913</v>
      </c>
      <c r="JX49" s="338">
        <v>4287</v>
      </c>
      <c r="JY49" s="338">
        <v>5222</v>
      </c>
      <c r="JZ49" s="338">
        <v>5350</v>
      </c>
      <c r="KA49" s="338">
        <v>5900</v>
      </c>
      <c r="KB49" s="338">
        <v>7838</v>
      </c>
      <c r="KC49" s="338">
        <v>7464</v>
      </c>
      <c r="KD49" s="338">
        <v>6561</v>
      </c>
      <c r="KE49" s="338">
        <v>4894</v>
      </c>
      <c r="KF49" s="338">
        <v>3839</v>
      </c>
      <c r="KG49" s="338">
        <v>2758</v>
      </c>
      <c r="KH49" s="74" t="s">
        <v>1208</v>
      </c>
      <c r="KI49" s="338">
        <v>1288</v>
      </c>
      <c r="KJ49" s="338">
        <v>491</v>
      </c>
      <c r="KK49" s="338">
        <v>229</v>
      </c>
      <c r="KL49" s="338">
        <v>127</v>
      </c>
      <c r="KM49" s="338">
        <v>6480</v>
      </c>
      <c r="KN49" s="338">
        <v>6176</v>
      </c>
      <c r="KO49" s="338">
        <v>6661</v>
      </c>
      <c r="KP49" s="338">
        <v>8103</v>
      </c>
      <c r="KQ49" s="338">
        <v>9103</v>
      </c>
      <c r="KR49" s="338">
        <v>11081</v>
      </c>
      <c r="KS49" s="338">
        <v>9975</v>
      </c>
      <c r="KT49" s="338">
        <v>9076</v>
      </c>
      <c r="KU49" s="338">
        <v>7822</v>
      </c>
      <c r="KV49" s="338">
        <v>9037</v>
      </c>
      <c r="KW49" s="338">
        <v>11234</v>
      </c>
      <c r="KX49" s="74" t="s">
        <v>1208</v>
      </c>
      <c r="KY49" s="338">
        <v>9334</v>
      </c>
      <c r="KZ49" s="338">
        <v>7035</v>
      </c>
      <c r="LA49" s="338">
        <v>5474</v>
      </c>
      <c r="LB49" s="348">
        <v>5934</v>
      </c>
    </row>
    <row r="50" spans="1:314" ht="12" customHeight="1">
      <c r="A50" s="3">
        <v>282049</v>
      </c>
      <c r="B50" s="322" t="s">
        <v>734</v>
      </c>
      <c r="C50" s="323">
        <v>100.18</v>
      </c>
      <c r="D50" s="324">
        <v>483713</v>
      </c>
      <c r="E50" s="325">
        <v>14</v>
      </c>
      <c r="F50" s="325">
        <v>62.3</v>
      </c>
      <c r="G50" s="325">
        <v>23.8</v>
      </c>
      <c r="H50" s="326">
        <v>25132</v>
      </c>
      <c r="I50" s="326">
        <v>52930</v>
      </c>
      <c r="J50" s="326">
        <v>82451</v>
      </c>
      <c r="K50" s="324">
        <v>57744</v>
      </c>
      <c r="L50" s="324">
        <v>221382</v>
      </c>
      <c r="M50" s="324">
        <v>6806</v>
      </c>
      <c r="N50" s="324">
        <v>21931</v>
      </c>
      <c r="O50" s="327">
        <v>22102</v>
      </c>
      <c r="P50" s="74" t="s">
        <v>1208</v>
      </c>
      <c r="Q50" s="74" t="s">
        <v>1208</v>
      </c>
      <c r="R50" s="326">
        <v>486767</v>
      </c>
      <c r="S50" s="324">
        <v>487850</v>
      </c>
      <c r="T50" s="324">
        <v>439258</v>
      </c>
      <c r="U50" s="324">
        <v>1009462</v>
      </c>
      <c r="V50" s="324">
        <v>3412941</v>
      </c>
      <c r="W50" s="324">
        <v>1455308</v>
      </c>
      <c r="X50" s="324">
        <v>1061961</v>
      </c>
      <c r="Y50" s="328">
        <v>61</v>
      </c>
      <c r="Z50" s="329">
        <v>75</v>
      </c>
      <c r="AA50" s="328">
        <v>28</v>
      </c>
      <c r="AB50" s="74" t="s">
        <v>1208</v>
      </c>
      <c r="AC50" s="74" t="s">
        <v>1208</v>
      </c>
      <c r="AD50" s="328" t="s">
        <v>439</v>
      </c>
      <c r="AE50" s="324">
        <v>308</v>
      </c>
      <c r="AF50" s="328">
        <v>501</v>
      </c>
      <c r="AG50" s="324">
        <v>3181</v>
      </c>
      <c r="AH50" s="324">
        <v>221976</v>
      </c>
      <c r="AI50" s="324">
        <v>2121</v>
      </c>
      <c r="AJ50" s="74" t="s">
        <v>1208</v>
      </c>
      <c r="AK50" s="329">
        <v>60</v>
      </c>
      <c r="AL50" s="324">
        <v>7842</v>
      </c>
      <c r="AM50" s="327">
        <v>41</v>
      </c>
      <c r="AN50" s="327">
        <v>26941</v>
      </c>
      <c r="AO50" s="324">
        <v>1450</v>
      </c>
      <c r="AP50" s="324">
        <v>239</v>
      </c>
      <c r="AQ50" s="332">
        <v>20</v>
      </c>
      <c r="AR50" s="327">
        <v>11305</v>
      </c>
      <c r="AS50" s="324">
        <v>720</v>
      </c>
      <c r="AT50" s="324">
        <v>9</v>
      </c>
      <c r="AU50" s="324">
        <v>577</v>
      </c>
      <c r="AV50" s="324">
        <v>11</v>
      </c>
      <c r="AW50" s="324">
        <v>136</v>
      </c>
      <c r="AX50" s="74" t="s">
        <v>1208</v>
      </c>
      <c r="AY50" s="74" t="s">
        <v>1208</v>
      </c>
      <c r="AZ50" s="74" t="s">
        <v>1208</v>
      </c>
      <c r="BA50" s="74" t="s">
        <v>1208</v>
      </c>
      <c r="BB50" s="325">
        <v>100</v>
      </c>
      <c r="BC50" s="325">
        <v>129.80000000000001</v>
      </c>
      <c r="BD50" s="325">
        <v>113.1</v>
      </c>
      <c r="BE50" s="325"/>
      <c r="BF50" s="328">
        <v>42</v>
      </c>
      <c r="BG50" s="332">
        <v>42</v>
      </c>
      <c r="BH50" s="332">
        <v>42</v>
      </c>
      <c r="BI50" s="74" t="s">
        <v>1208</v>
      </c>
      <c r="BJ50" s="74" t="s">
        <v>1208</v>
      </c>
      <c r="BK50" s="328">
        <v>0</v>
      </c>
      <c r="BL50" s="328">
        <v>0</v>
      </c>
      <c r="BM50" s="332">
        <v>0</v>
      </c>
      <c r="BN50" s="332">
        <v>0</v>
      </c>
      <c r="BO50" s="327">
        <v>9</v>
      </c>
      <c r="BP50" s="324">
        <v>19685</v>
      </c>
      <c r="BQ50" s="327">
        <v>1</v>
      </c>
      <c r="BR50" s="324">
        <v>20355</v>
      </c>
      <c r="BS50" s="327">
        <v>6</v>
      </c>
      <c r="BT50" s="324">
        <v>93924</v>
      </c>
      <c r="BU50" s="327">
        <v>1</v>
      </c>
      <c r="BV50" s="324">
        <v>1242</v>
      </c>
      <c r="BW50" s="325">
        <v>47.1</v>
      </c>
      <c r="BX50" s="328">
        <v>3</v>
      </c>
      <c r="BY50" s="328">
        <v>6</v>
      </c>
      <c r="BZ50" s="328">
        <v>1872</v>
      </c>
      <c r="CA50" s="328">
        <v>32715</v>
      </c>
      <c r="CB50" s="325">
        <v>45</v>
      </c>
      <c r="CC50" s="331">
        <v>1.2</v>
      </c>
      <c r="CD50" s="325">
        <v>25.3</v>
      </c>
      <c r="CE50" s="325">
        <v>4.105227567293424</v>
      </c>
      <c r="CF50" s="325">
        <v>57.907059588099997</v>
      </c>
      <c r="CG50" s="327">
        <v>25</v>
      </c>
      <c r="CH50" s="324">
        <v>5371</v>
      </c>
      <c r="CI50" s="327">
        <v>539</v>
      </c>
      <c r="CJ50" s="327">
        <v>1721</v>
      </c>
      <c r="CK50" s="327">
        <v>3958</v>
      </c>
      <c r="CL50" s="327">
        <v>1144</v>
      </c>
      <c r="CM50" s="327">
        <v>277</v>
      </c>
      <c r="CN50" s="327">
        <v>607</v>
      </c>
      <c r="CO50" s="323">
        <v>1.41</v>
      </c>
      <c r="CP50" s="331" t="s">
        <v>439</v>
      </c>
      <c r="CQ50" s="327">
        <v>1</v>
      </c>
      <c r="CR50" s="327">
        <v>4</v>
      </c>
      <c r="CS50" s="327">
        <v>2</v>
      </c>
      <c r="CT50" s="327">
        <v>1</v>
      </c>
      <c r="CU50" s="327">
        <v>100</v>
      </c>
      <c r="CV50" s="327">
        <v>18</v>
      </c>
      <c r="CW50" s="324">
        <v>1687</v>
      </c>
      <c r="CX50" s="327">
        <v>9</v>
      </c>
      <c r="CY50" s="327">
        <v>876</v>
      </c>
      <c r="CZ50" s="328">
        <v>20</v>
      </c>
      <c r="DA50" s="328">
        <v>373</v>
      </c>
      <c r="DB50" s="328">
        <v>10</v>
      </c>
      <c r="DC50" s="328">
        <v>121</v>
      </c>
      <c r="DD50" s="328">
        <v>3</v>
      </c>
      <c r="DE50" s="328">
        <v>77</v>
      </c>
      <c r="DF50" s="324">
        <v>12454</v>
      </c>
      <c r="DG50" s="324">
        <v>2187</v>
      </c>
      <c r="DH50" s="330">
        <v>2571</v>
      </c>
      <c r="DI50" s="330">
        <v>1339239.4609999999</v>
      </c>
      <c r="DJ50" s="330">
        <v>265173.28999999998</v>
      </c>
      <c r="DK50" s="330">
        <v>704748.67700000003</v>
      </c>
      <c r="DL50" s="324">
        <v>115422</v>
      </c>
      <c r="DM50" s="327">
        <v>15</v>
      </c>
      <c r="DN50" s="330">
        <v>21616</v>
      </c>
      <c r="DO50" s="330">
        <v>1818</v>
      </c>
      <c r="DP50" s="330">
        <v>1764</v>
      </c>
      <c r="DQ50" s="328">
        <v>79</v>
      </c>
      <c r="DR50" s="328">
        <v>2302</v>
      </c>
      <c r="DS50" s="324">
        <v>18229</v>
      </c>
      <c r="DT50" s="324">
        <v>15847</v>
      </c>
      <c r="DU50" s="324">
        <v>3970</v>
      </c>
      <c r="DV50" s="324">
        <v>3501</v>
      </c>
      <c r="DW50" s="328">
        <v>270</v>
      </c>
      <c r="DX50" s="328">
        <v>233</v>
      </c>
      <c r="DY50" s="328">
        <v>3</v>
      </c>
      <c r="DZ50" s="328">
        <v>2107</v>
      </c>
      <c r="EA50" s="328">
        <v>56</v>
      </c>
      <c r="EB50" s="328">
        <v>17734</v>
      </c>
      <c r="EC50" s="74" t="s">
        <v>1208</v>
      </c>
      <c r="ED50" s="116">
        <v>130</v>
      </c>
      <c r="EE50" s="327">
        <v>8408</v>
      </c>
      <c r="EF50" s="118">
        <v>8314</v>
      </c>
      <c r="EG50" s="327">
        <v>253</v>
      </c>
      <c r="EH50" s="118">
        <v>1412</v>
      </c>
      <c r="EI50" s="328">
        <v>129</v>
      </c>
      <c r="EJ50" s="328">
        <v>136</v>
      </c>
      <c r="EK50" s="325">
        <v>77.099999999999994</v>
      </c>
      <c r="EL50" s="328">
        <v>67</v>
      </c>
      <c r="EM50" s="328">
        <v>186</v>
      </c>
      <c r="EN50" s="328">
        <v>3463</v>
      </c>
      <c r="EO50" s="330">
        <v>841</v>
      </c>
      <c r="EP50" s="330">
        <v>115</v>
      </c>
      <c r="EQ50" s="330">
        <v>3530</v>
      </c>
      <c r="ER50" s="327">
        <v>3976</v>
      </c>
      <c r="ES50" s="325">
        <v>97.2</v>
      </c>
      <c r="ET50" s="325">
        <v>96</v>
      </c>
      <c r="EU50" s="330">
        <v>683</v>
      </c>
      <c r="EV50" s="325">
        <v>16.32</v>
      </c>
      <c r="EW50" s="330">
        <v>90599</v>
      </c>
      <c r="EX50" s="325">
        <v>37.4</v>
      </c>
      <c r="EY50" s="330">
        <v>379184</v>
      </c>
      <c r="EZ50" s="325">
        <v>1.65</v>
      </c>
      <c r="FA50" s="328">
        <v>315</v>
      </c>
      <c r="FB50" s="328">
        <v>29</v>
      </c>
      <c r="FC50" s="333">
        <v>2145</v>
      </c>
      <c r="FD50" s="328">
        <v>75</v>
      </c>
      <c r="FE50" s="328" t="s">
        <v>1209</v>
      </c>
      <c r="FF50" s="328">
        <v>100</v>
      </c>
      <c r="FG50" s="325">
        <v>100</v>
      </c>
      <c r="FH50" s="324">
        <v>172162</v>
      </c>
      <c r="FI50" s="327">
        <v>14919</v>
      </c>
      <c r="FJ50" s="324">
        <v>0</v>
      </c>
      <c r="FK50" s="118">
        <v>146345</v>
      </c>
      <c r="FL50" s="324">
        <v>128279</v>
      </c>
      <c r="FM50" s="324">
        <v>8573</v>
      </c>
      <c r="FN50" s="324">
        <v>9493</v>
      </c>
      <c r="FO50" s="324">
        <v>10898</v>
      </c>
      <c r="FP50" s="140">
        <v>14.1</v>
      </c>
      <c r="FQ50" s="116">
        <v>513</v>
      </c>
      <c r="FR50" s="111">
        <v>9.93</v>
      </c>
      <c r="FS50" s="118">
        <v>24346</v>
      </c>
      <c r="FT50" s="328">
        <v>0</v>
      </c>
      <c r="FU50" s="328">
        <v>91</v>
      </c>
      <c r="FV50" s="328">
        <v>1713</v>
      </c>
      <c r="FW50" s="334">
        <v>25</v>
      </c>
      <c r="FX50" s="334">
        <v>1461</v>
      </c>
      <c r="FY50" s="323">
        <v>56.951469913278743</v>
      </c>
      <c r="FZ50" s="323"/>
      <c r="GA50" s="111">
        <v>99.9</v>
      </c>
      <c r="GB50" s="111">
        <v>93.9</v>
      </c>
      <c r="GC50" s="325">
        <v>99.9</v>
      </c>
      <c r="GD50" s="335">
        <v>94.7</v>
      </c>
      <c r="GE50" s="116">
        <v>97</v>
      </c>
      <c r="GF50" s="116">
        <v>8</v>
      </c>
      <c r="GG50" s="116">
        <v>71</v>
      </c>
      <c r="GH50" s="328">
        <v>1541</v>
      </c>
      <c r="GI50" s="328">
        <v>9</v>
      </c>
      <c r="GJ50" s="328">
        <v>3897</v>
      </c>
      <c r="GK50" s="328">
        <v>4897</v>
      </c>
      <c r="GL50" s="328">
        <v>6</v>
      </c>
      <c r="GM50" s="118">
        <v>12132172</v>
      </c>
      <c r="GN50" s="114">
        <v>979</v>
      </c>
      <c r="GO50" s="328" t="s">
        <v>439</v>
      </c>
      <c r="GP50" s="328" t="s">
        <v>439</v>
      </c>
      <c r="GQ50" s="324">
        <v>13895</v>
      </c>
      <c r="GR50" s="327">
        <v>16</v>
      </c>
      <c r="GS50" s="327">
        <v>1171</v>
      </c>
      <c r="GT50" s="327">
        <v>12708</v>
      </c>
      <c r="GU50" s="324">
        <v>150119</v>
      </c>
      <c r="GV50" s="324">
        <v>98</v>
      </c>
      <c r="GW50" s="324">
        <v>17667</v>
      </c>
      <c r="GX50" s="324">
        <v>132354</v>
      </c>
      <c r="GY50" s="324">
        <v>450</v>
      </c>
      <c r="GZ50" s="324">
        <v>5152</v>
      </c>
      <c r="HA50" s="324">
        <v>1082985</v>
      </c>
      <c r="HB50" s="324">
        <v>2059</v>
      </c>
      <c r="HC50" s="324">
        <v>21274</v>
      </c>
      <c r="HD50" s="324">
        <v>441892</v>
      </c>
      <c r="HE50" s="324">
        <v>172</v>
      </c>
      <c r="HF50" s="324">
        <v>9177</v>
      </c>
      <c r="HG50" s="324">
        <v>289354.89</v>
      </c>
      <c r="HH50" s="327">
        <v>167</v>
      </c>
      <c r="HI50" s="328">
        <v>6501</v>
      </c>
      <c r="HJ50" s="328">
        <v>188890</v>
      </c>
      <c r="HK50" s="336">
        <v>2</v>
      </c>
      <c r="HL50" s="328">
        <v>0</v>
      </c>
      <c r="HM50" s="327">
        <v>359</v>
      </c>
      <c r="HN50" s="327">
        <v>172</v>
      </c>
      <c r="HO50" s="337">
        <v>0</v>
      </c>
      <c r="HP50" s="74" t="s">
        <v>1208</v>
      </c>
      <c r="HQ50" s="74" t="s">
        <v>1208</v>
      </c>
      <c r="HR50" s="74" t="s">
        <v>1208</v>
      </c>
      <c r="HS50" s="337">
        <v>1</v>
      </c>
      <c r="HT50" s="338">
        <v>961956</v>
      </c>
      <c r="HU50" s="338">
        <v>7465848</v>
      </c>
      <c r="HV50" s="339">
        <v>830253</v>
      </c>
      <c r="HW50" s="339">
        <v>952302</v>
      </c>
      <c r="HX50" s="339">
        <v>222159</v>
      </c>
      <c r="HY50" s="339">
        <v>18222</v>
      </c>
      <c r="HZ50" s="339">
        <v>27232</v>
      </c>
      <c r="IA50" s="339">
        <v>182200</v>
      </c>
      <c r="IB50" s="339">
        <v>152750</v>
      </c>
      <c r="IC50" s="340">
        <v>110883</v>
      </c>
      <c r="ID50" s="340">
        <v>19007000</v>
      </c>
      <c r="IE50" s="340" t="s">
        <v>439</v>
      </c>
      <c r="IF50" s="341">
        <v>146</v>
      </c>
      <c r="IG50" s="341" t="s">
        <v>439</v>
      </c>
      <c r="IH50" s="340">
        <v>74</v>
      </c>
      <c r="II50" s="341" t="s">
        <v>439</v>
      </c>
      <c r="IJ50" s="340">
        <v>42227</v>
      </c>
      <c r="IK50" s="338">
        <v>146840</v>
      </c>
      <c r="IL50" s="341">
        <v>1320</v>
      </c>
      <c r="IM50" s="346">
        <v>1400</v>
      </c>
      <c r="IN50" s="331">
        <v>39.75</v>
      </c>
      <c r="IO50" s="342">
        <v>451372</v>
      </c>
      <c r="IP50" s="343" t="s">
        <v>439</v>
      </c>
      <c r="IQ50" s="344">
        <v>13.1</v>
      </c>
      <c r="IR50" s="344">
        <v>13.1</v>
      </c>
      <c r="IS50" s="344">
        <v>1184</v>
      </c>
      <c r="IT50" s="344">
        <v>1182.8</v>
      </c>
      <c r="IU50" s="338">
        <v>37728</v>
      </c>
      <c r="IV50" s="345">
        <v>70.900000000000006</v>
      </c>
      <c r="IW50" s="345">
        <v>62.3</v>
      </c>
      <c r="IX50" s="345">
        <v>46.3</v>
      </c>
      <c r="IY50" s="345">
        <v>68.7</v>
      </c>
      <c r="IZ50" s="345">
        <v>34.200000000000003</v>
      </c>
      <c r="JA50" s="341">
        <v>3</v>
      </c>
      <c r="JB50" s="341">
        <v>8</v>
      </c>
      <c r="JC50" s="111">
        <v>71.09</v>
      </c>
      <c r="JD50" s="110">
        <v>0.94199999999999995</v>
      </c>
      <c r="JE50" s="109">
        <v>95.3</v>
      </c>
      <c r="JF50" s="109">
        <v>2.9</v>
      </c>
      <c r="JG50" s="109">
        <v>0.75</v>
      </c>
      <c r="JH50" s="108">
        <v>140385103</v>
      </c>
      <c r="JI50" s="346">
        <v>60.9</v>
      </c>
      <c r="JJ50" s="346">
        <v>56.7</v>
      </c>
      <c r="JK50" s="346" t="s">
        <v>439</v>
      </c>
      <c r="JL50" s="346" t="s">
        <v>439</v>
      </c>
      <c r="JM50" s="346">
        <v>8.6</v>
      </c>
      <c r="JN50" s="345">
        <v>29.7</v>
      </c>
      <c r="JO50" s="347">
        <v>3810</v>
      </c>
      <c r="JP50" s="74" t="s">
        <v>1208</v>
      </c>
      <c r="JQ50" s="74" t="s">
        <v>1208</v>
      </c>
      <c r="JR50" s="74" t="s">
        <v>1208</v>
      </c>
      <c r="JS50" s="345">
        <v>8</v>
      </c>
      <c r="JT50" s="345">
        <v>32.799999999999997</v>
      </c>
      <c r="JU50" s="338">
        <v>86249</v>
      </c>
      <c r="JV50" s="338">
        <v>1415</v>
      </c>
      <c r="JW50" s="338">
        <v>1455</v>
      </c>
      <c r="JX50" s="338">
        <v>7014</v>
      </c>
      <c r="JY50" s="338">
        <v>8231</v>
      </c>
      <c r="JZ50" s="338">
        <v>8671</v>
      </c>
      <c r="KA50" s="338">
        <v>10006</v>
      </c>
      <c r="KB50" s="338">
        <v>13201</v>
      </c>
      <c r="KC50" s="338">
        <v>12571</v>
      </c>
      <c r="KD50" s="338">
        <v>10607</v>
      </c>
      <c r="KE50" s="338">
        <v>8098</v>
      </c>
      <c r="KF50" s="338">
        <v>6301</v>
      </c>
      <c r="KG50" s="338">
        <v>4622</v>
      </c>
      <c r="KH50" s="74" t="s">
        <v>1208</v>
      </c>
      <c r="KI50" s="338">
        <v>2055</v>
      </c>
      <c r="KJ50" s="338">
        <v>917</v>
      </c>
      <c r="KK50" s="338">
        <v>427</v>
      </c>
      <c r="KL50" s="338">
        <v>223</v>
      </c>
      <c r="KM50" s="338">
        <v>11306</v>
      </c>
      <c r="KN50" s="338">
        <v>11373</v>
      </c>
      <c r="KO50" s="338">
        <v>10207</v>
      </c>
      <c r="KP50" s="338">
        <v>12776</v>
      </c>
      <c r="KQ50" s="338">
        <v>15792</v>
      </c>
      <c r="KR50" s="338">
        <v>19855</v>
      </c>
      <c r="KS50" s="338">
        <v>17834</v>
      </c>
      <c r="KT50" s="338">
        <v>14958</v>
      </c>
      <c r="KU50" s="338">
        <v>12762</v>
      </c>
      <c r="KV50" s="338">
        <v>13704</v>
      </c>
      <c r="KW50" s="338">
        <v>16759</v>
      </c>
      <c r="KX50" s="74" t="s">
        <v>1208</v>
      </c>
      <c r="KY50" s="338">
        <v>13386</v>
      </c>
      <c r="KZ50" s="338">
        <v>10841</v>
      </c>
      <c r="LA50" s="338">
        <v>8732</v>
      </c>
      <c r="LB50" s="348">
        <v>9453</v>
      </c>
    </row>
    <row r="51" spans="1:314" ht="12" customHeight="1">
      <c r="A51" s="3">
        <v>292010</v>
      </c>
      <c r="B51" s="322" t="s">
        <v>735</v>
      </c>
      <c r="C51" s="323">
        <v>276.94</v>
      </c>
      <c r="D51" s="324">
        <v>356352</v>
      </c>
      <c r="E51" s="325">
        <v>11.6</v>
      </c>
      <c r="F51" s="325">
        <v>57.9</v>
      </c>
      <c r="G51" s="325">
        <v>30.5</v>
      </c>
      <c r="H51" s="326">
        <v>15002</v>
      </c>
      <c r="I51" s="326">
        <v>32249</v>
      </c>
      <c r="J51" s="326">
        <v>51023</v>
      </c>
      <c r="K51" s="324">
        <v>55422</v>
      </c>
      <c r="L51" s="324">
        <v>162380</v>
      </c>
      <c r="M51" s="324">
        <v>3379</v>
      </c>
      <c r="N51" s="324">
        <v>12352</v>
      </c>
      <c r="O51" s="327">
        <v>12581</v>
      </c>
      <c r="P51" s="74" t="s">
        <v>1208</v>
      </c>
      <c r="Q51" s="74" t="s">
        <v>1208</v>
      </c>
      <c r="R51" s="326">
        <v>354250</v>
      </c>
      <c r="S51" s="324">
        <v>360310</v>
      </c>
      <c r="T51" s="324">
        <v>341656</v>
      </c>
      <c r="U51" s="324">
        <v>557845</v>
      </c>
      <c r="V51" s="324">
        <v>1123813</v>
      </c>
      <c r="W51" s="324">
        <v>501872</v>
      </c>
      <c r="X51" s="324">
        <v>610503</v>
      </c>
      <c r="Y51" s="328">
        <v>64</v>
      </c>
      <c r="Z51" s="329">
        <v>48</v>
      </c>
      <c r="AA51" s="328">
        <v>43</v>
      </c>
      <c r="AB51" s="74" t="s">
        <v>1208</v>
      </c>
      <c r="AC51" s="74" t="s">
        <v>1208</v>
      </c>
      <c r="AD51" s="330">
        <v>75541</v>
      </c>
      <c r="AE51" s="324">
        <v>290</v>
      </c>
      <c r="AF51" s="328">
        <v>1648</v>
      </c>
      <c r="AG51" s="324">
        <v>1496</v>
      </c>
      <c r="AH51" s="324">
        <v>477797</v>
      </c>
      <c r="AI51" s="324">
        <v>1313</v>
      </c>
      <c r="AJ51" s="74" t="s">
        <v>1208</v>
      </c>
      <c r="AK51" s="329">
        <v>34</v>
      </c>
      <c r="AL51" s="324">
        <v>2747</v>
      </c>
      <c r="AM51" s="327">
        <v>43</v>
      </c>
      <c r="AN51" s="327">
        <v>15616</v>
      </c>
      <c r="AO51" s="324">
        <v>1099</v>
      </c>
      <c r="AP51" s="324">
        <v>95</v>
      </c>
      <c r="AQ51" s="332">
        <v>21</v>
      </c>
      <c r="AR51" s="327">
        <v>7351</v>
      </c>
      <c r="AS51" s="324">
        <v>562</v>
      </c>
      <c r="AT51" s="324">
        <v>5</v>
      </c>
      <c r="AU51" s="324">
        <v>282</v>
      </c>
      <c r="AV51" s="324">
        <v>2</v>
      </c>
      <c r="AW51" s="324">
        <v>51</v>
      </c>
      <c r="AX51" s="74" t="s">
        <v>1208</v>
      </c>
      <c r="AY51" s="74" t="s">
        <v>1208</v>
      </c>
      <c r="AZ51" s="74" t="s">
        <v>1208</v>
      </c>
      <c r="BA51" s="74" t="s">
        <v>1208</v>
      </c>
      <c r="BB51" s="325">
        <v>99.473684210526315</v>
      </c>
      <c r="BC51" s="325">
        <v>103.4</v>
      </c>
      <c r="BD51" s="325">
        <v>97.8</v>
      </c>
      <c r="BE51" s="325"/>
      <c r="BF51" s="328">
        <v>24</v>
      </c>
      <c r="BG51" s="332">
        <v>24</v>
      </c>
      <c r="BH51" s="332">
        <v>7</v>
      </c>
      <c r="BI51" s="74" t="s">
        <v>1208</v>
      </c>
      <c r="BJ51" s="74" t="s">
        <v>1208</v>
      </c>
      <c r="BK51" s="328">
        <v>1</v>
      </c>
      <c r="BL51" s="328">
        <v>2</v>
      </c>
      <c r="BM51" s="332">
        <v>2</v>
      </c>
      <c r="BN51" s="332">
        <v>2</v>
      </c>
      <c r="BO51" s="327">
        <v>11</v>
      </c>
      <c r="BP51" s="324">
        <v>19640</v>
      </c>
      <c r="BQ51" s="327">
        <v>1</v>
      </c>
      <c r="BR51" s="324">
        <v>77091</v>
      </c>
      <c r="BS51" s="327">
        <v>2</v>
      </c>
      <c r="BT51" s="324">
        <v>61800</v>
      </c>
      <c r="BU51" s="327">
        <v>4</v>
      </c>
      <c r="BV51" s="324">
        <v>1681</v>
      </c>
      <c r="BW51" s="325">
        <v>37.700000000000003</v>
      </c>
      <c r="BX51" s="328">
        <v>2</v>
      </c>
      <c r="BY51" s="328">
        <v>7</v>
      </c>
      <c r="BZ51" s="328">
        <v>276</v>
      </c>
      <c r="CA51" s="328">
        <v>15620</v>
      </c>
      <c r="CB51" s="325">
        <v>27.1</v>
      </c>
      <c r="CC51" s="331">
        <v>1.74</v>
      </c>
      <c r="CD51" s="325">
        <v>32.9</v>
      </c>
      <c r="CE51" s="325">
        <v>4.5247754541704888</v>
      </c>
      <c r="CF51" s="325">
        <v>54.219167748700002</v>
      </c>
      <c r="CG51" s="327">
        <v>23</v>
      </c>
      <c r="CH51" s="324">
        <v>4434</v>
      </c>
      <c r="CI51" s="327">
        <v>397</v>
      </c>
      <c r="CJ51" s="327">
        <v>992</v>
      </c>
      <c r="CK51" s="327">
        <v>3773</v>
      </c>
      <c r="CL51" s="327">
        <v>1064</v>
      </c>
      <c r="CM51" s="327">
        <v>271</v>
      </c>
      <c r="CN51" s="327">
        <v>637</v>
      </c>
      <c r="CO51" s="323">
        <v>1.28</v>
      </c>
      <c r="CP51" s="331" t="s">
        <v>439</v>
      </c>
      <c r="CQ51" s="327">
        <v>4</v>
      </c>
      <c r="CR51" s="327">
        <v>69</v>
      </c>
      <c r="CS51" s="327">
        <v>4</v>
      </c>
      <c r="CT51" s="327">
        <v>1</v>
      </c>
      <c r="CU51" s="327">
        <v>125</v>
      </c>
      <c r="CV51" s="327">
        <v>24</v>
      </c>
      <c r="CW51" s="324">
        <v>1652</v>
      </c>
      <c r="CX51" s="327">
        <v>11</v>
      </c>
      <c r="CY51" s="327">
        <v>1098</v>
      </c>
      <c r="CZ51" s="328">
        <v>36</v>
      </c>
      <c r="DA51" s="328">
        <v>570</v>
      </c>
      <c r="DB51" s="328">
        <v>14</v>
      </c>
      <c r="DC51" s="328">
        <v>154</v>
      </c>
      <c r="DD51" s="328">
        <v>10</v>
      </c>
      <c r="DE51" s="328">
        <v>277</v>
      </c>
      <c r="DF51" s="324">
        <v>13088</v>
      </c>
      <c r="DG51" s="324">
        <v>2581</v>
      </c>
      <c r="DH51" s="330">
        <v>2345</v>
      </c>
      <c r="DI51" s="330">
        <v>1276941.0660000001</v>
      </c>
      <c r="DJ51" s="330">
        <v>348520.413</v>
      </c>
      <c r="DK51" s="330">
        <v>623604.74600000004</v>
      </c>
      <c r="DL51" s="324">
        <v>108817</v>
      </c>
      <c r="DM51" s="327">
        <v>13</v>
      </c>
      <c r="DN51" s="330">
        <v>21232</v>
      </c>
      <c r="DO51" s="330">
        <v>2395</v>
      </c>
      <c r="DP51" s="330">
        <v>1593</v>
      </c>
      <c r="DQ51" s="328">
        <v>152</v>
      </c>
      <c r="DR51" s="328">
        <v>1524</v>
      </c>
      <c r="DS51" s="324">
        <v>14164</v>
      </c>
      <c r="DT51" s="324">
        <v>13993</v>
      </c>
      <c r="DU51" s="324">
        <v>2851</v>
      </c>
      <c r="DV51" s="324">
        <v>3705</v>
      </c>
      <c r="DW51" s="328">
        <v>235</v>
      </c>
      <c r="DX51" s="328">
        <v>335</v>
      </c>
      <c r="DY51" s="328">
        <v>12</v>
      </c>
      <c r="DZ51" s="328">
        <v>2005</v>
      </c>
      <c r="EA51" s="328">
        <v>64</v>
      </c>
      <c r="EB51" s="328">
        <v>16523</v>
      </c>
      <c r="EC51" s="74" t="s">
        <v>1208</v>
      </c>
      <c r="ED51" s="116">
        <v>62</v>
      </c>
      <c r="EE51" s="327">
        <v>8544</v>
      </c>
      <c r="EF51" s="118">
        <v>7274</v>
      </c>
      <c r="EG51" s="327">
        <v>69</v>
      </c>
      <c r="EH51" s="118">
        <v>1216</v>
      </c>
      <c r="EI51" s="328">
        <v>51</v>
      </c>
      <c r="EJ51" s="328">
        <v>58</v>
      </c>
      <c r="EK51" s="325">
        <v>62.5</v>
      </c>
      <c r="EL51" s="328">
        <v>46</v>
      </c>
      <c r="EM51" s="328">
        <v>162</v>
      </c>
      <c r="EN51" s="328">
        <v>1670</v>
      </c>
      <c r="EO51" s="330">
        <v>371</v>
      </c>
      <c r="EP51" s="330">
        <v>102</v>
      </c>
      <c r="EQ51" s="330">
        <v>1583</v>
      </c>
      <c r="ER51" s="327">
        <v>2335</v>
      </c>
      <c r="ES51" s="325">
        <v>95.6</v>
      </c>
      <c r="ET51" s="325">
        <v>92.8</v>
      </c>
      <c r="EU51" s="330">
        <v>862</v>
      </c>
      <c r="EV51" s="325">
        <v>20.5</v>
      </c>
      <c r="EW51" s="330">
        <v>79495</v>
      </c>
      <c r="EX51" s="325">
        <v>30.7</v>
      </c>
      <c r="EY51" s="330">
        <v>364407</v>
      </c>
      <c r="EZ51" s="325">
        <v>1.3</v>
      </c>
      <c r="FA51" s="328">
        <v>468</v>
      </c>
      <c r="FB51" s="328">
        <v>67</v>
      </c>
      <c r="FC51" s="333">
        <v>7141</v>
      </c>
      <c r="FD51" s="328">
        <v>55</v>
      </c>
      <c r="FE51" s="328" t="s">
        <v>1209</v>
      </c>
      <c r="FF51" s="328">
        <v>100</v>
      </c>
      <c r="FG51" s="325">
        <v>100</v>
      </c>
      <c r="FH51" s="324">
        <v>95843</v>
      </c>
      <c r="FI51" s="327">
        <v>7495</v>
      </c>
      <c r="FJ51" s="324">
        <v>491</v>
      </c>
      <c r="FK51" s="118">
        <v>88348</v>
      </c>
      <c r="FL51" s="324">
        <v>74806</v>
      </c>
      <c r="FM51" s="324">
        <v>5877</v>
      </c>
      <c r="FN51" s="324">
        <v>7665</v>
      </c>
      <c r="FO51" s="324">
        <v>13873</v>
      </c>
      <c r="FP51" s="140">
        <v>20.2</v>
      </c>
      <c r="FQ51" s="116">
        <v>573</v>
      </c>
      <c r="FR51" s="111">
        <v>22</v>
      </c>
      <c r="FS51" s="118">
        <v>15125</v>
      </c>
      <c r="FT51" s="328">
        <v>14</v>
      </c>
      <c r="FU51" s="328">
        <v>34</v>
      </c>
      <c r="FV51" s="328">
        <v>464</v>
      </c>
      <c r="FW51" s="334">
        <v>28</v>
      </c>
      <c r="FX51" s="334">
        <v>1067</v>
      </c>
      <c r="FY51" s="323">
        <v>66.557036876296905</v>
      </c>
      <c r="FZ51" s="323"/>
      <c r="GA51" s="111">
        <v>99.9</v>
      </c>
      <c r="GB51" s="111">
        <v>89.86</v>
      </c>
      <c r="GC51" s="325">
        <v>91.3</v>
      </c>
      <c r="GD51" s="335">
        <v>46.4</v>
      </c>
      <c r="GE51" s="116">
        <v>96</v>
      </c>
      <c r="GF51" s="116">
        <v>11</v>
      </c>
      <c r="GG51" s="116">
        <v>79</v>
      </c>
      <c r="GH51" s="328">
        <v>11273</v>
      </c>
      <c r="GI51" s="328">
        <v>14</v>
      </c>
      <c r="GJ51" s="328">
        <v>2155</v>
      </c>
      <c r="GK51" s="328">
        <v>2454</v>
      </c>
      <c r="GL51" s="328">
        <v>5</v>
      </c>
      <c r="GM51" s="118">
        <v>17025000</v>
      </c>
      <c r="GN51" s="114">
        <v>4775</v>
      </c>
      <c r="GO51" s="328" t="s">
        <v>439</v>
      </c>
      <c r="GP51" s="328" t="s">
        <v>439</v>
      </c>
      <c r="GQ51" s="324">
        <v>12015</v>
      </c>
      <c r="GR51" s="327">
        <v>19</v>
      </c>
      <c r="GS51" s="327">
        <v>1279</v>
      </c>
      <c r="GT51" s="327">
        <v>10717</v>
      </c>
      <c r="GU51" s="324">
        <v>123876</v>
      </c>
      <c r="GV51" s="324">
        <v>170</v>
      </c>
      <c r="GW51" s="324">
        <v>12867</v>
      </c>
      <c r="GX51" s="324">
        <v>110839</v>
      </c>
      <c r="GY51" s="324">
        <v>374</v>
      </c>
      <c r="GZ51" s="324">
        <v>3390</v>
      </c>
      <c r="HA51" s="324">
        <v>262518</v>
      </c>
      <c r="HB51" s="324">
        <v>1880</v>
      </c>
      <c r="HC51" s="324">
        <v>16989</v>
      </c>
      <c r="HD51" s="324">
        <v>340177</v>
      </c>
      <c r="HE51" s="324">
        <v>195</v>
      </c>
      <c r="HF51" s="324">
        <v>5448</v>
      </c>
      <c r="HG51" s="324">
        <v>207547.17</v>
      </c>
      <c r="HH51" s="327">
        <v>195</v>
      </c>
      <c r="HI51" s="328">
        <v>5448</v>
      </c>
      <c r="HJ51" s="328">
        <v>207547</v>
      </c>
      <c r="HK51" s="336">
        <v>41.88</v>
      </c>
      <c r="HL51" s="328">
        <v>964</v>
      </c>
      <c r="HM51" s="327">
        <v>3216</v>
      </c>
      <c r="HN51" s="327">
        <v>1798</v>
      </c>
      <c r="HO51" s="337">
        <v>124</v>
      </c>
      <c r="HP51" s="74" t="s">
        <v>1208</v>
      </c>
      <c r="HQ51" s="74" t="s">
        <v>1208</v>
      </c>
      <c r="HR51" s="74" t="s">
        <v>1208</v>
      </c>
      <c r="HS51" s="337">
        <v>23</v>
      </c>
      <c r="HT51" s="338">
        <v>1572815</v>
      </c>
      <c r="HU51" s="338">
        <v>10002990</v>
      </c>
      <c r="HV51" s="339">
        <v>1007791</v>
      </c>
      <c r="HW51" s="339">
        <v>1454191</v>
      </c>
      <c r="HX51" s="339">
        <v>179324</v>
      </c>
      <c r="HY51" s="339">
        <v>3485</v>
      </c>
      <c r="HZ51" s="339">
        <v>5105</v>
      </c>
      <c r="IA51" s="339">
        <v>160561</v>
      </c>
      <c r="IB51" s="339">
        <v>89220</v>
      </c>
      <c r="IC51" s="340">
        <v>63375</v>
      </c>
      <c r="ID51" s="340">
        <v>33879350</v>
      </c>
      <c r="IE51" s="340">
        <v>0</v>
      </c>
      <c r="IF51" s="341">
        <v>316</v>
      </c>
      <c r="IG51" s="341">
        <v>0</v>
      </c>
      <c r="IH51" s="340">
        <v>183</v>
      </c>
      <c r="II51" s="341">
        <v>0</v>
      </c>
      <c r="IJ51" s="340">
        <v>9722</v>
      </c>
      <c r="IK51" s="338">
        <v>154984</v>
      </c>
      <c r="IL51" s="341" t="s">
        <v>439</v>
      </c>
      <c r="IM51" s="346">
        <v>0</v>
      </c>
      <c r="IN51" s="331">
        <v>45.68</v>
      </c>
      <c r="IO51" s="342">
        <v>308006</v>
      </c>
      <c r="IP51" s="343">
        <v>33.700000000000003</v>
      </c>
      <c r="IQ51" s="344">
        <v>1.8</v>
      </c>
      <c r="IR51" s="344">
        <v>1.8</v>
      </c>
      <c r="IS51" s="344">
        <v>783.14</v>
      </c>
      <c r="IT51" s="344">
        <v>763.56</v>
      </c>
      <c r="IU51" s="338">
        <v>73512</v>
      </c>
      <c r="IV51" s="345">
        <v>67.8</v>
      </c>
      <c r="IW51" s="345">
        <v>60.8</v>
      </c>
      <c r="IX51" s="345">
        <v>48.2</v>
      </c>
      <c r="IY51" s="345">
        <v>66.900000000000006</v>
      </c>
      <c r="IZ51" s="345">
        <v>29.7</v>
      </c>
      <c r="JA51" s="341">
        <v>2</v>
      </c>
      <c r="JB51" s="341">
        <v>9</v>
      </c>
      <c r="JC51" s="111">
        <v>71</v>
      </c>
      <c r="JD51" s="110">
        <v>0.77100000000000002</v>
      </c>
      <c r="JE51" s="109">
        <v>100.8</v>
      </c>
      <c r="JF51" s="109">
        <v>11.9</v>
      </c>
      <c r="JG51" s="109">
        <v>0.6</v>
      </c>
      <c r="JH51" s="108">
        <v>201773602</v>
      </c>
      <c r="JI51" s="346">
        <v>47.7</v>
      </c>
      <c r="JJ51" s="346">
        <v>61</v>
      </c>
      <c r="JK51" s="346" t="s">
        <v>439</v>
      </c>
      <c r="JL51" s="346" t="s">
        <v>439</v>
      </c>
      <c r="JM51" s="346">
        <v>153</v>
      </c>
      <c r="JN51" s="345">
        <v>30.7</v>
      </c>
      <c r="JO51" s="347">
        <v>2722</v>
      </c>
      <c r="JP51" s="74" t="s">
        <v>1208</v>
      </c>
      <c r="JQ51" s="74" t="s">
        <v>1208</v>
      </c>
      <c r="JR51" s="74" t="s">
        <v>1208</v>
      </c>
      <c r="JS51" s="345">
        <v>34</v>
      </c>
      <c r="JT51" s="345">
        <v>33.799999999999997</v>
      </c>
      <c r="JU51" s="338">
        <v>65197</v>
      </c>
      <c r="JV51" s="338">
        <v>1723</v>
      </c>
      <c r="JW51" s="338">
        <v>1274</v>
      </c>
      <c r="JX51" s="338">
        <v>5568</v>
      </c>
      <c r="JY51" s="338">
        <v>6338</v>
      </c>
      <c r="JZ51" s="338">
        <v>6180</v>
      </c>
      <c r="KA51" s="338">
        <v>6719</v>
      </c>
      <c r="KB51" s="338">
        <v>9182</v>
      </c>
      <c r="KC51" s="338">
        <v>9124</v>
      </c>
      <c r="KD51" s="338">
        <v>8147</v>
      </c>
      <c r="KE51" s="338">
        <v>6808</v>
      </c>
      <c r="KF51" s="338">
        <v>5507</v>
      </c>
      <c r="KG51" s="338">
        <v>4012</v>
      </c>
      <c r="KH51" s="74" t="s">
        <v>1208</v>
      </c>
      <c r="KI51" s="338">
        <v>1880</v>
      </c>
      <c r="KJ51" s="338">
        <v>859</v>
      </c>
      <c r="KK51" s="338">
        <v>389</v>
      </c>
      <c r="KL51" s="338">
        <v>199</v>
      </c>
      <c r="KM51" s="338">
        <v>8475</v>
      </c>
      <c r="KN51" s="338">
        <v>8977</v>
      </c>
      <c r="KO51" s="338">
        <v>7771</v>
      </c>
      <c r="KP51" s="338">
        <v>8827</v>
      </c>
      <c r="KQ51" s="338">
        <v>10218</v>
      </c>
      <c r="KR51" s="338">
        <v>13276</v>
      </c>
      <c r="KS51" s="338">
        <v>12605</v>
      </c>
      <c r="KT51" s="338">
        <v>11666</v>
      </c>
      <c r="KU51" s="338">
        <v>11053</v>
      </c>
      <c r="KV51" s="338">
        <v>12910</v>
      </c>
      <c r="KW51" s="338">
        <v>15716</v>
      </c>
      <c r="KX51" s="74" t="s">
        <v>1208</v>
      </c>
      <c r="KY51" s="338">
        <v>13093</v>
      </c>
      <c r="KZ51" s="338">
        <v>10066</v>
      </c>
      <c r="LA51" s="338">
        <v>8119</v>
      </c>
      <c r="LB51" s="348">
        <v>9809</v>
      </c>
    </row>
    <row r="52" spans="1:314" ht="12" customHeight="1">
      <c r="A52" s="3">
        <v>302015</v>
      </c>
      <c r="B52" s="322" t="s">
        <v>736</v>
      </c>
      <c r="C52" s="323">
        <v>208.84</v>
      </c>
      <c r="D52" s="324">
        <v>367802</v>
      </c>
      <c r="E52" s="325">
        <v>11.99</v>
      </c>
      <c r="F52" s="325">
        <v>57.91</v>
      </c>
      <c r="G52" s="325">
        <v>30.1</v>
      </c>
      <c r="H52" s="326">
        <v>16818</v>
      </c>
      <c r="I52" s="326">
        <v>35048</v>
      </c>
      <c r="J52" s="326">
        <v>54101</v>
      </c>
      <c r="K52" s="324">
        <v>57875</v>
      </c>
      <c r="L52" s="324">
        <v>173925</v>
      </c>
      <c r="M52" s="324">
        <v>3397</v>
      </c>
      <c r="N52" s="324">
        <v>8775</v>
      </c>
      <c r="O52" s="327">
        <v>9000</v>
      </c>
      <c r="P52" s="74" t="s">
        <v>1208</v>
      </c>
      <c r="Q52" s="74" t="s">
        <v>1208</v>
      </c>
      <c r="R52" s="326">
        <v>356405</v>
      </c>
      <c r="S52" s="324">
        <v>364154</v>
      </c>
      <c r="T52" s="324">
        <v>380419</v>
      </c>
      <c r="U52" s="324">
        <v>689835</v>
      </c>
      <c r="V52" s="324">
        <v>832707</v>
      </c>
      <c r="W52" s="324">
        <v>313041</v>
      </c>
      <c r="X52" s="324">
        <v>497643</v>
      </c>
      <c r="Y52" s="328">
        <v>6</v>
      </c>
      <c r="Z52" s="329">
        <v>106</v>
      </c>
      <c r="AA52" s="328">
        <v>0</v>
      </c>
      <c r="AB52" s="74" t="s">
        <v>1208</v>
      </c>
      <c r="AC52" s="74" t="s">
        <v>1208</v>
      </c>
      <c r="AD52" s="330" t="s">
        <v>439</v>
      </c>
      <c r="AE52" s="324">
        <v>1403</v>
      </c>
      <c r="AF52" s="328">
        <v>2427</v>
      </c>
      <c r="AG52" s="324">
        <v>1406</v>
      </c>
      <c r="AH52" s="324">
        <v>202794</v>
      </c>
      <c r="AI52" s="324">
        <v>2000</v>
      </c>
      <c r="AJ52" s="74" t="s">
        <v>1208</v>
      </c>
      <c r="AK52" s="329">
        <v>26</v>
      </c>
      <c r="AL52" s="324">
        <v>3081</v>
      </c>
      <c r="AM52" s="327">
        <v>51</v>
      </c>
      <c r="AN52" s="327">
        <v>16686</v>
      </c>
      <c r="AO52" s="324">
        <v>1136</v>
      </c>
      <c r="AP52" s="324">
        <v>96</v>
      </c>
      <c r="AQ52" s="332">
        <v>18</v>
      </c>
      <c r="AR52" s="327">
        <v>6869</v>
      </c>
      <c r="AS52" s="324">
        <v>524</v>
      </c>
      <c r="AT52" s="324">
        <v>3</v>
      </c>
      <c r="AU52" s="324">
        <v>318</v>
      </c>
      <c r="AV52" s="324">
        <v>9</v>
      </c>
      <c r="AW52" s="324">
        <v>13</v>
      </c>
      <c r="AX52" s="74" t="s">
        <v>1208</v>
      </c>
      <c r="AY52" s="74" t="s">
        <v>1208</v>
      </c>
      <c r="AZ52" s="74" t="s">
        <v>1208</v>
      </c>
      <c r="BA52" s="74" t="s">
        <v>1208</v>
      </c>
      <c r="BB52" s="325">
        <v>100</v>
      </c>
      <c r="BC52" s="325">
        <v>119.9</v>
      </c>
      <c r="BD52" s="325">
        <v>129.69999999999999</v>
      </c>
      <c r="BE52" s="325"/>
      <c r="BF52" s="328">
        <v>17</v>
      </c>
      <c r="BG52" s="332">
        <v>17</v>
      </c>
      <c r="BH52" s="332">
        <v>6</v>
      </c>
      <c r="BI52" s="74" t="s">
        <v>1208</v>
      </c>
      <c r="BJ52" s="74" t="s">
        <v>1208</v>
      </c>
      <c r="BK52" s="328">
        <v>2</v>
      </c>
      <c r="BL52" s="328">
        <v>1</v>
      </c>
      <c r="BM52" s="332">
        <v>1</v>
      </c>
      <c r="BN52" s="332">
        <v>2</v>
      </c>
      <c r="BO52" s="327">
        <v>5</v>
      </c>
      <c r="BP52" s="324">
        <v>12055</v>
      </c>
      <c r="BQ52" s="327">
        <v>1</v>
      </c>
      <c r="BR52" s="324">
        <v>14300</v>
      </c>
      <c r="BS52" s="327">
        <v>7</v>
      </c>
      <c r="BT52" s="324">
        <v>85150</v>
      </c>
      <c r="BU52" s="327">
        <v>1</v>
      </c>
      <c r="BV52" s="324">
        <v>415</v>
      </c>
      <c r="BW52" s="325">
        <v>50.3</v>
      </c>
      <c r="BX52" s="328">
        <v>1</v>
      </c>
      <c r="BY52" s="328">
        <v>3</v>
      </c>
      <c r="BZ52" s="328">
        <v>385</v>
      </c>
      <c r="CA52" s="328">
        <v>6617</v>
      </c>
      <c r="CB52" s="325">
        <v>54</v>
      </c>
      <c r="CC52" s="331">
        <v>1.33</v>
      </c>
      <c r="CD52" s="325">
        <v>36</v>
      </c>
      <c r="CE52" s="325">
        <v>4.7609288817584581</v>
      </c>
      <c r="CF52" s="325">
        <v>56.404481023000002</v>
      </c>
      <c r="CG52" s="327">
        <v>37</v>
      </c>
      <c r="CH52" s="324">
        <v>6173</v>
      </c>
      <c r="CI52" s="327">
        <v>438</v>
      </c>
      <c r="CJ52" s="327">
        <v>1622</v>
      </c>
      <c r="CK52" s="327">
        <v>4547</v>
      </c>
      <c r="CL52" s="327">
        <v>1225</v>
      </c>
      <c r="CM52" s="327">
        <v>268</v>
      </c>
      <c r="CN52" s="327">
        <v>757</v>
      </c>
      <c r="CO52" s="323">
        <v>1.49</v>
      </c>
      <c r="CP52" s="327" t="s">
        <v>439</v>
      </c>
      <c r="CQ52" s="327">
        <v>6</v>
      </c>
      <c r="CR52" s="327">
        <v>42</v>
      </c>
      <c r="CS52" s="327" t="s">
        <v>439</v>
      </c>
      <c r="CT52" s="327">
        <v>3</v>
      </c>
      <c r="CU52" s="327">
        <v>210</v>
      </c>
      <c r="CV52" s="327">
        <v>21</v>
      </c>
      <c r="CW52" s="324">
        <v>1339</v>
      </c>
      <c r="CX52" s="327">
        <v>13</v>
      </c>
      <c r="CY52" s="327">
        <v>1069</v>
      </c>
      <c r="CZ52" s="328">
        <v>56</v>
      </c>
      <c r="DA52" s="328">
        <v>906</v>
      </c>
      <c r="DB52" s="328">
        <v>16</v>
      </c>
      <c r="DC52" s="328">
        <v>142</v>
      </c>
      <c r="DD52" s="328">
        <v>21</v>
      </c>
      <c r="DE52" s="328">
        <v>168</v>
      </c>
      <c r="DF52" s="324">
        <v>15129</v>
      </c>
      <c r="DG52" s="324">
        <v>4006</v>
      </c>
      <c r="DH52" s="330">
        <v>2150</v>
      </c>
      <c r="DI52" s="330">
        <v>1610311.169</v>
      </c>
      <c r="DJ52" s="330">
        <v>623352.64</v>
      </c>
      <c r="DK52" s="330">
        <v>567463.13800000004</v>
      </c>
      <c r="DL52" s="324">
        <v>110402</v>
      </c>
      <c r="DM52" s="327">
        <v>15</v>
      </c>
      <c r="DN52" s="330">
        <v>26074</v>
      </c>
      <c r="DO52" s="330">
        <v>2770</v>
      </c>
      <c r="DP52" s="330">
        <v>2251</v>
      </c>
      <c r="DQ52" s="328">
        <v>47</v>
      </c>
      <c r="DR52" s="328">
        <v>643</v>
      </c>
      <c r="DS52" s="324">
        <v>14254</v>
      </c>
      <c r="DT52" s="324">
        <v>17532</v>
      </c>
      <c r="DU52" s="324">
        <v>3543</v>
      </c>
      <c r="DV52" s="324">
        <v>2702</v>
      </c>
      <c r="DW52" s="328">
        <v>313</v>
      </c>
      <c r="DX52" s="328">
        <v>398</v>
      </c>
      <c r="DY52" s="328">
        <v>3</v>
      </c>
      <c r="DZ52" s="328">
        <v>2122</v>
      </c>
      <c r="EA52" s="328">
        <v>30</v>
      </c>
      <c r="EB52" s="328">
        <v>15552</v>
      </c>
      <c r="EC52" s="74" t="s">
        <v>1208</v>
      </c>
      <c r="ED52" s="116">
        <v>63</v>
      </c>
      <c r="EE52" s="327">
        <v>8897</v>
      </c>
      <c r="EF52" s="118">
        <v>8035</v>
      </c>
      <c r="EG52" s="327">
        <v>19</v>
      </c>
      <c r="EH52" s="118">
        <v>980</v>
      </c>
      <c r="EI52" s="328">
        <v>59</v>
      </c>
      <c r="EJ52" s="328">
        <v>51</v>
      </c>
      <c r="EK52" s="325">
        <v>76.599999999999994</v>
      </c>
      <c r="EL52" s="328">
        <v>63</v>
      </c>
      <c r="EM52" s="328">
        <v>47</v>
      </c>
      <c r="EN52" s="328">
        <v>996</v>
      </c>
      <c r="EO52" s="330">
        <v>470</v>
      </c>
      <c r="EP52" s="330">
        <v>103</v>
      </c>
      <c r="EQ52" s="330">
        <v>1857</v>
      </c>
      <c r="ER52" s="327">
        <v>2635</v>
      </c>
      <c r="ES52" s="325">
        <v>97.5</v>
      </c>
      <c r="ET52" s="325">
        <v>95</v>
      </c>
      <c r="EU52" s="330">
        <v>789</v>
      </c>
      <c r="EV52" s="325">
        <v>26.07</v>
      </c>
      <c r="EW52" s="330">
        <v>84524</v>
      </c>
      <c r="EX52" s="325">
        <v>35.1</v>
      </c>
      <c r="EY52" s="330">
        <v>378765</v>
      </c>
      <c r="EZ52" s="325">
        <v>-0.7</v>
      </c>
      <c r="FA52" s="328">
        <v>324</v>
      </c>
      <c r="FB52" s="328">
        <v>19</v>
      </c>
      <c r="FC52" s="333" t="s">
        <v>439</v>
      </c>
      <c r="FD52" s="328">
        <v>125</v>
      </c>
      <c r="FE52" s="328" t="s">
        <v>1209</v>
      </c>
      <c r="FF52" s="328">
        <v>77.8</v>
      </c>
      <c r="FG52" s="325">
        <v>77.8</v>
      </c>
      <c r="FH52" s="324">
        <v>127234</v>
      </c>
      <c r="FI52" s="327">
        <v>12841</v>
      </c>
      <c r="FJ52" s="324">
        <v>107</v>
      </c>
      <c r="FK52" s="118">
        <v>113634</v>
      </c>
      <c r="FL52" s="324">
        <v>0</v>
      </c>
      <c r="FM52" s="324">
        <v>7280</v>
      </c>
      <c r="FN52" s="324">
        <v>106354</v>
      </c>
      <c r="FO52" s="324">
        <v>759</v>
      </c>
      <c r="FP52" s="140">
        <v>6.6</v>
      </c>
      <c r="FQ52" s="116">
        <v>103</v>
      </c>
      <c r="FR52" s="111">
        <v>7.59</v>
      </c>
      <c r="FS52" s="118">
        <v>10373</v>
      </c>
      <c r="FT52" s="328">
        <v>0</v>
      </c>
      <c r="FU52" s="328">
        <v>49</v>
      </c>
      <c r="FV52" s="328">
        <v>161</v>
      </c>
      <c r="FW52" s="334">
        <v>66</v>
      </c>
      <c r="FX52" s="334">
        <v>1798</v>
      </c>
      <c r="FY52" s="323">
        <v>67.812972743437996</v>
      </c>
      <c r="FZ52" s="323"/>
      <c r="GA52" s="111">
        <v>98.48</v>
      </c>
      <c r="GB52" s="111">
        <v>84.19</v>
      </c>
      <c r="GC52" s="325">
        <v>39.9</v>
      </c>
      <c r="GD52" s="335">
        <v>42.1</v>
      </c>
      <c r="GE52" s="116">
        <v>87</v>
      </c>
      <c r="GF52" s="116">
        <v>11</v>
      </c>
      <c r="GG52" s="116">
        <v>62</v>
      </c>
      <c r="GH52" s="328">
        <v>1096</v>
      </c>
      <c r="GI52" s="328">
        <v>9</v>
      </c>
      <c r="GJ52" s="328">
        <v>2390</v>
      </c>
      <c r="GK52" s="328">
        <v>1816</v>
      </c>
      <c r="GL52" s="328">
        <v>2</v>
      </c>
      <c r="GM52" s="118">
        <v>6685722</v>
      </c>
      <c r="GN52" s="114">
        <v>3421</v>
      </c>
      <c r="GO52" s="328">
        <v>13736516</v>
      </c>
      <c r="GP52" s="328">
        <v>10079244</v>
      </c>
      <c r="GQ52" s="324">
        <v>16382</v>
      </c>
      <c r="GR52" s="327">
        <v>24</v>
      </c>
      <c r="GS52" s="327">
        <v>2499</v>
      </c>
      <c r="GT52" s="327">
        <v>13859</v>
      </c>
      <c r="GU52" s="324">
        <v>166736</v>
      </c>
      <c r="GV52" s="324">
        <v>437</v>
      </c>
      <c r="GW52" s="324">
        <v>35786</v>
      </c>
      <c r="GX52" s="324">
        <v>130513</v>
      </c>
      <c r="GY52" s="324">
        <v>940</v>
      </c>
      <c r="GZ52" s="324">
        <v>7744</v>
      </c>
      <c r="HA52" s="324">
        <v>721347</v>
      </c>
      <c r="HB52" s="324">
        <v>2582</v>
      </c>
      <c r="HC52" s="324">
        <v>19018</v>
      </c>
      <c r="HD52" s="324">
        <v>411911</v>
      </c>
      <c r="HE52" s="324">
        <v>584</v>
      </c>
      <c r="HF52" s="324">
        <v>23081</v>
      </c>
      <c r="HG52" s="324">
        <v>1502335.99</v>
      </c>
      <c r="HH52" s="327">
        <v>579</v>
      </c>
      <c r="HI52" s="328">
        <v>14721</v>
      </c>
      <c r="HJ52" s="328">
        <v>411415</v>
      </c>
      <c r="HK52" s="336">
        <v>33</v>
      </c>
      <c r="HL52" s="328" t="s">
        <v>439</v>
      </c>
      <c r="HM52" s="327">
        <v>3651</v>
      </c>
      <c r="HN52" s="327">
        <v>2173</v>
      </c>
      <c r="HO52" s="337">
        <v>241</v>
      </c>
      <c r="HP52" s="74" t="s">
        <v>1208</v>
      </c>
      <c r="HQ52" s="74" t="s">
        <v>1208</v>
      </c>
      <c r="HR52" s="74" t="s">
        <v>1208</v>
      </c>
      <c r="HS52" s="337" t="s">
        <v>439</v>
      </c>
      <c r="HT52" s="338">
        <v>1131966</v>
      </c>
      <c r="HU52" s="338">
        <v>6150134</v>
      </c>
      <c r="HV52" s="339">
        <v>685689</v>
      </c>
      <c r="HW52" s="339">
        <v>1099018</v>
      </c>
      <c r="HX52" s="339">
        <v>141832</v>
      </c>
      <c r="HY52" s="339">
        <v>3180</v>
      </c>
      <c r="HZ52" s="339">
        <v>4080</v>
      </c>
      <c r="IA52" s="339">
        <v>139610</v>
      </c>
      <c r="IB52" s="339">
        <v>104810</v>
      </c>
      <c r="IC52" s="340">
        <v>20480</v>
      </c>
      <c r="ID52" s="340">
        <v>8360808</v>
      </c>
      <c r="IE52" s="340" t="s">
        <v>439</v>
      </c>
      <c r="IF52" s="341">
        <v>106</v>
      </c>
      <c r="IG52" s="341" t="s">
        <v>439</v>
      </c>
      <c r="IH52" s="340">
        <v>48</v>
      </c>
      <c r="II52" s="341" t="s">
        <v>439</v>
      </c>
      <c r="IJ52" s="340">
        <v>15021</v>
      </c>
      <c r="IK52" s="338">
        <v>197270</v>
      </c>
      <c r="IL52" s="341">
        <v>950</v>
      </c>
      <c r="IM52" s="346">
        <v>0</v>
      </c>
      <c r="IN52" s="331">
        <v>63.05</v>
      </c>
      <c r="IO52" s="342">
        <v>275582</v>
      </c>
      <c r="IP52" s="343" t="s">
        <v>439</v>
      </c>
      <c r="IQ52" s="344">
        <v>3.2</v>
      </c>
      <c r="IR52" s="344">
        <v>0.6</v>
      </c>
      <c r="IS52" s="344">
        <v>641</v>
      </c>
      <c r="IT52" s="344">
        <v>641</v>
      </c>
      <c r="IU52" s="338" t="s">
        <v>439</v>
      </c>
      <c r="IV52" s="345">
        <v>74.5</v>
      </c>
      <c r="IW52" s="345">
        <v>55.2</v>
      </c>
      <c r="IX52" s="345">
        <v>35.5</v>
      </c>
      <c r="IY52" s="345">
        <v>61</v>
      </c>
      <c r="IZ52" s="345">
        <v>18.600000000000001</v>
      </c>
      <c r="JA52" s="351" t="s">
        <v>439</v>
      </c>
      <c r="JB52" s="359">
        <v>4</v>
      </c>
      <c r="JC52" s="111">
        <v>77.92</v>
      </c>
      <c r="JD52" s="110">
        <v>0.82199999999999995</v>
      </c>
      <c r="JE52" s="109">
        <v>98.9</v>
      </c>
      <c r="JF52" s="109">
        <v>11.7</v>
      </c>
      <c r="JG52" s="109">
        <v>0.49</v>
      </c>
      <c r="JH52" s="108">
        <v>177188095</v>
      </c>
      <c r="JI52" s="346">
        <v>47.1</v>
      </c>
      <c r="JJ52" s="346">
        <v>57</v>
      </c>
      <c r="JK52" s="346" t="s">
        <v>439</v>
      </c>
      <c r="JL52" s="346" t="s">
        <v>439</v>
      </c>
      <c r="JM52" s="346">
        <v>118.2</v>
      </c>
      <c r="JN52" s="345">
        <v>35.1</v>
      </c>
      <c r="JO52" s="347">
        <v>2874</v>
      </c>
      <c r="JP52" s="74" t="s">
        <v>1208</v>
      </c>
      <c r="JQ52" s="74" t="s">
        <v>1208</v>
      </c>
      <c r="JR52" s="74" t="s">
        <v>1208</v>
      </c>
      <c r="JS52" s="345">
        <v>16</v>
      </c>
      <c r="JT52" s="345">
        <v>29.8</v>
      </c>
      <c r="JU52" s="338">
        <v>65125</v>
      </c>
      <c r="JV52" s="338">
        <v>1115</v>
      </c>
      <c r="JW52" s="338">
        <v>1335</v>
      </c>
      <c r="JX52" s="338">
        <v>5104</v>
      </c>
      <c r="JY52" s="338">
        <v>6543</v>
      </c>
      <c r="JZ52" s="338">
        <v>6393</v>
      </c>
      <c r="KA52" s="338">
        <v>7047</v>
      </c>
      <c r="KB52" s="338">
        <v>9653</v>
      </c>
      <c r="KC52" s="338">
        <v>9110</v>
      </c>
      <c r="KD52" s="338">
        <v>8555</v>
      </c>
      <c r="KE52" s="338">
        <v>6931</v>
      </c>
      <c r="KF52" s="338">
        <v>5674</v>
      </c>
      <c r="KG52" s="338">
        <v>4592</v>
      </c>
      <c r="KH52" s="74" t="s">
        <v>1208</v>
      </c>
      <c r="KI52" s="338">
        <v>2308</v>
      </c>
      <c r="KJ52" s="338">
        <v>970</v>
      </c>
      <c r="KK52" s="338">
        <v>439</v>
      </c>
      <c r="KL52" s="338">
        <v>271</v>
      </c>
      <c r="KM52" s="338">
        <v>7997</v>
      </c>
      <c r="KN52" s="338">
        <v>7236</v>
      </c>
      <c r="KO52" s="338">
        <v>8388</v>
      </c>
      <c r="KP52" s="338">
        <v>9243</v>
      </c>
      <c r="KQ52" s="338">
        <v>10313</v>
      </c>
      <c r="KR52" s="338">
        <v>13290</v>
      </c>
      <c r="KS52" s="338">
        <v>12318</v>
      </c>
      <c r="KT52" s="338">
        <v>11838</v>
      </c>
      <c r="KU52" s="338">
        <v>10869</v>
      </c>
      <c r="KV52" s="338">
        <v>12348</v>
      </c>
      <c r="KW52" s="338">
        <v>15501</v>
      </c>
      <c r="KX52" s="74" t="s">
        <v>1208</v>
      </c>
      <c r="KY52" s="338">
        <v>13304</v>
      </c>
      <c r="KZ52" s="338">
        <v>10821</v>
      </c>
      <c r="LA52" s="338">
        <v>9280</v>
      </c>
      <c r="LB52" s="348">
        <v>10416</v>
      </c>
    </row>
    <row r="53" spans="1:314" ht="12" customHeight="1">
      <c r="A53" s="3">
        <v>312011</v>
      </c>
      <c r="B53" s="322" t="s">
        <v>766</v>
      </c>
      <c r="C53" s="323">
        <v>765.31</v>
      </c>
      <c r="D53" s="324">
        <v>187288</v>
      </c>
      <c r="E53" s="325">
        <v>13.1</v>
      </c>
      <c r="F53" s="325">
        <v>58.2</v>
      </c>
      <c r="G53" s="325">
        <v>28.7</v>
      </c>
      <c r="H53" s="326">
        <v>9218</v>
      </c>
      <c r="I53" s="326">
        <v>19372</v>
      </c>
      <c r="J53" s="326">
        <v>30140</v>
      </c>
      <c r="K53" s="326">
        <v>27254</v>
      </c>
      <c r="L53" s="324">
        <v>79755</v>
      </c>
      <c r="M53" s="324">
        <v>1397</v>
      </c>
      <c r="N53" s="324">
        <v>4681</v>
      </c>
      <c r="O53" s="327">
        <v>5414</v>
      </c>
      <c r="P53" s="74" t="s">
        <v>1208</v>
      </c>
      <c r="Q53" s="74" t="s">
        <v>1208</v>
      </c>
      <c r="R53" s="326">
        <v>188925</v>
      </c>
      <c r="S53" s="324">
        <v>193717</v>
      </c>
      <c r="T53" s="324">
        <v>199960</v>
      </c>
      <c r="U53" s="324">
        <v>522496</v>
      </c>
      <c r="V53" s="324">
        <v>864306</v>
      </c>
      <c r="W53" s="324">
        <v>294374</v>
      </c>
      <c r="X53" s="324">
        <v>678248</v>
      </c>
      <c r="Y53" s="328">
        <v>56</v>
      </c>
      <c r="Z53" s="329">
        <v>69</v>
      </c>
      <c r="AA53" s="328">
        <v>4</v>
      </c>
      <c r="AB53" s="74" t="s">
        <v>1208</v>
      </c>
      <c r="AC53" s="74" t="s">
        <v>1208</v>
      </c>
      <c r="AD53" s="328" t="s">
        <v>439</v>
      </c>
      <c r="AE53" s="324">
        <v>2949</v>
      </c>
      <c r="AF53" s="328">
        <v>2199</v>
      </c>
      <c r="AG53" s="324">
        <v>930</v>
      </c>
      <c r="AH53" s="324">
        <v>60210</v>
      </c>
      <c r="AI53" s="324">
        <v>2000</v>
      </c>
      <c r="AJ53" s="74" t="s">
        <v>1208</v>
      </c>
      <c r="AK53" s="329">
        <v>7</v>
      </c>
      <c r="AL53" s="324">
        <v>479</v>
      </c>
      <c r="AM53" s="327">
        <v>41</v>
      </c>
      <c r="AN53" s="327">
        <v>9319</v>
      </c>
      <c r="AO53" s="324">
        <v>770</v>
      </c>
      <c r="AP53" s="324">
        <v>74</v>
      </c>
      <c r="AQ53" s="332">
        <v>15</v>
      </c>
      <c r="AR53" s="327">
        <v>4489</v>
      </c>
      <c r="AS53" s="324">
        <v>412</v>
      </c>
      <c r="AT53" s="324">
        <v>4</v>
      </c>
      <c r="AU53" s="324">
        <v>193</v>
      </c>
      <c r="AV53" s="324">
        <v>13</v>
      </c>
      <c r="AW53" s="324">
        <v>15</v>
      </c>
      <c r="AX53" s="74" t="s">
        <v>1208</v>
      </c>
      <c r="AY53" s="74" t="s">
        <v>1208</v>
      </c>
      <c r="AZ53" s="74" t="s">
        <v>1208</v>
      </c>
      <c r="BA53" s="74" t="s">
        <v>1208</v>
      </c>
      <c r="BB53" s="325">
        <v>100</v>
      </c>
      <c r="BC53" s="325">
        <v>31.6</v>
      </c>
      <c r="BD53" s="325">
        <v>30.8</v>
      </c>
      <c r="BE53" s="325"/>
      <c r="BF53" s="327">
        <v>8</v>
      </c>
      <c r="BG53" s="327">
        <v>15</v>
      </c>
      <c r="BH53" s="327">
        <v>1</v>
      </c>
      <c r="BI53" s="74" t="s">
        <v>1208</v>
      </c>
      <c r="BJ53" s="74" t="s">
        <v>1208</v>
      </c>
      <c r="BK53" s="327">
        <v>8</v>
      </c>
      <c r="BL53" s="327">
        <v>8</v>
      </c>
      <c r="BM53" s="327">
        <v>15</v>
      </c>
      <c r="BN53" s="327">
        <v>1</v>
      </c>
      <c r="BO53" s="327">
        <v>45</v>
      </c>
      <c r="BP53" s="324">
        <v>41198</v>
      </c>
      <c r="BQ53" s="327" t="s">
        <v>439</v>
      </c>
      <c r="BR53" s="324" t="s">
        <v>439</v>
      </c>
      <c r="BS53" s="327">
        <v>13</v>
      </c>
      <c r="BT53" s="324">
        <v>204817</v>
      </c>
      <c r="BU53" s="327">
        <v>7</v>
      </c>
      <c r="BV53" s="324">
        <v>3085</v>
      </c>
      <c r="BW53" s="325" t="s">
        <v>439</v>
      </c>
      <c r="BX53" s="332">
        <v>0</v>
      </c>
      <c r="BY53" s="332">
        <v>2</v>
      </c>
      <c r="BZ53" s="332">
        <v>0</v>
      </c>
      <c r="CA53" s="355">
        <v>7387</v>
      </c>
      <c r="CB53" s="325" t="s">
        <v>857</v>
      </c>
      <c r="CC53" s="331">
        <v>1.4</v>
      </c>
      <c r="CD53" s="325">
        <v>33.6</v>
      </c>
      <c r="CE53" s="325">
        <v>4.2491430688941723</v>
      </c>
      <c r="CF53" s="325">
        <v>60.508237052699997</v>
      </c>
      <c r="CG53" s="327">
        <v>12</v>
      </c>
      <c r="CH53" s="324">
        <v>3276</v>
      </c>
      <c r="CI53" s="327">
        <v>168</v>
      </c>
      <c r="CJ53" s="327">
        <v>536</v>
      </c>
      <c r="CK53" s="327">
        <v>2209</v>
      </c>
      <c r="CL53" s="327">
        <v>585</v>
      </c>
      <c r="CM53" s="327">
        <v>234</v>
      </c>
      <c r="CN53" s="327">
        <v>287</v>
      </c>
      <c r="CO53" s="323">
        <v>1.5</v>
      </c>
      <c r="CP53" s="355">
        <v>14449200</v>
      </c>
      <c r="CQ53" s="327">
        <v>9</v>
      </c>
      <c r="CR53" s="327">
        <v>145</v>
      </c>
      <c r="CS53" s="327">
        <v>7</v>
      </c>
      <c r="CT53" s="327">
        <v>1</v>
      </c>
      <c r="CU53" s="327">
        <v>90</v>
      </c>
      <c r="CV53" s="327">
        <v>16</v>
      </c>
      <c r="CW53" s="324">
        <v>1046</v>
      </c>
      <c r="CX53" s="327">
        <v>12</v>
      </c>
      <c r="CY53" s="327">
        <v>775</v>
      </c>
      <c r="CZ53" s="328">
        <v>22</v>
      </c>
      <c r="DA53" s="328">
        <v>252</v>
      </c>
      <c r="DB53" s="328">
        <v>10</v>
      </c>
      <c r="DC53" s="328">
        <v>111</v>
      </c>
      <c r="DD53" s="328">
        <v>31</v>
      </c>
      <c r="DE53" s="328">
        <v>782</v>
      </c>
      <c r="DF53" s="324">
        <v>5662</v>
      </c>
      <c r="DG53" s="324">
        <v>1678</v>
      </c>
      <c r="DH53" s="330">
        <v>1868</v>
      </c>
      <c r="DI53" s="330">
        <v>517273.353</v>
      </c>
      <c r="DJ53" s="330">
        <v>275054.533</v>
      </c>
      <c r="DK53" s="330">
        <v>515632.86499999999</v>
      </c>
      <c r="DL53" s="324">
        <v>53646</v>
      </c>
      <c r="DM53" s="327">
        <v>5</v>
      </c>
      <c r="DN53" s="330">
        <v>10953</v>
      </c>
      <c r="DO53" s="330">
        <v>1414</v>
      </c>
      <c r="DP53" s="330">
        <v>1168</v>
      </c>
      <c r="DQ53" s="328">
        <v>159</v>
      </c>
      <c r="DR53" s="328">
        <v>771</v>
      </c>
      <c r="DS53" s="324">
        <v>12432</v>
      </c>
      <c r="DT53" s="326">
        <v>7146</v>
      </c>
      <c r="DU53" s="326">
        <v>1822</v>
      </c>
      <c r="DV53" s="326">
        <v>2246</v>
      </c>
      <c r="DW53" s="327">
        <v>227</v>
      </c>
      <c r="DX53" s="327">
        <v>367</v>
      </c>
      <c r="DY53" s="327">
        <v>5</v>
      </c>
      <c r="DZ53" s="355">
        <v>1867</v>
      </c>
      <c r="EA53" s="327">
        <v>23</v>
      </c>
      <c r="EB53" s="355">
        <v>18984</v>
      </c>
      <c r="EC53" s="74" t="s">
        <v>1208</v>
      </c>
      <c r="ED53" s="116">
        <v>64</v>
      </c>
      <c r="EE53" s="327">
        <v>7176</v>
      </c>
      <c r="EF53" s="118">
        <v>6515</v>
      </c>
      <c r="EG53" s="327">
        <v>0</v>
      </c>
      <c r="EH53" s="118">
        <v>827</v>
      </c>
      <c r="EI53" s="328">
        <v>62</v>
      </c>
      <c r="EJ53" s="328">
        <v>62</v>
      </c>
      <c r="EK53" s="325">
        <v>57</v>
      </c>
      <c r="EL53" s="328">
        <v>36</v>
      </c>
      <c r="EM53" s="328">
        <v>87</v>
      </c>
      <c r="EN53" s="328">
        <v>946</v>
      </c>
      <c r="EO53" s="328">
        <v>72</v>
      </c>
      <c r="EP53" s="328">
        <v>19</v>
      </c>
      <c r="EQ53" s="328">
        <v>1389</v>
      </c>
      <c r="ER53" s="327">
        <v>1442</v>
      </c>
      <c r="ES53" s="325">
        <v>99.2</v>
      </c>
      <c r="ET53" s="325">
        <v>98.1</v>
      </c>
      <c r="EU53" s="327">
        <v>67</v>
      </c>
      <c r="EV53" s="325">
        <v>15.86</v>
      </c>
      <c r="EW53" s="330">
        <v>38224</v>
      </c>
      <c r="EX53" s="327">
        <v>34.700000000000003</v>
      </c>
      <c r="EY53" s="330">
        <v>386595</v>
      </c>
      <c r="EZ53" s="325">
        <v>2.7</v>
      </c>
      <c r="FA53" s="330">
        <v>330</v>
      </c>
      <c r="FB53" s="330">
        <v>5</v>
      </c>
      <c r="FC53" s="324">
        <v>2615</v>
      </c>
      <c r="FD53" s="330">
        <v>75</v>
      </c>
      <c r="FE53" s="330" t="s">
        <v>1209</v>
      </c>
      <c r="FF53" s="330">
        <v>100</v>
      </c>
      <c r="FG53" s="325" t="s">
        <v>439</v>
      </c>
      <c r="FH53" s="324">
        <v>66185</v>
      </c>
      <c r="FI53" s="327">
        <v>3860</v>
      </c>
      <c r="FJ53" s="324">
        <v>427</v>
      </c>
      <c r="FK53" s="118">
        <v>62325</v>
      </c>
      <c r="FL53" s="324">
        <v>47148</v>
      </c>
      <c r="FM53" s="324">
        <v>13697</v>
      </c>
      <c r="FN53" s="324">
        <v>1480</v>
      </c>
      <c r="FO53" s="324">
        <v>2556</v>
      </c>
      <c r="FP53" s="140">
        <v>26.659489969596017</v>
      </c>
      <c r="FQ53" s="116">
        <v>146</v>
      </c>
      <c r="FR53" s="111">
        <v>13.12</v>
      </c>
      <c r="FS53" s="118">
        <v>3864</v>
      </c>
      <c r="FT53" s="328">
        <v>0</v>
      </c>
      <c r="FU53" s="328">
        <v>54</v>
      </c>
      <c r="FV53" s="328">
        <v>104</v>
      </c>
      <c r="FW53" s="328">
        <v>21</v>
      </c>
      <c r="FX53" s="328">
        <v>472</v>
      </c>
      <c r="FY53" s="323">
        <v>63.60186533759137</v>
      </c>
      <c r="FZ53" s="323"/>
      <c r="GA53" s="111">
        <v>99.1</v>
      </c>
      <c r="GB53" s="111">
        <v>91.7</v>
      </c>
      <c r="GC53" s="325">
        <v>78.334970740250313</v>
      </c>
      <c r="GD53" s="335">
        <v>84.9</v>
      </c>
      <c r="GE53" s="116">
        <v>70</v>
      </c>
      <c r="GF53" s="116">
        <v>12</v>
      </c>
      <c r="GG53" s="116">
        <v>67</v>
      </c>
      <c r="GH53" s="328">
        <v>284</v>
      </c>
      <c r="GI53" s="328">
        <v>9</v>
      </c>
      <c r="GJ53" s="328">
        <v>2110</v>
      </c>
      <c r="GK53" s="328">
        <v>1009</v>
      </c>
      <c r="GL53" s="328">
        <v>3</v>
      </c>
      <c r="GM53" s="118">
        <v>7629517</v>
      </c>
      <c r="GN53" s="114">
        <v>2915</v>
      </c>
      <c r="GO53" s="328" t="s">
        <v>439</v>
      </c>
      <c r="GP53" s="328" t="s">
        <v>439</v>
      </c>
      <c r="GQ53" s="324">
        <v>9018</v>
      </c>
      <c r="GR53" s="327">
        <v>87</v>
      </c>
      <c r="GS53" s="327">
        <v>1256</v>
      </c>
      <c r="GT53" s="327">
        <v>7675</v>
      </c>
      <c r="GU53" s="324">
        <v>83868</v>
      </c>
      <c r="GV53" s="324">
        <v>821</v>
      </c>
      <c r="GW53" s="324">
        <v>17338</v>
      </c>
      <c r="GX53" s="324">
        <v>65709</v>
      </c>
      <c r="GY53" s="324">
        <v>419</v>
      </c>
      <c r="GZ53" s="324">
        <v>3936</v>
      </c>
      <c r="HA53" s="324">
        <v>232845</v>
      </c>
      <c r="HB53" s="324">
        <v>1452</v>
      </c>
      <c r="HC53" s="324">
        <v>10365</v>
      </c>
      <c r="HD53" s="324">
        <v>217030</v>
      </c>
      <c r="HE53" s="324">
        <v>283</v>
      </c>
      <c r="HF53" s="324">
        <v>12201</v>
      </c>
      <c r="HG53" s="324">
        <v>281118.7</v>
      </c>
      <c r="HH53" s="327">
        <v>277</v>
      </c>
      <c r="HI53" s="328">
        <v>12201</v>
      </c>
      <c r="HJ53" s="328">
        <v>281057</v>
      </c>
      <c r="HK53" s="323">
        <v>97.63</v>
      </c>
      <c r="HL53" s="328">
        <v>5016</v>
      </c>
      <c r="HM53" s="327">
        <v>6779</v>
      </c>
      <c r="HN53" s="327">
        <v>4214</v>
      </c>
      <c r="HO53" s="337">
        <v>114</v>
      </c>
      <c r="HP53" s="74" t="s">
        <v>1208</v>
      </c>
      <c r="HQ53" s="74" t="s">
        <v>1208</v>
      </c>
      <c r="HR53" s="74" t="s">
        <v>1208</v>
      </c>
      <c r="HS53" s="337">
        <v>10</v>
      </c>
      <c r="HT53" s="338">
        <v>1683573</v>
      </c>
      <c r="HU53" s="338">
        <v>10924004</v>
      </c>
      <c r="HV53" s="339">
        <v>1113628</v>
      </c>
      <c r="HW53" s="339">
        <v>1490847</v>
      </c>
      <c r="HX53" s="339">
        <v>172177</v>
      </c>
      <c r="HY53" s="339">
        <v>150</v>
      </c>
      <c r="HZ53" s="339">
        <v>5480</v>
      </c>
      <c r="IA53" s="339">
        <v>240980</v>
      </c>
      <c r="IB53" s="339">
        <v>191270</v>
      </c>
      <c r="IC53" s="356">
        <v>3840</v>
      </c>
      <c r="ID53" s="356">
        <v>2769696</v>
      </c>
      <c r="IE53" s="356">
        <v>348753</v>
      </c>
      <c r="IF53" s="356">
        <v>103</v>
      </c>
      <c r="IG53" s="356">
        <v>7</v>
      </c>
      <c r="IH53" s="356">
        <v>75</v>
      </c>
      <c r="II53" s="356">
        <v>6</v>
      </c>
      <c r="IJ53" s="356">
        <v>230459</v>
      </c>
      <c r="IK53" s="338">
        <v>114596</v>
      </c>
      <c r="IL53" s="341">
        <v>20000</v>
      </c>
      <c r="IM53" s="346">
        <v>0</v>
      </c>
      <c r="IN53" s="331">
        <v>19.03</v>
      </c>
      <c r="IO53" s="342">
        <v>100756</v>
      </c>
      <c r="IP53" s="343">
        <v>-11.1</v>
      </c>
      <c r="IQ53" s="344">
        <v>0</v>
      </c>
      <c r="IR53" s="344">
        <v>0</v>
      </c>
      <c r="IS53" s="338">
        <v>1109</v>
      </c>
      <c r="IT53" s="338">
        <v>1109</v>
      </c>
      <c r="IU53" s="341">
        <v>54712</v>
      </c>
      <c r="IV53" s="345">
        <v>71.7</v>
      </c>
      <c r="IW53" s="345">
        <v>54</v>
      </c>
      <c r="IX53" s="345">
        <v>29.8</v>
      </c>
      <c r="IY53" s="345">
        <v>64</v>
      </c>
      <c r="IZ53" s="345">
        <v>21</v>
      </c>
      <c r="JA53" s="341">
        <v>0</v>
      </c>
      <c r="JB53" s="341">
        <v>12</v>
      </c>
      <c r="JC53" s="111">
        <v>67.915999999999997</v>
      </c>
      <c r="JD53" s="110">
        <v>0.52100000000000002</v>
      </c>
      <c r="JE53" s="109">
        <v>87.8</v>
      </c>
      <c r="JF53" s="109">
        <v>10.199999999999999</v>
      </c>
      <c r="JG53" s="109">
        <v>4.3</v>
      </c>
      <c r="JH53" s="108">
        <v>104981447</v>
      </c>
      <c r="JI53" s="346">
        <v>40.9</v>
      </c>
      <c r="JJ53" s="346">
        <v>41.9</v>
      </c>
      <c r="JK53" s="346" t="s">
        <v>439</v>
      </c>
      <c r="JL53" s="346" t="s">
        <v>439</v>
      </c>
      <c r="JM53" s="346">
        <v>63.1</v>
      </c>
      <c r="JN53" s="352">
        <v>38.1</v>
      </c>
      <c r="JO53" s="347">
        <v>1906</v>
      </c>
      <c r="JP53" s="74" t="s">
        <v>1208</v>
      </c>
      <c r="JQ53" s="74" t="s">
        <v>1208</v>
      </c>
      <c r="JR53" s="74" t="s">
        <v>1208</v>
      </c>
      <c r="JS53" s="345">
        <v>32</v>
      </c>
      <c r="JT53" s="345">
        <v>31.2</v>
      </c>
      <c r="JU53" s="338">
        <v>36645</v>
      </c>
      <c r="JV53" s="338">
        <v>786</v>
      </c>
      <c r="JW53" s="338">
        <v>545</v>
      </c>
      <c r="JX53" s="338">
        <v>2729</v>
      </c>
      <c r="JY53" s="338">
        <v>3672</v>
      </c>
      <c r="JZ53" s="338">
        <v>4168</v>
      </c>
      <c r="KA53" s="338">
        <v>4800</v>
      </c>
      <c r="KB53" s="338">
        <v>5347</v>
      </c>
      <c r="KC53" s="338">
        <v>4596</v>
      </c>
      <c r="KD53" s="338">
        <v>4837</v>
      </c>
      <c r="KE53" s="338">
        <v>4694</v>
      </c>
      <c r="KF53" s="338">
        <v>3763</v>
      </c>
      <c r="KG53" s="338">
        <v>2425</v>
      </c>
      <c r="KH53" s="74" t="s">
        <v>1208</v>
      </c>
      <c r="KI53" s="338">
        <v>1161</v>
      </c>
      <c r="KJ53" s="338">
        <v>756</v>
      </c>
      <c r="KK53" s="338">
        <v>443</v>
      </c>
      <c r="KL53" s="338">
        <v>217</v>
      </c>
      <c r="KM53" s="338">
        <v>4266</v>
      </c>
      <c r="KN53" s="338">
        <v>3836</v>
      </c>
      <c r="KO53" s="338">
        <v>4327</v>
      </c>
      <c r="KP53" s="338">
        <v>5123</v>
      </c>
      <c r="KQ53" s="338">
        <v>5851</v>
      </c>
      <c r="KR53" s="338">
        <v>6352</v>
      </c>
      <c r="KS53" s="338">
        <v>5511</v>
      </c>
      <c r="KT53" s="338">
        <v>5885</v>
      </c>
      <c r="KU53" s="338">
        <v>6351</v>
      </c>
      <c r="KV53" s="338">
        <v>7051</v>
      </c>
      <c r="KW53" s="338">
        <v>7115</v>
      </c>
      <c r="KX53" s="74" t="s">
        <v>1208</v>
      </c>
      <c r="KY53" s="338">
        <v>5443</v>
      </c>
      <c r="KZ53" s="338">
        <v>5130</v>
      </c>
      <c r="LA53" s="338">
        <v>5037</v>
      </c>
      <c r="LB53" s="348">
        <v>6652</v>
      </c>
    </row>
    <row r="54" spans="1:314" ht="12" customHeight="1">
      <c r="A54" s="3">
        <v>322016</v>
      </c>
      <c r="B54" s="322" t="s">
        <v>764</v>
      </c>
      <c r="C54" s="323">
        <v>572.99</v>
      </c>
      <c r="D54" s="324">
        <v>201887</v>
      </c>
      <c r="E54" s="325">
        <v>13.3</v>
      </c>
      <c r="F54" s="325">
        <v>57.5</v>
      </c>
      <c r="G54" s="325">
        <v>29.2</v>
      </c>
      <c r="H54" s="326">
        <v>10378</v>
      </c>
      <c r="I54" s="326">
        <v>21407</v>
      </c>
      <c r="J54" s="326">
        <v>32807</v>
      </c>
      <c r="K54" s="324">
        <v>31099</v>
      </c>
      <c r="L54" s="324">
        <v>89551</v>
      </c>
      <c r="M54" s="324">
        <v>1498</v>
      </c>
      <c r="N54" s="324">
        <v>6366</v>
      </c>
      <c r="O54" s="327">
        <v>6462</v>
      </c>
      <c r="P54" s="74" t="s">
        <v>1208</v>
      </c>
      <c r="Q54" s="74" t="s">
        <v>1208</v>
      </c>
      <c r="R54" s="326">
        <v>203080</v>
      </c>
      <c r="S54" s="324">
        <v>206230</v>
      </c>
      <c r="T54" s="324">
        <v>213717</v>
      </c>
      <c r="U54" s="324">
        <v>811065</v>
      </c>
      <c r="V54" s="324">
        <v>629874</v>
      </c>
      <c r="W54" s="324">
        <v>316108</v>
      </c>
      <c r="X54" s="324">
        <v>485097</v>
      </c>
      <c r="Y54" s="328">
        <v>16</v>
      </c>
      <c r="Z54" s="329">
        <v>84</v>
      </c>
      <c r="AA54" s="328">
        <v>33</v>
      </c>
      <c r="AB54" s="74" t="s">
        <v>1208</v>
      </c>
      <c r="AC54" s="74" t="s">
        <v>1208</v>
      </c>
      <c r="AD54" s="330" t="s">
        <v>439</v>
      </c>
      <c r="AE54" s="324">
        <v>1028.56</v>
      </c>
      <c r="AF54" s="328">
        <v>619.32000000000005</v>
      </c>
      <c r="AG54" s="324">
        <v>808</v>
      </c>
      <c r="AH54" s="324">
        <v>116453</v>
      </c>
      <c r="AI54" s="324" t="s">
        <v>439</v>
      </c>
      <c r="AJ54" s="74" t="s">
        <v>1208</v>
      </c>
      <c r="AK54" s="329">
        <v>30</v>
      </c>
      <c r="AL54" s="324">
        <v>1300</v>
      </c>
      <c r="AM54" s="327">
        <v>34</v>
      </c>
      <c r="AN54" s="327">
        <v>10431</v>
      </c>
      <c r="AO54" s="324">
        <v>798</v>
      </c>
      <c r="AP54" s="324">
        <v>120</v>
      </c>
      <c r="AQ54" s="332">
        <v>16</v>
      </c>
      <c r="AR54" s="327">
        <v>4817</v>
      </c>
      <c r="AS54" s="324">
        <v>468</v>
      </c>
      <c r="AT54" s="324">
        <v>0</v>
      </c>
      <c r="AU54" s="324">
        <v>197</v>
      </c>
      <c r="AV54" s="324">
        <v>16</v>
      </c>
      <c r="AW54" s="324">
        <v>12</v>
      </c>
      <c r="AX54" s="74" t="s">
        <v>1208</v>
      </c>
      <c r="AY54" s="74" t="s">
        <v>1208</v>
      </c>
      <c r="AZ54" s="74" t="s">
        <v>1208</v>
      </c>
      <c r="BA54" s="74" t="s">
        <v>1208</v>
      </c>
      <c r="BB54" s="325">
        <v>99.504950495049499</v>
      </c>
      <c r="BC54" s="325">
        <v>114.1</v>
      </c>
      <c r="BD54" s="325">
        <v>102.5</v>
      </c>
      <c r="BE54" s="325"/>
      <c r="BF54" s="328">
        <v>11</v>
      </c>
      <c r="BG54" s="332">
        <v>11</v>
      </c>
      <c r="BH54" s="332">
        <v>11</v>
      </c>
      <c r="BI54" s="74" t="s">
        <v>1208</v>
      </c>
      <c r="BJ54" s="74" t="s">
        <v>1208</v>
      </c>
      <c r="BK54" s="328">
        <v>8</v>
      </c>
      <c r="BL54" s="328">
        <v>8</v>
      </c>
      <c r="BM54" s="332">
        <v>15</v>
      </c>
      <c r="BN54" s="332">
        <v>10</v>
      </c>
      <c r="BO54" s="327">
        <v>15</v>
      </c>
      <c r="BP54" s="324">
        <v>43987.79</v>
      </c>
      <c r="BQ54" s="327">
        <v>2</v>
      </c>
      <c r="BR54" s="324">
        <v>54824</v>
      </c>
      <c r="BS54" s="327">
        <v>9</v>
      </c>
      <c r="BT54" s="324">
        <v>128158</v>
      </c>
      <c r="BU54" s="327">
        <v>3</v>
      </c>
      <c r="BV54" s="324">
        <v>871.92499999999995</v>
      </c>
      <c r="BW54" s="325">
        <v>38.200000000000003</v>
      </c>
      <c r="BX54" s="328">
        <v>1</v>
      </c>
      <c r="BY54" s="328">
        <v>2</v>
      </c>
      <c r="BZ54" s="328">
        <v>174</v>
      </c>
      <c r="CA54" s="328">
        <v>5128</v>
      </c>
      <c r="CB54" s="325">
        <v>0.39300000000000002</v>
      </c>
      <c r="CC54" s="331">
        <v>1.87</v>
      </c>
      <c r="CD54" s="325">
        <v>51.4</v>
      </c>
      <c r="CE54" s="325">
        <v>2.9327819198508855</v>
      </c>
      <c r="CF54" s="325">
        <v>60.829460431400001</v>
      </c>
      <c r="CG54" s="327">
        <v>11</v>
      </c>
      <c r="CH54" s="324">
        <v>3014</v>
      </c>
      <c r="CI54" s="327">
        <v>224</v>
      </c>
      <c r="CJ54" s="327">
        <v>581</v>
      </c>
      <c r="CK54" s="327">
        <v>2425</v>
      </c>
      <c r="CL54" s="327">
        <v>665</v>
      </c>
      <c r="CM54" s="327">
        <v>197</v>
      </c>
      <c r="CN54" s="327">
        <v>318</v>
      </c>
      <c r="CO54" s="323">
        <v>1.42</v>
      </c>
      <c r="CP54" s="331" t="s">
        <v>439</v>
      </c>
      <c r="CQ54" s="327">
        <v>2</v>
      </c>
      <c r="CR54" s="327">
        <v>58</v>
      </c>
      <c r="CS54" s="327">
        <v>3</v>
      </c>
      <c r="CT54" s="327">
        <v>2</v>
      </c>
      <c r="CU54" s="327">
        <v>110</v>
      </c>
      <c r="CV54" s="327">
        <v>18</v>
      </c>
      <c r="CW54" s="324">
        <v>1070</v>
      </c>
      <c r="CX54" s="327">
        <v>8</v>
      </c>
      <c r="CY54" s="327">
        <v>712</v>
      </c>
      <c r="CZ54" s="328">
        <v>38</v>
      </c>
      <c r="DA54" s="328">
        <v>593</v>
      </c>
      <c r="DB54" s="328">
        <v>13</v>
      </c>
      <c r="DC54" s="328">
        <v>120</v>
      </c>
      <c r="DD54" s="328">
        <v>16</v>
      </c>
      <c r="DE54" s="328">
        <v>443</v>
      </c>
      <c r="DF54" s="324">
        <v>7163</v>
      </c>
      <c r="DG54" s="324">
        <v>2444</v>
      </c>
      <c r="DH54" s="330">
        <v>1673</v>
      </c>
      <c r="DI54" s="330">
        <v>667681.53899999999</v>
      </c>
      <c r="DJ54" s="330">
        <v>362424.50400000002</v>
      </c>
      <c r="DK54" s="330">
        <v>454451.44900000002</v>
      </c>
      <c r="DL54" s="324">
        <v>58915</v>
      </c>
      <c r="DM54" s="327">
        <v>6</v>
      </c>
      <c r="DN54" s="330">
        <v>12096</v>
      </c>
      <c r="DO54" s="330">
        <v>1499</v>
      </c>
      <c r="DP54" s="330">
        <v>1043</v>
      </c>
      <c r="DQ54" s="328">
        <v>77</v>
      </c>
      <c r="DR54" s="328">
        <v>720</v>
      </c>
      <c r="DS54" s="324">
        <v>12143</v>
      </c>
      <c r="DT54" s="326">
        <v>8361</v>
      </c>
      <c r="DU54" s="326">
        <v>2207</v>
      </c>
      <c r="DV54" s="326">
        <v>2237</v>
      </c>
      <c r="DW54" s="355">
        <v>281</v>
      </c>
      <c r="DX54" s="355">
        <v>311</v>
      </c>
      <c r="DY54" s="355">
        <v>2</v>
      </c>
      <c r="DZ54" s="355">
        <v>1503</v>
      </c>
      <c r="EA54" s="355">
        <v>30</v>
      </c>
      <c r="EB54" s="355">
        <v>17565</v>
      </c>
      <c r="EC54" s="74" t="s">
        <v>1208</v>
      </c>
      <c r="ED54" s="116">
        <v>79</v>
      </c>
      <c r="EE54" s="327">
        <v>7082</v>
      </c>
      <c r="EF54" s="118">
        <v>6994</v>
      </c>
      <c r="EG54" s="327">
        <v>0</v>
      </c>
      <c r="EH54" s="118">
        <v>1520</v>
      </c>
      <c r="EI54" s="328">
        <v>76</v>
      </c>
      <c r="EJ54" s="328">
        <v>78</v>
      </c>
      <c r="EK54" s="325">
        <v>54.7</v>
      </c>
      <c r="EL54" s="328">
        <v>40</v>
      </c>
      <c r="EM54" s="328">
        <v>56</v>
      </c>
      <c r="EN54" s="328">
        <v>923</v>
      </c>
      <c r="EO54" s="330">
        <v>252</v>
      </c>
      <c r="EP54" s="330">
        <v>72</v>
      </c>
      <c r="EQ54" s="330">
        <v>1527</v>
      </c>
      <c r="ER54" s="327">
        <v>1602</v>
      </c>
      <c r="ES54" s="325">
        <v>99.7</v>
      </c>
      <c r="ET54" s="325">
        <v>99.4</v>
      </c>
      <c r="EU54" s="330">
        <v>93</v>
      </c>
      <c r="EV54" s="325">
        <v>13.4</v>
      </c>
      <c r="EW54" s="330">
        <v>36240</v>
      </c>
      <c r="EX54" s="325">
        <v>45.8</v>
      </c>
      <c r="EY54" s="330">
        <v>439454.33195364237</v>
      </c>
      <c r="EZ54" s="325">
        <v>2.0547675508517216</v>
      </c>
      <c r="FA54" s="328">
        <v>372</v>
      </c>
      <c r="FB54" s="328">
        <v>3</v>
      </c>
      <c r="FC54" s="353">
        <v>2268</v>
      </c>
      <c r="FD54" s="328">
        <v>26</v>
      </c>
      <c r="FE54" s="328" t="s">
        <v>1209</v>
      </c>
      <c r="FF54" s="328">
        <v>100</v>
      </c>
      <c r="FG54" s="325">
        <v>100</v>
      </c>
      <c r="FH54" s="324">
        <v>79147</v>
      </c>
      <c r="FI54" s="327">
        <v>8221</v>
      </c>
      <c r="FJ54" s="324">
        <v>216</v>
      </c>
      <c r="FK54" s="118">
        <v>70926</v>
      </c>
      <c r="FL54" s="324">
        <v>53264</v>
      </c>
      <c r="FM54" s="324">
        <v>15985</v>
      </c>
      <c r="FN54" s="324">
        <v>1677</v>
      </c>
      <c r="FO54" s="324">
        <v>0</v>
      </c>
      <c r="FP54" s="140">
        <v>27.7</v>
      </c>
      <c r="FQ54" s="116">
        <v>153</v>
      </c>
      <c r="FR54" s="111">
        <v>12.5</v>
      </c>
      <c r="FS54" s="118">
        <v>4510</v>
      </c>
      <c r="FT54" s="328">
        <v>0</v>
      </c>
      <c r="FU54" s="328">
        <v>317</v>
      </c>
      <c r="FV54" s="328">
        <v>230</v>
      </c>
      <c r="FW54" s="334">
        <v>29</v>
      </c>
      <c r="FX54" s="334">
        <v>963</v>
      </c>
      <c r="FY54" s="323">
        <v>61.864739515594714</v>
      </c>
      <c r="FZ54" s="323"/>
      <c r="GA54" s="111">
        <v>98.6</v>
      </c>
      <c r="GB54" s="111">
        <v>92.3</v>
      </c>
      <c r="GC54" s="325">
        <v>83.9</v>
      </c>
      <c r="GD54" s="335">
        <v>19.100000000000001</v>
      </c>
      <c r="GE54" s="116">
        <v>54</v>
      </c>
      <c r="GF54" s="116">
        <v>8</v>
      </c>
      <c r="GG54" s="116">
        <v>53</v>
      </c>
      <c r="GH54" s="328">
        <v>374</v>
      </c>
      <c r="GI54" s="328">
        <v>5</v>
      </c>
      <c r="GJ54" s="328">
        <v>1080</v>
      </c>
      <c r="GK54" s="328">
        <v>762</v>
      </c>
      <c r="GL54" s="328">
        <v>3</v>
      </c>
      <c r="GM54" s="118">
        <v>9737345</v>
      </c>
      <c r="GN54" s="114">
        <v>4366</v>
      </c>
      <c r="GO54" s="328" t="s">
        <v>439</v>
      </c>
      <c r="GP54" s="328" t="s">
        <v>439</v>
      </c>
      <c r="GQ54" s="324">
        <v>10128</v>
      </c>
      <c r="GR54" s="327">
        <v>52</v>
      </c>
      <c r="GS54" s="327">
        <v>1425</v>
      </c>
      <c r="GT54" s="327">
        <v>8651</v>
      </c>
      <c r="GU54" s="324">
        <v>94347</v>
      </c>
      <c r="GV54" s="324">
        <v>622</v>
      </c>
      <c r="GW54" s="324">
        <v>15648</v>
      </c>
      <c r="GX54" s="324">
        <v>78077</v>
      </c>
      <c r="GY54" s="324">
        <v>601</v>
      </c>
      <c r="GZ54" s="324">
        <v>5523</v>
      </c>
      <c r="HA54" s="324">
        <v>453303</v>
      </c>
      <c r="HB54" s="324">
        <v>1568</v>
      </c>
      <c r="HC54" s="324">
        <v>11137</v>
      </c>
      <c r="HD54" s="324">
        <v>215485</v>
      </c>
      <c r="HE54" s="324">
        <v>240</v>
      </c>
      <c r="HF54" s="324">
        <v>6763</v>
      </c>
      <c r="HG54" s="324">
        <v>136095.10999999999</v>
      </c>
      <c r="HH54" s="327">
        <v>239</v>
      </c>
      <c r="HI54" s="328">
        <v>6763</v>
      </c>
      <c r="HJ54" s="328">
        <v>136095</v>
      </c>
      <c r="HK54" s="336">
        <v>65.430000000000007</v>
      </c>
      <c r="HL54" s="354">
        <v>2410.5</v>
      </c>
      <c r="HM54" s="327">
        <v>4545</v>
      </c>
      <c r="HN54" s="327">
        <v>2231</v>
      </c>
      <c r="HO54" s="337">
        <v>112</v>
      </c>
      <c r="HP54" s="74" t="s">
        <v>1208</v>
      </c>
      <c r="HQ54" s="74" t="s">
        <v>1208</v>
      </c>
      <c r="HR54" s="74" t="s">
        <v>1208</v>
      </c>
      <c r="HS54" s="337">
        <v>77</v>
      </c>
      <c r="HT54" s="338">
        <v>2355748</v>
      </c>
      <c r="HU54" s="338">
        <v>14119664</v>
      </c>
      <c r="HV54" s="339">
        <v>1308441</v>
      </c>
      <c r="HW54" s="339">
        <v>1768427</v>
      </c>
      <c r="HX54" s="339">
        <v>213464</v>
      </c>
      <c r="HY54" s="356">
        <v>11820</v>
      </c>
      <c r="HZ54" s="356">
        <v>17370</v>
      </c>
      <c r="IA54" s="339">
        <v>157200</v>
      </c>
      <c r="IB54" s="339">
        <v>124700</v>
      </c>
      <c r="IC54" s="340">
        <v>3070</v>
      </c>
      <c r="ID54" s="340">
        <v>1618240</v>
      </c>
      <c r="IE54" s="340">
        <v>3041776</v>
      </c>
      <c r="IF54" s="341">
        <v>68</v>
      </c>
      <c r="IG54" s="341">
        <v>99</v>
      </c>
      <c r="IH54" s="340">
        <v>33</v>
      </c>
      <c r="II54" s="341">
        <v>33</v>
      </c>
      <c r="IJ54" s="340">
        <v>42628</v>
      </c>
      <c r="IK54" s="338">
        <v>121536</v>
      </c>
      <c r="IL54" s="341">
        <v>11985</v>
      </c>
      <c r="IM54" s="378">
        <v>89640</v>
      </c>
      <c r="IN54" s="331">
        <v>21.67</v>
      </c>
      <c r="IO54" s="342">
        <v>105360</v>
      </c>
      <c r="IP54" s="343">
        <v>16.489999999999998</v>
      </c>
      <c r="IQ54" s="344">
        <v>3.6</v>
      </c>
      <c r="IR54" s="344">
        <v>3.6</v>
      </c>
      <c r="IS54" s="344">
        <v>548.65</v>
      </c>
      <c r="IT54" s="344">
        <v>548.65</v>
      </c>
      <c r="IU54" s="338">
        <v>48824</v>
      </c>
      <c r="IV54" s="345">
        <v>77.099999999999994</v>
      </c>
      <c r="IW54" s="345">
        <v>48.4</v>
      </c>
      <c r="IX54" s="345">
        <v>25.7</v>
      </c>
      <c r="IY54" s="345">
        <v>60.5</v>
      </c>
      <c r="IZ54" s="345">
        <v>20.8</v>
      </c>
      <c r="JA54" s="341">
        <v>1</v>
      </c>
      <c r="JB54" s="341">
        <v>10</v>
      </c>
      <c r="JC54" s="111">
        <v>60.1</v>
      </c>
      <c r="JD54" s="110">
        <v>0.57899999999999996</v>
      </c>
      <c r="JE54" s="109">
        <v>90.2</v>
      </c>
      <c r="JF54" s="109">
        <v>13.9</v>
      </c>
      <c r="JG54" s="109">
        <v>2.8</v>
      </c>
      <c r="JH54" s="108">
        <v>111331682</v>
      </c>
      <c r="JI54" s="346">
        <v>40.700000000000003</v>
      </c>
      <c r="JJ54" s="346">
        <v>53.3</v>
      </c>
      <c r="JK54" s="346" t="s">
        <v>439</v>
      </c>
      <c r="JL54" s="346" t="s">
        <v>439</v>
      </c>
      <c r="JM54" s="346">
        <v>90.8</v>
      </c>
      <c r="JN54" s="345">
        <v>39.9</v>
      </c>
      <c r="JO54" s="347">
        <v>2460</v>
      </c>
      <c r="JP54" s="74" t="s">
        <v>1208</v>
      </c>
      <c r="JQ54" s="74" t="s">
        <v>1208</v>
      </c>
      <c r="JR54" s="74" t="s">
        <v>1208</v>
      </c>
      <c r="JS54" s="345">
        <v>30</v>
      </c>
      <c r="JT54" s="345">
        <v>35.4</v>
      </c>
      <c r="JU54" s="338">
        <v>38295</v>
      </c>
      <c r="JV54" s="338">
        <v>791</v>
      </c>
      <c r="JW54" s="338">
        <v>621</v>
      </c>
      <c r="JX54" s="338">
        <v>3181</v>
      </c>
      <c r="JY54" s="338">
        <v>3802</v>
      </c>
      <c r="JZ54" s="338">
        <v>4194</v>
      </c>
      <c r="KA54" s="338">
        <v>4843</v>
      </c>
      <c r="KB54" s="338">
        <v>5779</v>
      </c>
      <c r="KC54" s="338">
        <v>5229</v>
      </c>
      <c r="KD54" s="338">
        <v>5133</v>
      </c>
      <c r="KE54" s="338">
        <v>4635</v>
      </c>
      <c r="KF54" s="338">
        <v>3818</v>
      </c>
      <c r="KG54" s="338">
        <v>3011</v>
      </c>
      <c r="KH54" s="74" t="s">
        <v>1208</v>
      </c>
      <c r="KI54" s="338">
        <v>1459</v>
      </c>
      <c r="KJ54" s="338">
        <v>708</v>
      </c>
      <c r="KK54" s="338">
        <v>399</v>
      </c>
      <c r="KL54" s="338">
        <v>216</v>
      </c>
      <c r="KM54" s="338">
        <v>4633</v>
      </c>
      <c r="KN54" s="338">
        <v>4206</v>
      </c>
      <c r="KO54" s="338">
        <v>4451</v>
      </c>
      <c r="KP54" s="338">
        <v>5155</v>
      </c>
      <c r="KQ54" s="338">
        <v>5918</v>
      </c>
      <c r="KR54" s="338">
        <v>6913</v>
      </c>
      <c r="KS54" s="338">
        <v>6171</v>
      </c>
      <c r="KT54" s="338">
        <v>6253</v>
      </c>
      <c r="KU54" s="338">
        <v>6183</v>
      </c>
      <c r="KV54" s="338">
        <v>6726</v>
      </c>
      <c r="KW54" s="338">
        <v>7911</v>
      </c>
      <c r="KX54" s="74" t="s">
        <v>1208</v>
      </c>
      <c r="KY54" s="338">
        <v>6364</v>
      </c>
      <c r="KZ54" s="338">
        <v>5577</v>
      </c>
      <c r="LA54" s="338">
        <v>5460</v>
      </c>
      <c r="LB54" s="348">
        <v>7024</v>
      </c>
    </row>
    <row r="55" spans="1:314" ht="12" customHeight="1">
      <c r="A55" s="3">
        <v>332020</v>
      </c>
      <c r="B55" s="322" t="s">
        <v>737</v>
      </c>
      <c r="C55" s="323">
        <v>355.63</v>
      </c>
      <c r="D55" s="324">
        <v>481844</v>
      </c>
      <c r="E55" s="325">
        <v>13.9</v>
      </c>
      <c r="F55" s="325">
        <v>59</v>
      </c>
      <c r="G55" s="325">
        <v>27.1</v>
      </c>
      <c r="H55" s="326">
        <v>25549</v>
      </c>
      <c r="I55" s="326">
        <v>32310</v>
      </c>
      <c r="J55" s="326">
        <v>28486</v>
      </c>
      <c r="K55" s="324">
        <v>395499</v>
      </c>
      <c r="L55" s="324">
        <v>210828</v>
      </c>
      <c r="M55" s="324">
        <v>6121</v>
      </c>
      <c r="N55" s="324">
        <v>13547</v>
      </c>
      <c r="O55" s="327">
        <v>13562</v>
      </c>
      <c r="P55" s="74" t="s">
        <v>1208</v>
      </c>
      <c r="Q55" s="74" t="s">
        <v>1208</v>
      </c>
      <c r="R55" s="326">
        <v>475125</v>
      </c>
      <c r="S55" s="324">
        <v>477118</v>
      </c>
      <c r="T55" s="324">
        <v>471594</v>
      </c>
      <c r="U55" s="324">
        <v>671950</v>
      </c>
      <c r="V55" s="324">
        <v>2595482</v>
      </c>
      <c r="W55" s="324">
        <v>1005081</v>
      </c>
      <c r="X55" s="324">
        <v>1284369</v>
      </c>
      <c r="Y55" s="328">
        <v>58</v>
      </c>
      <c r="Z55" s="329">
        <v>142</v>
      </c>
      <c r="AA55" s="328">
        <v>63</v>
      </c>
      <c r="AB55" s="74" t="s">
        <v>1208</v>
      </c>
      <c r="AC55" s="74" t="s">
        <v>1208</v>
      </c>
      <c r="AD55" s="330">
        <v>74087</v>
      </c>
      <c r="AE55" s="324">
        <v>1450.84</v>
      </c>
      <c r="AF55" s="328">
        <v>1253.07</v>
      </c>
      <c r="AG55" s="324">
        <v>6060</v>
      </c>
      <c r="AH55" s="324">
        <v>507539</v>
      </c>
      <c r="AI55" s="324">
        <v>0</v>
      </c>
      <c r="AJ55" s="74" t="s">
        <v>1208</v>
      </c>
      <c r="AK55" s="329">
        <v>56</v>
      </c>
      <c r="AL55" s="324">
        <v>4373</v>
      </c>
      <c r="AM55" s="327">
        <v>63</v>
      </c>
      <c r="AN55" s="327">
        <v>27143</v>
      </c>
      <c r="AO55" s="324">
        <v>1716</v>
      </c>
      <c r="AP55" s="324">
        <v>180</v>
      </c>
      <c r="AQ55" s="332">
        <v>26</v>
      </c>
      <c r="AR55" s="327">
        <v>12559</v>
      </c>
      <c r="AS55" s="324">
        <v>869</v>
      </c>
      <c r="AT55" s="324">
        <v>3</v>
      </c>
      <c r="AU55" s="324">
        <v>316</v>
      </c>
      <c r="AV55" s="324">
        <v>26</v>
      </c>
      <c r="AW55" s="324">
        <v>13</v>
      </c>
      <c r="AX55" s="74" t="s">
        <v>1208</v>
      </c>
      <c r="AY55" s="74" t="s">
        <v>1208</v>
      </c>
      <c r="AZ55" s="74" t="s">
        <v>1208</v>
      </c>
      <c r="BA55" s="74" t="s">
        <v>1208</v>
      </c>
      <c r="BB55" s="325">
        <v>99.778761061946909</v>
      </c>
      <c r="BC55" s="325">
        <v>121.5</v>
      </c>
      <c r="BD55" s="325">
        <v>113.8</v>
      </c>
      <c r="BE55" s="325"/>
      <c r="BF55" s="328">
        <v>54</v>
      </c>
      <c r="BG55" s="332">
        <v>54</v>
      </c>
      <c r="BH55" s="332">
        <v>25</v>
      </c>
      <c r="BI55" s="74" t="s">
        <v>1208</v>
      </c>
      <c r="BJ55" s="74" t="s">
        <v>1208</v>
      </c>
      <c r="BK55" s="328">
        <v>3</v>
      </c>
      <c r="BL55" s="328">
        <v>3</v>
      </c>
      <c r="BM55" s="332">
        <v>11</v>
      </c>
      <c r="BN55" s="332">
        <v>2</v>
      </c>
      <c r="BO55" s="327">
        <v>6</v>
      </c>
      <c r="BP55" s="324">
        <v>19090</v>
      </c>
      <c r="BQ55" s="327">
        <v>3</v>
      </c>
      <c r="BR55" s="324">
        <v>68150</v>
      </c>
      <c r="BS55" s="327">
        <v>10</v>
      </c>
      <c r="BT55" s="324">
        <v>137277</v>
      </c>
      <c r="BU55" s="327">
        <v>5</v>
      </c>
      <c r="BV55" s="324">
        <v>8011</v>
      </c>
      <c r="BW55" s="325">
        <v>54.7</v>
      </c>
      <c r="BX55" s="328">
        <v>4</v>
      </c>
      <c r="BY55" s="328">
        <v>5</v>
      </c>
      <c r="BZ55" s="328">
        <v>898</v>
      </c>
      <c r="CA55" s="328">
        <v>7712</v>
      </c>
      <c r="CB55" s="325">
        <v>39.1</v>
      </c>
      <c r="CC55" s="331">
        <v>2.04</v>
      </c>
      <c r="CD55" s="325">
        <v>37</v>
      </c>
      <c r="CE55" s="325">
        <v>3.8821260537795483</v>
      </c>
      <c r="CF55" s="325">
        <v>59.378855740200002</v>
      </c>
      <c r="CG55" s="327">
        <v>36</v>
      </c>
      <c r="CH55" s="324">
        <v>7728</v>
      </c>
      <c r="CI55" s="327">
        <v>358</v>
      </c>
      <c r="CJ55" s="327">
        <v>1808</v>
      </c>
      <c r="CK55" s="327">
        <v>4943</v>
      </c>
      <c r="CL55" s="327">
        <v>1288</v>
      </c>
      <c r="CM55" s="327">
        <v>383</v>
      </c>
      <c r="CN55" s="327">
        <v>762</v>
      </c>
      <c r="CO55" s="323">
        <v>1.59</v>
      </c>
      <c r="CP55" s="331">
        <v>0</v>
      </c>
      <c r="CQ55" s="327">
        <v>3</v>
      </c>
      <c r="CR55" s="327">
        <v>50</v>
      </c>
      <c r="CS55" s="327">
        <v>4</v>
      </c>
      <c r="CT55" s="327">
        <v>2</v>
      </c>
      <c r="CU55" s="327">
        <v>180</v>
      </c>
      <c r="CV55" s="327">
        <v>24</v>
      </c>
      <c r="CW55" s="324">
        <v>1665</v>
      </c>
      <c r="CX55" s="327">
        <v>16</v>
      </c>
      <c r="CY55" s="327">
        <v>1406</v>
      </c>
      <c r="CZ55" s="328">
        <v>77</v>
      </c>
      <c r="DA55" s="328">
        <v>1326</v>
      </c>
      <c r="DB55" s="328">
        <v>15</v>
      </c>
      <c r="DC55" s="328">
        <v>180</v>
      </c>
      <c r="DD55" s="328">
        <v>36</v>
      </c>
      <c r="DE55" s="328">
        <v>912</v>
      </c>
      <c r="DF55" s="324">
        <v>16292</v>
      </c>
      <c r="DG55" s="324">
        <v>3912</v>
      </c>
      <c r="DH55" s="330">
        <v>3136</v>
      </c>
      <c r="DI55" s="330">
        <v>1499295.8030000001</v>
      </c>
      <c r="DJ55" s="330">
        <v>712678.52099999995</v>
      </c>
      <c r="DK55" s="330">
        <v>867712.14500000002</v>
      </c>
      <c r="DL55" s="324">
        <v>130706</v>
      </c>
      <c r="DM55" s="327">
        <v>25</v>
      </c>
      <c r="DN55" s="330">
        <v>28317</v>
      </c>
      <c r="DO55" s="330">
        <v>2989</v>
      </c>
      <c r="DP55" s="330">
        <v>2184</v>
      </c>
      <c r="DQ55" s="328">
        <v>255</v>
      </c>
      <c r="DR55" s="328">
        <v>1529</v>
      </c>
      <c r="DS55" s="324">
        <v>17233</v>
      </c>
      <c r="DT55" s="324">
        <v>16349</v>
      </c>
      <c r="DU55" s="324">
        <v>3955</v>
      </c>
      <c r="DV55" s="324">
        <v>3858</v>
      </c>
      <c r="DW55" s="328">
        <v>323</v>
      </c>
      <c r="DX55" s="328">
        <v>470</v>
      </c>
      <c r="DY55" s="328">
        <v>14</v>
      </c>
      <c r="DZ55" s="328">
        <v>2753</v>
      </c>
      <c r="EA55" s="328">
        <v>113</v>
      </c>
      <c r="EB55" s="328">
        <v>11394</v>
      </c>
      <c r="EC55" s="74" t="s">
        <v>1208</v>
      </c>
      <c r="ED55" s="116">
        <v>125</v>
      </c>
      <c r="EE55" s="327">
        <v>13616</v>
      </c>
      <c r="EF55" s="118">
        <v>12730</v>
      </c>
      <c r="EG55" s="327">
        <v>143</v>
      </c>
      <c r="EH55" s="118">
        <v>1955</v>
      </c>
      <c r="EI55" s="328">
        <v>115</v>
      </c>
      <c r="EJ55" s="328">
        <v>96</v>
      </c>
      <c r="EK55" s="325">
        <v>70.400000000000006</v>
      </c>
      <c r="EL55" s="328">
        <v>83</v>
      </c>
      <c r="EM55" s="328">
        <v>513</v>
      </c>
      <c r="EN55" s="328">
        <v>1914</v>
      </c>
      <c r="EO55" s="330">
        <v>600</v>
      </c>
      <c r="EP55" s="330">
        <v>202</v>
      </c>
      <c r="EQ55" s="330">
        <v>4070</v>
      </c>
      <c r="ER55" s="327">
        <v>4110</v>
      </c>
      <c r="ES55" s="325">
        <v>95.6</v>
      </c>
      <c r="ET55" s="325">
        <v>94.6</v>
      </c>
      <c r="EU55" s="330">
        <v>97</v>
      </c>
      <c r="EV55" s="325">
        <v>14.9</v>
      </c>
      <c r="EW55" s="330">
        <v>98668</v>
      </c>
      <c r="EX55" s="325">
        <v>23.9</v>
      </c>
      <c r="EY55" s="330">
        <v>409911</v>
      </c>
      <c r="EZ55" s="325">
        <v>2</v>
      </c>
      <c r="FA55" s="328">
        <v>479</v>
      </c>
      <c r="FB55" s="328">
        <v>7</v>
      </c>
      <c r="FC55" s="333">
        <v>17051</v>
      </c>
      <c r="FD55" s="328">
        <v>106</v>
      </c>
      <c r="FE55" s="328" t="s">
        <v>1209</v>
      </c>
      <c r="FF55" s="328">
        <v>100</v>
      </c>
      <c r="FG55" s="325">
        <v>100</v>
      </c>
      <c r="FH55" s="324">
        <v>178499</v>
      </c>
      <c r="FI55" s="327">
        <v>28632</v>
      </c>
      <c r="FJ55" s="324">
        <v>2874</v>
      </c>
      <c r="FK55" s="118">
        <v>137987</v>
      </c>
      <c r="FL55" s="324">
        <v>131502</v>
      </c>
      <c r="FM55" s="324">
        <v>4646</v>
      </c>
      <c r="FN55" s="324">
        <v>1839</v>
      </c>
      <c r="FO55" s="324">
        <v>11880</v>
      </c>
      <c r="FP55" s="140">
        <v>40.9</v>
      </c>
      <c r="FQ55" s="116">
        <v>828</v>
      </c>
      <c r="FR55" s="111">
        <v>8.15</v>
      </c>
      <c r="FS55" s="118">
        <v>5744</v>
      </c>
      <c r="FT55" s="328">
        <v>83</v>
      </c>
      <c r="FU55" s="328">
        <v>348</v>
      </c>
      <c r="FV55" s="328">
        <v>548</v>
      </c>
      <c r="FW55" s="334">
        <v>28</v>
      </c>
      <c r="FX55" s="334">
        <v>797</v>
      </c>
      <c r="FY55" s="323">
        <v>66.204755863855979</v>
      </c>
      <c r="FZ55" s="323"/>
      <c r="GA55" s="111">
        <v>99.9</v>
      </c>
      <c r="GB55" s="111">
        <v>92.4</v>
      </c>
      <c r="GC55" s="325">
        <v>80</v>
      </c>
      <c r="GD55" s="335">
        <v>6.8</v>
      </c>
      <c r="GE55" s="116">
        <v>131</v>
      </c>
      <c r="GF55" s="116">
        <v>15</v>
      </c>
      <c r="GG55" s="116">
        <v>77</v>
      </c>
      <c r="GH55" s="328">
        <v>1672</v>
      </c>
      <c r="GI55" s="328">
        <v>16</v>
      </c>
      <c r="GJ55" s="328">
        <v>2498</v>
      </c>
      <c r="GK55" s="328">
        <v>3590</v>
      </c>
      <c r="GL55" s="328">
        <v>4</v>
      </c>
      <c r="GM55" s="118">
        <v>4819000</v>
      </c>
      <c r="GN55" s="114">
        <v>5068</v>
      </c>
      <c r="GO55" s="328" t="s">
        <v>439</v>
      </c>
      <c r="GP55" s="328" t="s">
        <v>439</v>
      </c>
      <c r="GQ55" s="324">
        <v>18363</v>
      </c>
      <c r="GR55" s="327">
        <v>29</v>
      </c>
      <c r="GS55" s="327">
        <v>3604</v>
      </c>
      <c r="GT55" s="327">
        <v>14730</v>
      </c>
      <c r="GU55" s="324">
        <v>205279</v>
      </c>
      <c r="GV55" s="324">
        <v>179</v>
      </c>
      <c r="GW55" s="324">
        <v>60351</v>
      </c>
      <c r="GX55" s="324">
        <v>144749</v>
      </c>
      <c r="GY55" s="324">
        <v>845</v>
      </c>
      <c r="GZ55" s="324">
        <v>6945</v>
      </c>
      <c r="HA55" s="324">
        <v>552476</v>
      </c>
      <c r="HB55" s="324">
        <v>2963</v>
      </c>
      <c r="HC55" s="324">
        <v>23807</v>
      </c>
      <c r="HD55" s="324">
        <v>495262</v>
      </c>
      <c r="HE55" s="324">
        <v>720</v>
      </c>
      <c r="HF55" s="324">
        <v>36568</v>
      </c>
      <c r="HG55" s="324">
        <v>3683935.1</v>
      </c>
      <c r="HH55" s="327">
        <v>703</v>
      </c>
      <c r="HI55" s="328">
        <v>19588</v>
      </c>
      <c r="HJ55" s="328">
        <v>981708</v>
      </c>
      <c r="HK55" s="336">
        <v>65.84</v>
      </c>
      <c r="HL55" s="328">
        <v>1180</v>
      </c>
      <c r="HM55" s="327">
        <v>6644</v>
      </c>
      <c r="HN55" s="327">
        <v>3121</v>
      </c>
      <c r="HO55" s="337">
        <v>265</v>
      </c>
      <c r="HP55" s="74" t="s">
        <v>1208</v>
      </c>
      <c r="HQ55" s="74" t="s">
        <v>1208</v>
      </c>
      <c r="HR55" s="74" t="s">
        <v>1208</v>
      </c>
      <c r="HS55" s="337">
        <v>18</v>
      </c>
      <c r="HT55" s="338">
        <v>3995030</v>
      </c>
      <c r="HU55" s="338">
        <v>20108627</v>
      </c>
      <c r="HV55" s="339">
        <v>2142982</v>
      </c>
      <c r="HW55" s="339">
        <v>3382263</v>
      </c>
      <c r="HX55" s="339">
        <v>340311</v>
      </c>
      <c r="HY55" s="339">
        <v>7020</v>
      </c>
      <c r="HZ55" s="339">
        <v>10940</v>
      </c>
      <c r="IA55" s="339">
        <v>342880</v>
      </c>
      <c r="IB55" s="339">
        <v>193720</v>
      </c>
      <c r="IC55" s="340">
        <v>19301</v>
      </c>
      <c r="ID55" s="340">
        <v>3836930</v>
      </c>
      <c r="IE55" s="340" t="s">
        <v>439</v>
      </c>
      <c r="IF55" s="341">
        <v>70</v>
      </c>
      <c r="IG55" s="341" t="s">
        <v>439</v>
      </c>
      <c r="IH55" s="340">
        <v>23</v>
      </c>
      <c r="II55" s="341" t="s">
        <v>439</v>
      </c>
      <c r="IJ55" s="340">
        <v>31575</v>
      </c>
      <c r="IK55" s="338">
        <v>297568</v>
      </c>
      <c r="IL55" s="341">
        <v>15033</v>
      </c>
      <c r="IM55" s="346">
        <v>0</v>
      </c>
      <c r="IN55" s="331">
        <v>89.02</v>
      </c>
      <c r="IO55" s="342">
        <v>288666</v>
      </c>
      <c r="IP55" s="343">
        <v>6.13</v>
      </c>
      <c r="IQ55" s="344">
        <v>6.6</v>
      </c>
      <c r="IR55" s="344">
        <v>4.9000000000000004</v>
      </c>
      <c r="IS55" s="344">
        <v>799.9</v>
      </c>
      <c r="IT55" s="344">
        <v>785.5</v>
      </c>
      <c r="IU55" s="338">
        <v>84281</v>
      </c>
      <c r="IV55" s="345">
        <v>72.8</v>
      </c>
      <c r="IW55" s="345">
        <v>66.099999999999994</v>
      </c>
      <c r="IX55" s="345">
        <v>46</v>
      </c>
      <c r="IY55" s="345">
        <v>57.8</v>
      </c>
      <c r="IZ55" s="345">
        <v>27.5</v>
      </c>
      <c r="JA55" s="341">
        <v>5</v>
      </c>
      <c r="JB55" s="341">
        <v>9</v>
      </c>
      <c r="JC55" s="111" t="s">
        <v>439</v>
      </c>
      <c r="JD55" s="110">
        <v>0.86899999999999999</v>
      </c>
      <c r="JE55" s="109">
        <v>92.6</v>
      </c>
      <c r="JF55" s="109">
        <v>5.3</v>
      </c>
      <c r="JG55" s="109">
        <v>5.2</v>
      </c>
      <c r="JH55" s="108">
        <v>181593532</v>
      </c>
      <c r="JI55" s="346">
        <v>51.1</v>
      </c>
      <c r="JJ55" s="346">
        <v>47.3</v>
      </c>
      <c r="JK55" s="346" t="s">
        <v>439</v>
      </c>
      <c r="JL55" s="346" t="s">
        <v>439</v>
      </c>
      <c r="JM55" s="346">
        <v>43.1</v>
      </c>
      <c r="JN55" s="345">
        <v>42.6</v>
      </c>
      <c r="JO55" s="347">
        <v>3443</v>
      </c>
      <c r="JP55" s="74" t="s">
        <v>1208</v>
      </c>
      <c r="JQ55" s="74" t="s">
        <v>1208</v>
      </c>
      <c r="JR55" s="74" t="s">
        <v>1208</v>
      </c>
      <c r="JS55" s="345">
        <v>36</v>
      </c>
      <c r="JT55" s="345">
        <v>30.2</v>
      </c>
      <c r="JU55" s="338">
        <v>92356</v>
      </c>
      <c r="JV55" s="338">
        <v>1384</v>
      </c>
      <c r="JW55" s="338">
        <v>1855</v>
      </c>
      <c r="JX55" s="338">
        <v>7545</v>
      </c>
      <c r="JY55" s="338">
        <v>9086</v>
      </c>
      <c r="JZ55" s="338">
        <v>9343</v>
      </c>
      <c r="KA55" s="338">
        <v>10595</v>
      </c>
      <c r="KB55" s="338">
        <v>13911</v>
      </c>
      <c r="KC55" s="338">
        <v>11583</v>
      </c>
      <c r="KD55" s="338">
        <v>9883</v>
      </c>
      <c r="KE55" s="338">
        <v>8711</v>
      </c>
      <c r="KF55" s="338">
        <v>7135</v>
      </c>
      <c r="KG55" s="338">
        <v>5751</v>
      </c>
      <c r="KH55" s="74" t="s">
        <v>1208</v>
      </c>
      <c r="KI55" s="338">
        <v>2852</v>
      </c>
      <c r="KJ55" s="338">
        <v>1267</v>
      </c>
      <c r="KK55" s="338">
        <v>594</v>
      </c>
      <c r="KL55" s="338">
        <v>261</v>
      </c>
      <c r="KM55" s="338">
        <v>11465</v>
      </c>
      <c r="KN55" s="338">
        <v>11016</v>
      </c>
      <c r="KO55" s="338">
        <v>11429</v>
      </c>
      <c r="KP55" s="338">
        <v>12951</v>
      </c>
      <c r="KQ55" s="338">
        <v>14505</v>
      </c>
      <c r="KR55" s="338">
        <v>17876</v>
      </c>
      <c r="KS55" s="338">
        <v>14578</v>
      </c>
      <c r="KT55" s="338">
        <v>12848</v>
      </c>
      <c r="KU55" s="338">
        <v>12858</v>
      </c>
      <c r="KV55" s="338">
        <v>14534</v>
      </c>
      <c r="KW55" s="338">
        <v>18647</v>
      </c>
      <c r="KX55" s="74" t="s">
        <v>1208</v>
      </c>
      <c r="KY55" s="338">
        <v>15486</v>
      </c>
      <c r="KZ55" s="338">
        <v>11734</v>
      </c>
      <c r="LA55" s="338">
        <v>9987</v>
      </c>
      <c r="LB55" s="348">
        <v>11567</v>
      </c>
    </row>
    <row r="56" spans="1:314" ht="12" customHeight="1">
      <c r="A56" s="3">
        <v>342025</v>
      </c>
      <c r="B56" s="322" t="s">
        <v>738</v>
      </c>
      <c r="C56" s="323">
        <v>352.81</v>
      </c>
      <c r="D56" s="324">
        <v>223685</v>
      </c>
      <c r="E56" s="325">
        <v>11</v>
      </c>
      <c r="F56" s="325">
        <v>54.2</v>
      </c>
      <c r="G56" s="325">
        <v>34.799999999999997</v>
      </c>
      <c r="H56" s="326">
        <v>8829</v>
      </c>
      <c r="I56" s="326">
        <v>19287</v>
      </c>
      <c r="J56" s="326">
        <v>30279</v>
      </c>
      <c r="K56" s="324">
        <v>42006</v>
      </c>
      <c r="L56" s="324">
        <v>110204</v>
      </c>
      <c r="M56" s="324">
        <v>3416</v>
      </c>
      <c r="N56" s="324">
        <v>6988</v>
      </c>
      <c r="O56" s="327">
        <v>7765</v>
      </c>
      <c r="P56" s="74" t="s">
        <v>1208</v>
      </c>
      <c r="Q56" s="74" t="s">
        <v>1208</v>
      </c>
      <c r="R56" s="326">
        <v>223685</v>
      </c>
      <c r="S56" s="324">
        <v>228552</v>
      </c>
      <c r="T56" s="324">
        <v>225845</v>
      </c>
      <c r="U56" s="324">
        <v>919903</v>
      </c>
      <c r="V56" s="324">
        <v>1018203</v>
      </c>
      <c r="W56" s="324">
        <v>288998</v>
      </c>
      <c r="X56" s="324">
        <v>774724</v>
      </c>
      <c r="Y56" s="328">
        <v>0</v>
      </c>
      <c r="Z56" s="329">
        <v>57</v>
      </c>
      <c r="AA56" s="328">
        <v>0</v>
      </c>
      <c r="AB56" s="74" t="s">
        <v>1208</v>
      </c>
      <c r="AC56" s="74" t="s">
        <v>1208</v>
      </c>
      <c r="AD56" s="330">
        <v>45043</v>
      </c>
      <c r="AE56" s="324">
        <v>2350</v>
      </c>
      <c r="AF56" s="328">
        <v>353</v>
      </c>
      <c r="AG56" s="324">
        <v>4693</v>
      </c>
      <c r="AH56" s="324">
        <v>182868</v>
      </c>
      <c r="AI56" s="324">
        <v>1802</v>
      </c>
      <c r="AJ56" s="74" t="s">
        <v>1208</v>
      </c>
      <c r="AK56" s="329">
        <v>22</v>
      </c>
      <c r="AL56" s="324">
        <v>1849</v>
      </c>
      <c r="AM56" s="327">
        <v>38</v>
      </c>
      <c r="AN56" s="327">
        <v>10390</v>
      </c>
      <c r="AO56" s="324">
        <v>685</v>
      </c>
      <c r="AP56" s="324">
        <v>41</v>
      </c>
      <c r="AQ56" s="332">
        <v>28</v>
      </c>
      <c r="AR56" s="327">
        <v>4933</v>
      </c>
      <c r="AS56" s="324">
        <v>439</v>
      </c>
      <c r="AT56" s="324">
        <v>2</v>
      </c>
      <c r="AU56" s="324">
        <v>92</v>
      </c>
      <c r="AV56" s="324">
        <v>15</v>
      </c>
      <c r="AW56" s="324">
        <v>72</v>
      </c>
      <c r="AX56" s="74" t="s">
        <v>1208</v>
      </c>
      <c r="AY56" s="74" t="s">
        <v>1208</v>
      </c>
      <c r="AZ56" s="74" t="s">
        <v>1208</v>
      </c>
      <c r="BA56" s="74" t="s">
        <v>1208</v>
      </c>
      <c r="BB56" s="325">
        <v>95.798319327731093</v>
      </c>
      <c r="BC56" s="325">
        <v>125</v>
      </c>
      <c r="BD56" s="325">
        <v>121</v>
      </c>
      <c r="BE56" s="325"/>
      <c r="BF56" s="328">
        <v>13</v>
      </c>
      <c r="BG56" s="332">
        <v>14</v>
      </c>
      <c r="BH56" s="332">
        <v>13</v>
      </c>
      <c r="BI56" s="74" t="s">
        <v>1208</v>
      </c>
      <c r="BJ56" s="74" t="s">
        <v>1208</v>
      </c>
      <c r="BK56" s="328">
        <v>2</v>
      </c>
      <c r="BL56" s="328">
        <v>2</v>
      </c>
      <c r="BM56" s="332">
        <v>1</v>
      </c>
      <c r="BN56" s="332">
        <v>1</v>
      </c>
      <c r="BO56" s="327">
        <v>11</v>
      </c>
      <c r="BP56" s="324">
        <v>13116</v>
      </c>
      <c r="BQ56" s="327">
        <v>1</v>
      </c>
      <c r="BR56" s="324">
        <v>20800</v>
      </c>
      <c r="BS56" s="327">
        <v>2</v>
      </c>
      <c r="BT56" s="324">
        <v>26565</v>
      </c>
      <c r="BU56" s="327">
        <v>9</v>
      </c>
      <c r="BV56" s="324">
        <v>5030</v>
      </c>
      <c r="BW56" s="325">
        <v>56.9</v>
      </c>
      <c r="BX56" s="328">
        <v>0</v>
      </c>
      <c r="BY56" s="328">
        <v>2</v>
      </c>
      <c r="BZ56" s="328">
        <v>0</v>
      </c>
      <c r="CA56" s="328">
        <v>1795</v>
      </c>
      <c r="CB56" s="325">
        <v>32.5</v>
      </c>
      <c r="CC56" s="331">
        <v>1.35</v>
      </c>
      <c r="CD56" s="325">
        <v>36.5</v>
      </c>
      <c r="CE56" s="325">
        <v>3.8751613498063802</v>
      </c>
      <c r="CF56" s="325">
        <v>54.830669989699999</v>
      </c>
      <c r="CG56" s="327">
        <v>26</v>
      </c>
      <c r="CH56" s="324">
        <v>4499</v>
      </c>
      <c r="CI56" s="327">
        <v>238</v>
      </c>
      <c r="CJ56" s="327">
        <v>743</v>
      </c>
      <c r="CK56" s="327">
        <v>3284</v>
      </c>
      <c r="CL56" s="327">
        <v>771</v>
      </c>
      <c r="CM56" s="327">
        <v>259</v>
      </c>
      <c r="CN56" s="327">
        <v>529</v>
      </c>
      <c r="CO56" s="323">
        <v>1.48</v>
      </c>
      <c r="CP56" s="331" t="s">
        <v>439</v>
      </c>
      <c r="CQ56" s="327">
        <v>2</v>
      </c>
      <c r="CR56" s="327">
        <v>2</v>
      </c>
      <c r="CS56" s="327">
        <v>4</v>
      </c>
      <c r="CT56" s="327">
        <v>3</v>
      </c>
      <c r="CU56" s="327">
        <v>228</v>
      </c>
      <c r="CV56" s="327">
        <v>15</v>
      </c>
      <c r="CW56" s="324">
        <v>1140</v>
      </c>
      <c r="CX56" s="327">
        <v>18</v>
      </c>
      <c r="CY56" s="327">
        <v>1247</v>
      </c>
      <c r="CZ56" s="328">
        <v>26</v>
      </c>
      <c r="DA56" s="328">
        <v>341</v>
      </c>
      <c r="DB56" s="328">
        <v>5</v>
      </c>
      <c r="DC56" s="328">
        <v>51</v>
      </c>
      <c r="DD56" s="328">
        <v>8</v>
      </c>
      <c r="DE56" s="328">
        <v>220</v>
      </c>
      <c r="DF56" s="324">
        <v>7724</v>
      </c>
      <c r="DG56" s="324">
        <v>1036</v>
      </c>
      <c r="DH56" s="330">
        <v>2545</v>
      </c>
      <c r="DI56" s="330">
        <v>734326.44499999995</v>
      </c>
      <c r="DJ56" s="330">
        <v>164025.43799999999</v>
      </c>
      <c r="DK56" s="330">
        <v>667295.16099999996</v>
      </c>
      <c r="DL56" s="324">
        <v>77822</v>
      </c>
      <c r="DM56" s="327">
        <v>8</v>
      </c>
      <c r="DN56" s="330">
        <v>13832</v>
      </c>
      <c r="DO56" s="330">
        <v>1445</v>
      </c>
      <c r="DP56" s="330">
        <v>1232</v>
      </c>
      <c r="DQ56" s="328">
        <v>283</v>
      </c>
      <c r="DR56" s="328">
        <v>662</v>
      </c>
      <c r="DS56" s="324">
        <v>10330</v>
      </c>
      <c r="DT56" s="324">
        <v>10581</v>
      </c>
      <c r="DU56" s="324">
        <v>2317</v>
      </c>
      <c r="DV56" s="324">
        <v>2459</v>
      </c>
      <c r="DW56" s="328">
        <v>194</v>
      </c>
      <c r="DX56" s="328">
        <v>328</v>
      </c>
      <c r="DY56" s="328">
        <v>11</v>
      </c>
      <c r="DZ56" s="328">
        <v>1412</v>
      </c>
      <c r="EA56" s="328">
        <v>16</v>
      </c>
      <c r="EB56" s="328">
        <v>16046</v>
      </c>
      <c r="EC56" s="74" t="s">
        <v>1208</v>
      </c>
      <c r="ED56" s="116">
        <v>65</v>
      </c>
      <c r="EE56" s="327">
        <v>4974</v>
      </c>
      <c r="EF56" s="118">
        <v>4545</v>
      </c>
      <c r="EG56" s="327">
        <v>0</v>
      </c>
      <c r="EH56" s="118">
        <v>556</v>
      </c>
      <c r="EI56" s="328">
        <v>58</v>
      </c>
      <c r="EJ56" s="328">
        <v>34</v>
      </c>
      <c r="EK56" s="325">
        <v>62.1</v>
      </c>
      <c r="EL56" s="328">
        <v>21</v>
      </c>
      <c r="EM56" s="328">
        <v>60</v>
      </c>
      <c r="EN56" s="328">
        <v>1420</v>
      </c>
      <c r="EO56" s="330">
        <v>324</v>
      </c>
      <c r="EP56" s="330">
        <v>129</v>
      </c>
      <c r="EQ56" s="330">
        <v>1211</v>
      </c>
      <c r="ER56" s="327">
        <v>1358</v>
      </c>
      <c r="ES56" s="325">
        <v>96.9</v>
      </c>
      <c r="ET56" s="325">
        <v>97.3</v>
      </c>
      <c r="EU56" s="330">
        <v>639</v>
      </c>
      <c r="EV56" s="325">
        <v>16.010000000000002</v>
      </c>
      <c r="EW56" s="330">
        <v>44250</v>
      </c>
      <c r="EX56" s="325">
        <v>29.6</v>
      </c>
      <c r="EY56" s="330">
        <v>450390</v>
      </c>
      <c r="EZ56" s="325">
        <v>-1.8</v>
      </c>
      <c r="FA56" s="328">
        <v>294</v>
      </c>
      <c r="FB56" s="328">
        <v>23</v>
      </c>
      <c r="FC56" s="333" t="s">
        <v>439</v>
      </c>
      <c r="FD56" s="328">
        <v>9</v>
      </c>
      <c r="FE56" s="328" t="s">
        <v>1209</v>
      </c>
      <c r="FF56" s="328">
        <v>100</v>
      </c>
      <c r="FG56" s="325">
        <v>100</v>
      </c>
      <c r="FH56" s="324">
        <v>77765</v>
      </c>
      <c r="FI56" s="327">
        <v>8590</v>
      </c>
      <c r="FJ56" s="324">
        <v>0</v>
      </c>
      <c r="FK56" s="118">
        <v>65514</v>
      </c>
      <c r="FL56" s="324">
        <v>54200</v>
      </c>
      <c r="FM56" s="324">
        <v>6242</v>
      </c>
      <c r="FN56" s="324">
        <v>5072</v>
      </c>
      <c r="FO56" s="324">
        <v>3661</v>
      </c>
      <c r="FP56" s="140">
        <v>15.1</v>
      </c>
      <c r="FQ56" s="116">
        <v>340</v>
      </c>
      <c r="FR56" s="111">
        <v>9.4</v>
      </c>
      <c r="FS56" s="118">
        <v>4570</v>
      </c>
      <c r="FT56" s="328">
        <v>238</v>
      </c>
      <c r="FU56" s="328">
        <v>139</v>
      </c>
      <c r="FV56" s="328">
        <v>346</v>
      </c>
      <c r="FW56" s="334">
        <v>13</v>
      </c>
      <c r="FX56" s="334">
        <v>421</v>
      </c>
      <c r="FY56" s="323">
        <v>71.704396947852118</v>
      </c>
      <c r="FZ56" s="323"/>
      <c r="GA56" s="111">
        <v>99.3</v>
      </c>
      <c r="GB56" s="111">
        <v>89.7</v>
      </c>
      <c r="GC56" s="325">
        <v>88</v>
      </c>
      <c r="GD56" s="335">
        <v>38.299999999999997</v>
      </c>
      <c r="GE56" s="116">
        <v>59</v>
      </c>
      <c r="GF56" s="116">
        <v>14</v>
      </c>
      <c r="GG56" s="116">
        <v>71</v>
      </c>
      <c r="GH56" s="328">
        <v>451</v>
      </c>
      <c r="GI56" s="328">
        <v>5</v>
      </c>
      <c r="GJ56" s="328">
        <v>759</v>
      </c>
      <c r="GK56" s="328">
        <v>1518</v>
      </c>
      <c r="GL56" s="328">
        <v>3</v>
      </c>
      <c r="GM56" s="118">
        <v>2743000</v>
      </c>
      <c r="GN56" s="114">
        <v>1860</v>
      </c>
      <c r="GO56" s="328" t="s">
        <v>439</v>
      </c>
      <c r="GP56" s="328" t="s">
        <v>439</v>
      </c>
      <c r="GQ56" s="324">
        <v>9534</v>
      </c>
      <c r="GR56" s="327">
        <v>41</v>
      </c>
      <c r="GS56" s="327">
        <v>1750</v>
      </c>
      <c r="GT56" s="327">
        <v>7743</v>
      </c>
      <c r="GU56" s="324">
        <v>91931</v>
      </c>
      <c r="GV56" s="324">
        <v>503</v>
      </c>
      <c r="GW56" s="324">
        <v>28231</v>
      </c>
      <c r="GX56" s="324">
        <v>63197</v>
      </c>
      <c r="GY56" s="324">
        <v>402</v>
      </c>
      <c r="GZ56" s="324">
        <v>2787</v>
      </c>
      <c r="HA56" s="324">
        <v>166925</v>
      </c>
      <c r="HB56" s="324">
        <v>1830</v>
      </c>
      <c r="HC56" s="324">
        <v>11321</v>
      </c>
      <c r="HD56" s="324">
        <v>202167</v>
      </c>
      <c r="HE56" s="324">
        <v>392</v>
      </c>
      <c r="HF56" s="324">
        <v>20907</v>
      </c>
      <c r="HG56" s="324">
        <v>1115559.57</v>
      </c>
      <c r="HH56" s="327">
        <v>378</v>
      </c>
      <c r="HI56" s="328">
        <v>10972</v>
      </c>
      <c r="HJ56" s="328">
        <v>295284</v>
      </c>
      <c r="HK56" s="336">
        <v>48</v>
      </c>
      <c r="HL56" s="354">
        <v>110</v>
      </c>
      <c r="HM56" s="327">
        <v>2970</v>
      </c>
      <c r="HN56" s="327">
        <v>1177</v>
      </c>
      <c r="HO56" s="337">
        <v>34</v>
      </c>
      <c r="HP56" s="74" t="s">
        <v>1208</v>
      </c>
      <c r="HQ56" s="74" t="s">
        <v>1208</v>
      </c>
      <c r="HR56" s="74" t="s">
        <v>1208</v>
      </c>
      <c r="HS56" s="337">
        <v>10</v>
      </c>
      <c r="HT56" s="338">
        <v>1503475</v>
      </c>
      <c r="HU56" s="338">
        <v>7782936</v>
      </c>
      <c r="HV56" s="339">
        <v>233898</v>
      </c>
      <c r="HW56" s="339">
        <v>1353434</v>
      </c>
      <c r="HX56" s="339">
        <v>135888</v>
      </c>
      <c r="HY56" s="339">
        <v>7640</v>
      </c>
      <c r="HZ56" s="339">
        <v>9530</v>
      </c>
      <c r="IA56" s="339">
        <v>134850</v>
      </c>
      <c r="IB56" s="339">
        <v>67440</v>
      </c>
      <c r="IC56" s="340">
        <v>8963</v>
      </c>
      <c r="ID56" s="340">
        <v>8290747</v>
      </c>
      <c r="IE56" s="340">
        <v>0</v>
      </c>
      <c r="IF56" s="341">
        <v>136</v>
      </c>
      <c r="IG56" s="341">
        <v>0</v>
      </c>
      <c r="IH56" s="340">
        <v>90</v>
      </c>
      <c r="II56" s="341">
        <v>0</v>
      </c>
      <c r="IJ56" s="340">
        <v>654416</v>
      </c>
      <c r="IK56" s="338">
        <v>105765</v>
      </c>
      <c r="IL56" s="341">
        <v>0</v>
      </c>
      <c r="IM56" s="378">
        <v>30000</v>
      </c>
      <c r="IN56" s="331">
        <v>29.72</v>
      </c>
      <c r="IO56" s="342">
        <v>156083</v>
      </c>
      <c r="IP56" s="343" t="s">
        <v>439</v>
      </c>
      <c r="IQ56" s="344">
        <v>1.3</v>
      </c>
      <c r="IR56" s="344">
        <v>1.3</v>
      </c>
      <c r="IS56" s="344">
        <v>378.1</v>
      </c>
      <c r="IT56" s="344">
        <v>378.1</v>
      </c>
      <c r="IU56" s="338">
        <v>2030</v>
      </c>
      <c r="IV56" s="345">
        <v>72.3</v>
      </c>
      <c r="IW56" s="345">
        <v>49.6</v>
      </c>
      <c r="IX56" s="345">
        <v>33</v>
      </c>
      <c r="IY56" s="345">
        <v>59.9</v>
      </c>
      <c r="IZ56" s="345">
        <v>19.899999999999999</v>
      </c>
      <c r="JA56" s="341">
        <v>0</v>
      </c>
      <c r="JB56" s="341">
        <v>18</v>
      </c>
      <c r="JC56" s="111">
        <v>71</v>
      </c>
      <c r="JD56" s="110">
        <v>0.61</v>
      </c>
      <c r="JE56" s="109">
        <v>96.1</v>
      </c>
      <c r="JF56" s="109">
        <v>10.5</v>
      </c>
      <c r="JG56" s="109">
        <v>4.9000000000000004</v>
      </c>
      <c r="JH56" s="108">
        <v>124714167</v>
      </c>
      <c r="JI56" s="346">
        <v>42.4</v>
      </c>
      <c r="JJ56" s="346">
        <v>52</v>
      </c>
      <c r="JK56" s="346" t="s">
        <v>439</v>
      </c>
      <c r="JL56" s="346" t="s">
        <v>439</v>
      </c>
      <c r="JM56" s="346">
        <v>86.6</v>
      </c>
      <c r="JN56" s="345">
        <v>38</v>
      </c>
      <c r="JO56" s="347">
        <v>1864</v>
      </c>
      <c r="JP56" s="74" t="s">
        <v>1208</v>
      </c>
      <c r="JQ56" s="74" t="s">
        <v>1208</v>
      </c>
      <c r="JR56" s="74" t="s">
        <v>1208</v>
      </c>
      <c r="JS56" s="345">
        <v>32</v>
      </c>
      <c r="JT56" s="345">
        <v>23.4</v>
      </c>
      <c r="JU56" s="338">
        <v>40419</v>
      </c>
      <c r="JV56" s="338">
        <v>598</v>
      </c>
      <c r="JW56" s="338">
        <v>727</v>
      </c>
      <c r="JX56" s="338">
        <v>3162</v>
      </c>
      <c r="JY56" s="338">
        <v>3497</v>
      </c>
      <c r="JZ56" s="338">
        <v>3440</v>
      </c>
      <c r="KA56" s="338">
        <v>4322</v>
      </c>
      <c r="KB56" s="338">
        <v>5908</v>
      </c>
      <c r="KC56" s="338">
        <v>5435</v>
      </c>
      <c r="KD56" s="338">
        <v>4863</v>
      </c>
      <c r="KE56" s="338">
        <v>4382</v>
      </c>
      <c r="KF56" s="338">
        <v>3663</v>
      </c>
      <c r="KG56" s="338">
        <v>3282</v>
      </c>
      <c r="KH56" s="74" t="s">
        <v>1208</v>
      </c>
      <c r="KI56" s="338">
        <v>1654</v>
      </c>
      <c r="KJ56" s="338">
        <v>818</v>
      </c>
      <c r="KK56" s="338">
        <v>411</v>
      </c>
      <c r="KL56" s="338">
        <v>225</v>
      </c>
      <c r="KM56" s="338">
        <v>4815</v>
      </c>
      <c r="KN56" s="338">
        <v>4644</v>
      </c>
      <c r="KO56" s="338">
        <v>4516</v>
      </c>
      <c r="KP56" s="338">
        <v>4905</v>
      </c>
      <c r="KQ56" s="338">
        <v>5967</v>
      </c>
      <c r="KR56" s="338">
        <v>7605</v>
      </c>
      <c r="KS56" s="338">
        <v>6898</v>
      </c>
      <c r="KT56" s="338">
        <v>6421</v>
      </c>
      <c r="KU56" s="338">
        <v>6499</v>
      </c>
      <c r="KV56" s="338">
        <v>7616</v>
      </c>
      <c r="KW56" s="338">
        <v>10697</v>
      </c>
      <c r="KX56" s="74" t="s">
        <v>1208</v>
      </c>
      <c r="KY56" s="338">
        <v>9473</v>
      </c>
      <c r="KZ56" s="338">
        <v>7804</v>
      </c>
      <c r="LA56" s="338">
        <v>7110</v>
      </c>
      <c r="LB56" s="348">
        <v>8499</v>
      </c>
    </row>
    <row r="57" spans="1:314" ht="12" customHeight="1">
      <c r="A57" s="3">
        <v>342076</v>
      </c>
      <c r="B57" s="322" t="s">
        <v>739</v>
      </c>
      <c r="C57" s="323">
        <v>518.14</v>
      </c>
      <c r="D57" s="324">
        <v>468380</v>
      </c>
      <c r="E57" s="325">
        <v>13.47</v>
      </c>
      <c r="F57" s="325">
        <v>58.45</v>
      </c>
      <c r="G57" s="325">
        <v>28.06</v>
      </c>
      <c r="H57" s="326">
        <v>24028</v>
      </c>
      <c r="I57" s="326">
        <v>50144</v>
      </c>
      <c r="J57" s="326">
        <v>76515</v>
      </c>
      <c r="K57" s="324">
        <v>65629</v>
      </c>
      <c r="L57" s="324">
        <v>209148</v>
      </c>
      <c r="M57" s="324">
        <v>9361</v>
      </c>
      <c r="N57" s="324">
        <v>15503</v>
      </c>
      <c r="O57" s="327">
        <v>15086</v>
      </c>
      <c r="P57" s="74" t="s">
        <v>1208</v>
      </c>
      <c r="Q57" s="74" t="s">
        <v>1208</v>
      </c>
      <c r="R57" s="326">
        <v>461793</v>
      </c>
      <c r="S57" s="324">
        <v>464811</v>
      </c>
      <c r="T57" s="324">
        <v>464897</v>
      </c>
      <c r="U57" s="324">
        <v>1033021</v>
      </c>
      <c r="V57" s="324">
        <v>3034401</v>
      </c>
      <c r="W57" s="324">
        <v>1049522</v>
      </c>
      <c r="X57" s="324">
        <v>1191541</v>
      </c>
      <c r="Y57" s="324">
        <v>111</v>
      </c>
      <c r="Z57" s="329">
        <v>74</v>
      </c>
      <c r="AA57" s="324">
        <v>41</v>
      </c>
      <c r="AB57" s="74" t="s">
        <v>1208</v>
      </c>
      <c r="AC57" s="74" t="s">
        <v>1208</v>
      </c>
      <c r="AD57" s="324">
        <v>240321</v>
      </c>
      <c r="AE57" s="324">
        <v>7568</v>
      </c>
      <c r="AF57" s="324">
        <v>2100</v>
      </c>
      <c r="AG57" s="324">
        <v>5263</v>
      </c>
      <c r="AH57" s="328">
        <v>430880</v>
      </c>
      <c r="AI57" s="324">
        <v>530</v>
      </c>
      <c r="AJ57" s="74" t="s">
        <v>1208</v>
      </c>
      <c r="AK57" s="329">
        <v>42</v>
      </c>
      <c r="AL57" s="324">
        <v>3242</v>
      </c>
      <c r="AM57" s="327">
        <v>76</v>
      </c>
      <c r="AN57" s="327">
        <v>25036</v>
      </c>
      <c r="AO57" s="324">
        <v>1610</v>
      </c>
      <c r="AP57" s="324">
        <v>203</v>
      </c>
      <c r="AQ57" s="332">
        <v>34</v>
      </c>
      <c r="AR57" s="327">
        <v>11270</v>
      </c>
      <c r="AS57" s="324">
        <v>756</v>
      </c>
      <c r="AT57" s="324">
        <v>2</v>
      </c>
      <c r="AU57" s="324">
        <v>441</v>
      </c>
      <c r="AV57" s="324">
        <v>23</v>
      </c>
      <c r="AW57" s="324">
        <v>75</v>
      </c>
      <c r="AX57" s="74" t="s">
        <v>1208</v>
      </c>
      <c r="AY57" s="74" t="s">
        <v>1208</v>
      </c>
      <c r="AZ57" s="74" t="s">
        <v>1208</v>
      </c>
      <c r="BA57" s="74" t="s">
        <v>1208</v>
      </c>
      <c r="BB57" s="325">
        <v>92.602040816326522</v>
      </c>
      <c r="BC57" s="335">
        <v>125.9</v>
      </c>
      <c r="BD57" s="335">
        <v>117</v>
      </c>
      <c r="BE57" s="335"/>
      <c r="BF57" s="324">
        <v>37</v>
      </c>
      <c r="BG57" s="324">
        <v>37</v>
      </c>
      <c r="BH57" s="324">
        <v>20</v>
      </c>
      <c r="BI57" s="74" t="s">
        <v>1208</v>
      </c>
      <c r="BJ57" s="74" t="s">
        <v>1208</v>
      </c>
      <c r="BK57" s="324">
        <v>2</v>
      </c>
      <c r="BL57" s="324">
        <v>2</v>
      </c>
      <c r="BM57" s="324">
        <v>3</v>
      </c>
      <c r="BN57" s="324">
        <v>0</v>
      </c>
      <c r="BO57" s="327">
        <v>6</v>
      </c>
      <c r="BP57" s="324">
        <v>26085</v>
      </c>
      <c r="BQ57" s="327">
        <v>1</v>
      </c>
      <c r="BR57" s="324">
        <v>25000</v>
      </c>
      <c r="BS57" s="327">
        <v>8</v>
      </c>
      <c r="BT57" s="324">
        <v>135424</v>
      </c>
      <c r="BU57" s="327">
        <v>6</v>
      </c>
      <c r="BV57" s="324">
        <v>4851</v>
      </c>
      <c r="BW57" s="335">
        <v>45.7</v>
      </c>
      <c r="BX57" s="324">
        <v>0</v>
      </c>
      <c r="BY57" s="324">
        <v>3</v>
      </c>
      <c r="BZ57" s="324">
        <v>0</v>
      </c>
      <c r="CA57" s="324">
        <v>6106</v>
      </c>
      <c r="CB57" s="325">
        <v>53.3</v>
      </c>
      <c r="CC57" s="141">
        <v>1.96</v>
      </c>
      <c r="CD57" s="327">
        <v>32.299999999999997</v>
      </c>
      <c r="CE57" s="325">
        <v>3.9404521889400921</v>
      </c>
      <c r="CF57" s="325">
        <v>59.391195345100002</v>
      </c>
      <c r="CG57" s="327">
        <v>41</v>
      </c>
      <c r="CH57" s="324">
        <v>6213</v>
      </c>
      <c r="CI57" s="327">
        <v>360</v>
      </c>
      <c r="CJ57" s="327">
        <v>1002</v>
      </c>
      <c r="CK57" s="327">
        <v>4955</v>
      </c>
      <c r="CL57" s="327">
        <v>1401</v>
      </c>
      <c r="CM57" s="327">
        <v>365</v>
      </c>
      <c r="CN57" s="327">
        <v>770</v>
      </c>
      <c r="CO57" s="323">
        <v>1.67</v>
      </c>
      <c r="CP57" s="324" t="s">
        <v>439</v>
      </c>
      <c r="CQ57" s="327">
        <v>4</v>
      </c>
      <c r="CR57" s="327">
        <v>69</v>
      </c>
      <c r="CS57" s="327">
        <v>5</v>
      </c>
      <c r="CT57" s="327">
        <v>1</v>
      </c>
      <c r="CU57" s="327">
        <v>80</v>
      </c>
      <c r="CV57" s="327">
        <v>23</v>
      </c>
      <c r="CW57" s="324">
        <v>1353</v>
      </c>
      <c r="CX57" s="327">
        <v>15</v>
      </c>
      <c r="CY57" s="327">
        <v>1163</v>
      </c>
      <c r="CZ57" s="324">
        <v>72</v>
      </c>
      <c r="DA57" s="324">
        <v>1183</v>
      </c>
      <c r="DB57" s="324">
        <v>16</v>
      </c>
      <c r="DC57" s="324">
        <v>162</v>
      </c>
      <c r="DD57" s="324">
        <v>85</v>
      </c>
      <c r="DE57" s="324">
        <v>2178</v>
      </c>
      <c r="DF57" s="324">
        <v>16175</v>
      </c>
      <c r="DG57" s="324">
        <v>5197</v>
      </c>
      <c r="DH57" s="330">
        <v>2446</v>
      </c>
      <c r="DI57" s="330">
        <v>1310223.753</v>
      </c>
      <c r="DJ57" s="330">
        <v>937046.73800000001</v>
      </c>
      <c r="DK57" s="330">
        <v>655839.76300000004</v>
      </c>
      <c r="DL57" s="324">
        <v>131326</v>
      </c>
      <c r="DM57" s="327">
        <v>15</v>
      </c>
      <c r="DN57" s="330">
        <v>27287</v>
      </c>
      <c r="DO57" s="330">
        <v>2864</v>
      </c>
      <c r="DP57" s="330">
        <v>2523</v>
      </c>
      <c r="DQ57" s="324">
        <v>117</v>
      </c>
      <c r="DR57" s="324">
        <v>1317</v>
      </c>
      <c r="DS57" s="324">
        <v>24759</v>
      </c>
      <c r="DT57" s="324">
        <v>17911</v>
      </c>
      <c r="DU57" s="324">
        <v>4038</v>
      </c>
      <c r="DV57" s="324">
        <v>5353</v>
      </c>
      <c r="DW57" s="324">
        <v>453</v>
      </c>
      <c r="DX57" s="324">
        <v>358</v>
      </c>
      <c r="DY57" s="324">
        <v>1</v>
      </c>
      <c r="DZ57" s="324">
        <v>2581</v>
      </c>
      <c r="EA57" s="324">
        <v>39</v>
      </c>
      <c r="EB57" s="324">
        <v>16656</v>
      </c>
      <c r="EC57" s="74" t="s">
        <v>1208</v>
      </c>
      <c r="ED57" s="116">
        <v>146</v>
      </c>
      <c r="EE57" s="327">
        <v>14763</v>
      </c>
      <c r="EF57" s="118">
        <v>13280</v>
      </c>
      <c r="EG57" s="327">
        <v>10</v>
      </c>
      <c r="EH57" s="118">
        <v>1996</v>
      </c>
      <c r="EI57" s="324">
        <v>102</v>
      </c>
      <c r="EJ57" s="324">
        <v>128</v>
      </c>
      <c r="EK57" s="325">
        <v>80.31</v>
      </c>
      <c r="EL57" s="324">
        <v>146</v>
      </c>
      <c r="EM57" s="324">
        <v>410</v>
      </c>
      <c r="EN57" s="324">
        <v>648</v>
      </c>
      <c r="EO57" s="324">
        <v>169</v>
      </c>
      <c r="EP57" s="324">
        <v>71</v>
      </c>
      <c r="EQ57" s="324">
        <v>3629</v>
      </c>
      <c r="ER57" s="327">
        <v>3776</v>
      </c>
      <c r="ES57" s="335">
        <v>95.8</v>
      </c>
      <c r="ET57" s="335">
        <v>97.5</v>
      </c>
      <c r="EU57" s="324">
        <v>470</v>
      </c>
      <c r="EV57" s="325">
        <v>13.49</v>
      </c>
      <c r="EW57" s="330">
        <v>96803</v>
      </c>
      <c r="EX57" s="325">
        <v>28.2</v>
      </c>
      <c r="EY57" s="116">
        <v>365094</v>
      </c>
      <c r="EZ57" s="140">
        <v>-0.61</v>
      </c>
      <c r="FA57" s="328">
        <v>508</v>
      </c>
      <c r="FB57" s="328">
        <v>13</v>
      </c>
      <c r="FC57" s="353">
        <v>10107</v>
      </c>
      <c r="FD57" s="328">
        <v>299</v>
      </c>
      <c r="FE57" s="328" t="s">
        <v>1209</v>
      </c>
      <c r="FF57" s="328">
        <v>69.2</v>
      </c>
      <c r="FG57" s="325">
        <v>73.3</v>
      </c>
      <c r="FH57" s="324">
        <v>159551</v>
      </c>
      <c r="FI57" s="327">
        <v>6272</v>
      </c>
      <c r="FJ57" s="324">
        <v>80</v>
      </c>
      <c r="FK57" s="118">
        <v>145430</v>
      </c>
      <c r="FL57" s="324">
        <v>127556</v>
      </c>
      <c r="FM57" s="324">
        <v>11512</v>
      </c>
      <c r="FN57" s="324">
        <v>6362</v>
      </c>
      <c r="FO57" s="324">
        <v>7849</v>
      </c>
      <c r="FP57" s="140">
        <v>44.2</v>
      </c>
      <c r="FQ57" s="116">
        <v>679</v>
      </c>
      <c r="FR57" s="111">
        <v>6.73</v>
      </c>
      <c r="FS57" s="118">
        <v>5296</v>
      </c>
      <c r="FT57" s="328">
        <v>60</v>
      </c>
      <c r="FU57" s="328">
        <v>126</v>
      </c>
      <c r="FV57" s="328">
        <v>910</v>
      </c>
      <c r="FW57" s="334">
        <v>67</v>
      </c>
      <c r="FX57" s="334">
        <v>1824</v>
      </c>
      <c r="FY57" s="323">
        <v>64.247402593808289</v>
      </c>
      <c r="FZ57" s="323"/>
      <c r="GA57" s="111">
        <v>95.7</v>
      </c>
      <c r="GB57" s="111">
        <v>93.6</v>
      </c>
      <c r="GC57" s="325">
        <v>73.099999999999994</v>
      </c>
      <c r="GD57" s="399">
        <v>52.9</v>
      </c>
      <c r="GE57" s="116">
        <v>104</v>
      </c>
      <c r="GF57" s="116">
        <v>15</v>
      </c>
      <c r="GG57" s="116">
        <v>95</v>
      </c>
      <c r="GH57" s="334">
        <v>1592</v>
      </c>
      <c r="GI57" s="334">
        <v>13</v>
      </c>
      <c r="GJ57" s="334">
        <v>2935</v>
      </c>
      <c r="GK57" s="334">
        <v>6075</v>
      </c>
      <c r="GL57" s="334">
        <v>7</v>
      </c>
      <c r="GM57" s="118">
        <v>3624000</v>
      </c>
      <c r="GN57" s="114">
        <v>3961</v>
      </c>
      <c r="GO57" s="334" t="s">
        <v>439</v>
      </c>
      <c r="GP57" s="334" t="s">
        <v>439</v>
      </c>
      <c r="GQ57" s="324">
        <v>21032</v>
      </c>
      <c r="GR57" s="327">
        <v>39</v>
      </c>
      <c r="GS57" s="327">
        <v>4338</v>
      </c>
      <c r="GT57" s="327">
        <v>16655</v>
      </c>
      <c r="GU57" s="324">
        <v>213750</v>
      </c>
      <c r="GV57" s="324">
        <v>403</v>
      </c>
      <c r="GW57" s="324">
        <v>59583</v>
      </c>
      <c r="GX57" s="324">
        <v>153764</v>
      </c>
      <c r="GY57" s="324">
        <v>1326</v>
      </c>
      <c r="GZ57" s="324">
        <v>11981</v>
      </c>
      <c r="HA57" s="324">
        <v>1028369</v>
      </c>
      <c r="HB57" s="324">
        <v>3275</v>
      </c>
      <c r="HC57" s="324">
        <v>26463</v>
      </c>
      <c r="HD57" s="324">
        <v>566028</v>
      </c>
      <c r="HE57" s="324">
        <v>1181</v>
      </c>
      <c r="HF57" s="324">
        <v>40126</v>
      </c>
      <c r="HG57" s="324">
        <v>1725856.52</v>
      </c>
      <c r="HH57" s="327">
        <v>1168</v>
      </c>
      <c r="HI57" s="334">
        <v>28274</v>
      </c>
      <c r="HJ57" s="334">
        <v>634334</v>
      </c>
      <c r="HK57" s="336">
        <v>61</v>
      </c>
      <c r="HL57" s="334">
        <v>419.2</v>
      </c>
      <c r="HM57" s="327">
        <v>7683</v>
      </c>
      <c r="HN57" s="327">
        <v>1818</v>
      </c>
      <c r="HO57" s="337">
        <v>104</v>
      </c>
      <c r="HP57" s="74" t="s">
        <v>1208</v>
      </c>
      <c r="HQ57" s="74" t="s">
        <v>1208</v>
      </c>
      <c r="HR57" s="74" t="s">
        <v>1208</v>
      </c>
      <c r="HS57" s="337">
        <v>6</v>
      </c>
      <c r="HT57" s="338">
        <v>3526251</v>
      </c>
      <c r="HU57" s="338">
        <v>20519971</v>
      </c>
      <c r="HV57" s="339">
        <v>2134445</v>
      </c>
      <c r="HW57" s="339">
        <v>3284197</v>
      </c>
      <c r="HX57" s="339">
        <v>357110</v>
      </c>
      <c r="HY57" s="339">
        <v>7050</v>
      </c>
      <c r="HZ57" s="339">
        <v>7980</v>
      </c>
      <c r="IA57" s="339">
        <v>268000</v>
      </c>
      <c r="IB57" s="339">
        <v>178485</v>
      </c>
      <c r="IC57" s="340">
        <v>15301</v>
      </c>
      <c r="ID57" s="340">
        <v>4465458</v>
      </c>
      <c r="IE57" s="340" t="s">
        <v>439</v>
      </c>
      <c r="IF57" s="341">
        <v>103</v>
      </c>
      <c r="IG57" s="341" t="s">
        <v>439</v>
      </c>
      <c r="IH57" s="340">
        <v>53</v>
      </c>
      <c r="II57" s="341" t="s">
        <v>439</v>
      </c>
      <c r="IJ57" s="340">
        <v>148934</v>
      </c>
      <c r="IK57" s="338">
        <v>281899</v>
      </c>
      <c r="IL57" s="359">
        <v>23492</v>
      </c>
      <c r="IM57" s="346">
        <v>0</v>
      </c>
      <c r="IN57" s="331">
        <v>59.89</v>
      </c>
      <c r="IO57" s="342">
        <v>265448</v>
      </c>
      <c r="IP57" s="343">
        <v>1.62</v>
      </c>
      <c r="IQ57" s="400">
        <v>2</v>
      </c>
      <c r="IR57" s="344">
        <v>2</v>
      </c>
      <c r="IS57" s="400">
        <v>3037.5</v>
      </c>
      <c r="IT57" s="401">
        <v>3010.9</v>
      </c>
      <c r="IU57" s="380" t="s">
        <v>439</v>
      </c>
      <c r="IV57" s="345">
        <v>71.599999999999994</v>
      </c>
      <c r="IW57" s="345">
        <v>61.9</v>
      </c>
      <c r="IX57" s="345">
        <v>38.9</v>
      </c>
      <c r="IY57" s="345">
        <v>60.3</v>
      </c>
      <c r="IZ57" s="345">
        <v>22.8</v>
      </c>
      <c r="JA57" s="341">
        <v>3</v>
      </c>
      <c r="JB57" s="341">
        <v>17</v>
      </c>
      <c r="JC57" s="111" t="s">
        <v>439</v>
      </c>
      <c r="JD57" s="110">
        <v>0.82</v>
      </c>
      <c r="JE57" s="109">
        <v>85.2</v>
      </c>
      <c r="JF57" s="109">
        <v>1.4</v>
      </c>
      <c r="JG57" s="109">
        <v>0.8</v>
      </c>
      <c r="JH57" s="108">
        <v>139455551</v>
      </c>
      <c r="JI57" s="386">
        <v>52</v>
      </c>
      <c r="JJ57" s="346">
        <v>52.7</v>
      </c>
      <c r="JK57" s="351" t="s">
        <v>439</v>
      </c>
      <c r="JL57" s="351" t="s">
        <v>439</v>
      </c>
      <c r="JM57" s="351" t="s">
        <v>439</v>
      </c>
      <c r="JN57" s="345">
        <v>31.9</v>
      </c>
      <c r="JO57" s="347">
        <v>4102</v>
      </c>
      <c r="JP57" s="74" t="s">
        <v>1208</v>
      </c>
      <c r="JQ57" s="74" t="s">
        <v>1208</v>
      </c>
      <c r="JR57" s="74" t="s">
        <v>1208</v>
      </c>
      <c r="JS57" s="345" t="s">
        <v>850</v>
      </c>
      <c r="JT57" s="345">
        <v>24.3</v>
      </c>
      <c r="JU57" s="338">
        <v>83480</v>
      </c>
      <c r="JV57" s="338">
        <v>1383</v>
      </c>
      <c r="JW57" s="338">
        <v>1506</v>
      </c>
      <c r="JX57" s="338">
        <v>6182</v>
      </c>
      <c r="JY57" s="338">
        <v>8273</v>
      </c>
      <c r="JZ57" s="338">
        <v>8877</v>
      </c>
      <c r="KA57" s="338">
        <v>10597</v>
      </c>
      <c r="KB57" s="338">
        <v>13276</v>
      </c>
      <c r="KC57" s="338">
        <v>11256</v>
      </c>
      <c r="KD57" s="338">
        <v>10028</v>
      </c>
      <c r="KE57" s="338">
        <v>9112</v>
      </c>
      <c r="KF57" s="338">
        <v>7782</v>
      </c>
      <c r="KG57" s="338">
        <v>5620</v>
      </c>
      <c r="KH57" s="74" t="s">
        <v>1208</v>
      </c>
      <c r="KI57" s="338">
        <v>2723</v>
      </c>
      <c r="KJ57" s="338">
        <v>1207</v>
      </c>
      <c r="KK57" s="338">
        <v>600</v>
      </c>
      <c r="KL57" s="338">
        <v>282</v>
      </c>
      <c r="KM57" s="338">
        <v>9968</v>
      </c>
      <c r="KN57" s="338">
        <v>8684</v>
      </c>
      <c r="KO57" s="338">
        <v>10365</v>
      </c>
      <c r="KP57" s="338">
        <v>12094</v>
      </c>
      <c r="KQ57" s="338">
        <v>13953</v>
      </c>
      <c r="KR57" s="338">
        <v>16724</v>
      </c>
      <c r="KS57" s="338">
        <v>13997</v>
      </c>
      <c r="KT57" s="338">
        <v>12872</v>
      </c>
      <c r="KU57" s="338">
        <v>13371</v>
      </c>
      <c r="KV57" s="338">
        <v>15836</v>
      </c>
      <c r="KW57" s="338">
        <v>18197</v>
      </c>
      <c r="KX57" s="74" t="s">
        <v>1208</v>
      </c>
      <c r="KY57" s="338">
        <v>15143</v>
      </c>
      <c r="KZ57" s="338">
        <v>11960</v>
      </c>
      <c r="LA57" s="338">
        <v>10275</v>
      </c>
      <c r="LB57" s="348">
        <v>12784</v>
      </c>
    </row>
    <row r="58" spans="1:314" ht="12" customHeight="1">
      <c r="A58" s="3">
        <v>352012</v>
      </c>
      <c r="B58" s="322" t="s">
        <v>740</v>
      </c>
      <c r="C58" s="323">
        <v>716.1</v>
      </c>
      <c r="D58" s="324">
        <v>262255</v>
      </c>
      <c r="E58" s="325">
        <v>11.234866828087201</v>
      </c>
      <c r="F58" s="325">
        <v>53.802978017578297</v>
      </c>
      <c r="G58" s="325">
        <v>34.962155154334503</v>
      </c>
      <c r="H58" s="326">
        <v>10626</v>
      </c>
      <c r="I58" s="326">
        <v>23125</v>
      </c>
      <c r="J58" s="326">
        <v>36268</v>
      </c>
      <c r="K58" s="324">
        <v>48311</v>
      </c>
      <c r="L58" s="324">
        <v>130137</v>
      </c>
      <c r="M58" s="324">
        <v>4331</v>
      </c>
      <c r="N58" s="324">
        <v>7287</v>
      </c>
      <c r="O58" s="327">
        <v>7854</v>
      </c>
      <c r="P58" s="74" t="s">
        <v>1208</v>
      </c>
      <c r="Q58" s="74" t="s">
        <v>1208</v>
      </c>
      <c r="R58" s="326">
        <v>257890</v>
      </c>
      <c r="S58" s="324">
        <v>268517</v>
      </c>
      <c r="T58" s="324">
        <v>264983</v>
      </c>
      <c r="U58" s="324">
        <v>674609</v>
      </c>
      <c r="V58" s="324">
        <v>1333193</v>
      </c>
      <c r="W58" s="324">
        <v>550958</v>
      </c>
      <c r="X58" s="324">
        <v>768873</v>
      </c>
      <c r="Y58" s="328">
        <v>43</v>
      </c>
      <c r="Z58" s="329">
        <v>39</v>
      </c>
      <c r="AA58" s="328">
        <v>17</v>
      </c>
      <c r="AB58" s="74" t="s">
        <v>1208</v>
      </c>
      <c r="AC58" s="74" t="s">
        <v>1208</v>
      </c>
      <c r="AD58" s="330">
        <v>53113</v>
      </c>
      <c r="AE58" s="324">
        <v>3840</v>
      </c>
      <c r="AF58" s="328">
        <v>6265.4</v>
      </c>
      <c r="AG58" s="324">
        <v>2976</v>
      </c>
      <c r="AH58" s="324">
        <v>133864</v>
      </c>
      <c r="AI58" s="324" t="s">
        <v>439</v>
      </c>
      <c r="AJ58" s="74" t="s">
        <v>1208</v>
      </c>
      <c r="AK58" s="329">
        <v>15</v>
      </c>
      <c r="AL58" s="324">
        <v>989</v>
      </c>
      <c r="AM58" s="327">
        <v>47</v>
      </c>
      <c r="AN58" s="327">
        <v>12288</v>
      </c>
      <c r="AO58" s="324">
        <v>901</v>
      </c>
      <c r="AP58" s="324">
        <v>131</v>
      </c>
      <c r="AQ58" s="332">
        <v>22</v>
      </c>
      <c r="AR58" s="327">
        <v>5774</v>
      </c>
      <c r="AS58" s="324">
        <v>487</v>
      </c>
      <c r="AT58" s="324">
        <v>2</v>
      </c>
      <c r="AU58" s="324">
        <v>293</v>
      </c>
      <c r="AV58" s="324">
        <v>12</v>
      </c>
      <c r="AW58" s="324">
        <v>12</v>
      </c>
      <c r="AX58" s="74" t="s">
        <v>1208</v>
      </c>
      <c r="AY58" s="74" t="s">
        <v>1208</v>
      </c>
      <c r="AZ58" s="74" t="s">
        <v>1208</v>
      </c>
      <c r="BA58" s="74" t="s">
        <v>1208</v>
      </c>
      <c r="BB58" s="325">
        <v>93.209876543209873</v>
      </c>
      <c r="BC58" s="325">
        <v>100.5</v>
      </c>
      <c r="BD58" s="325">
        <v>86.3</v>
      </c>
      <c r="BE58" s="325"/>
      <c r="BF58" s="328">
        <v>24</v>
      </c>
      <c r="BG58" s="332">
        <v>25</v>
      </c>
      <c r="BH58" s="332">
        <v>21</v>
      </c>
      <c r="BI58" s="74" t="s">
        <v>1208</v>
      </c>
      <c r="BJ58" s="74" t="s">
        <v>1208</v>
      </c>
      <c r="BK58" s="328">
        <v>6</v>
      </c>
      <c r="BL58" s="328">
        <v>6</v>
      </c>
      <c r="BM58" s="332">
        <v>0</v>
      </c>
      <c r="BN58" s="332">
        <v>8</v>
      </c>
      <c r="BO58" s="327">
        <v>9</v>
      </c>
      <c r="BP58" s="324">
        <v>20357.66</v>
      </c>
      <c r="BQ58" s="327">
        <v>1</v>
      </c>
      <c r="BR58" s="324">
        <v>29753.55</v>
      </c>
      <c r="BS58" s="327">
        <v>5</v>
      </c>
      <c r="BT58" s="324">
        <v>94095.41</v>
      </c>
      <c r="BU58" s="327">
        <v>3</v>
      </c>
      <c r="BV58" s="324">
        <v>4062.25</v>
      </c>
      <c r="BW58" s="325">
        <v>28.4</v>
      </c>
      <c r="BX58" s="328">
        <v>1</v>
      </c>
      <c r="BY58" s="328">
        <v>3</v>
      </c>
      <c r="BZ58" s="328" t="s">
        <v>439</v>
      </c>
      <c r="CA58" s="328" t="s">
        <v>439</v>
      </c>
      <c r="CB58" s="325">
        <v>29.4</v>
      </c>
      <c r="CC58" s="331">
        <v>1.71</v>
      </c>
      <c r="CD58" s="325">
        <v>40.6</v>
      </c>
      <c r="CE58" s="325">
        <v>4.4598612487611495</v>
      </c>
      <c r="CF58" s="325">
        <v>56.012039257700003</v>
      </c>
      <c r="CG58" s="327">
        <v>26</v>
      </c>
      <c r="CH58" s="324">
        <v>5776</v>
      </c>
      <c r="CI58" s="327">
        <v>278</v>
      </c>
      <c r="CJ58" s="327">
        <v>710</v>
      </c>
      <c r="CK58" s="327">
        <v>3630</v>
      </c>
      <c r="CL58" s="327">
        <v>989</v>
      </c>
      <c r="CM58" s="327">
        <v>276</v>
      </c>
      <c r="CN58" s="327">
        <v>603</v>
      </c>
      <c r="CO58" s="323">
        <v>1.44</v>
      </c>
      <c r="CP58" s="331" t="s">
        <v>439</v>
      </c>
      <c r="CQ58" s="327">
        <v>4</v>
      </c>
      <c r="CR58" s="327">
        <v>12</v>
      </c>
      <c r="CS58" s="327">
        <v>2</v>
      </c>
      <c r="CT58" s="327">
        <v>3</v>
      </c>
      <c r="CU58" s="327">
        <v>260</v>
      </c>
      <c r="CV58" s="327">
        <v>17</v>
      </c>
      <c r="CW58" s="324">
        <v>1057</v>
      </c>
      <c r="CX58" s="327">
        <v>12</v>
      </c>
      <c r="CY58" s="327">
        <v>837</v>
      </c>
      <c r="CZ58" s="328">
        <v>34</v>
      </c>
      <c r="DA58" s="328">
        <v>396</v>
      </c>
      <c r="DB58" s="328">
        <v>10</v>
      </c>
      <c r="DC58" s="328">
        <v>113</v>
      </c>
      <c r="DD58" s="328">
        <v>14</v>
      </c>
      <c r="DE58" s="328">
        <v>379</v>
      </c>
      <c r="DF58" s="324">
        <v>9828</v>
      </c>
      <c r="DG58" s="324">
        <v>3147</v>
      </c>
      <c r="DH58" s="330">
        <v>2289</v>
      </c>
      <c r="DI58" s="330">
        <v>861301.67099999997</v>
      </c>
      <c r="DJ58" s="330">
        <v>500971.92700000003</v>
      </c>
      <c r="DK58" s="330">
        <v>623766.74699999997</v>
      </c>
      <c r="DL58" s="324">
        <v>91539</v>
      </c>
      <c r="DM58" s="327">
        <v>12</v>
      </c>
      <c r="DN58" s="330">
        <v>19564</v>
      </c>
      <c r="DO58" s="330">
        <v>2484</v>
      </c>
      <c r="DP58" s="330">
        <v>1457</v>
      </c>
      <c r="DQ58" s="328">
        <v>217</v>
      </c>
      <c r="DR58" s="328">
        <v>1183</v>
      </c>
      <c r="DS58" s="324">
        <v>3996</v>
      </c>
      <c r="DT58" s="324">
        <v>13480</v>
      </c>
      <c r="DU58" s="324">
        <v>2355</v>
      </c>
      <c r="DV58" s="324">
        <v>2531</v>
      </c>
      <c r="DW58" s="328">
        <v>301</v>
      </c>
      <c r="DX58" s="328">
        <v>460</v>
      </c>
      <c r="DY58" s="328">
        <v>1</v>
      </c>
      <c r="DZ58" s="328">
        <v>1623</v>
      </c>
      <c r="EA58" s="328">
        <v>38</v>
      </c>
      <c r="EB58" s="328">
        <v>15920</v>
      </c>
      <c r="EC58" s="74" t="s">
        <v>1208</v>
      </c>
      <c r="ED58" s="116">
        <v>59</v>
      </c>
      <c r="EE58" s="327">
        <v>6668</v>
      </c>
      <c r="EF58" s="118">
        <v>6164</v>
      </c>
      <c r="EG58" s="327">
        <v>8</v>
      </c>
      <c r="EH58" s="118">
        <v>610</v>
      </c>
      <c r="EI58" s="328">
        <v>56</v>
      </c>
      <c r="EJ58" s="328">
        <v>57</v>
      </c>
      <c r="EK58" s="325">
        <v>70.7</v>
      </c>
      <c r="EL58" s="328">
        <v>59</v>
      </c>
      <c r="EM58" s="328">
        <v>282</v>
      </c>
      <c r="EN58" s="328">
        <v>735</v>
      </c>
      <c r="EO58" s="330">
        <v>258</v>
      </c>
      <c r="EP58" s="330">
        <v>62</v>
      </c>
      <c r="EQ58" s="330">
        <v>1466</v>
      </c>
      <c r="ER58" s="327">
        <v>1627</v>
      </c>
      <c r="ES58" s="325">
        <v>99</v>
      </c>
      <c r="ET58" s="325">
        <v>95.3</v>
      </c>
      <c r="EU58" s="330">
        <v>23</v>
      </c>
      <c r="EV58" s="325">
        <v>15.84</v>
      </c>
      <c r="EW58" s="330">
        <v>57867</v>
      </c>
      <c r="EX58" s="325">
        <v>19.600000000000001</v>
      </c>
      <c r="EY58" s="330">
        <v>462890</v>
      </c>
      <c r="EZ58" s="325">
        <v>1</v>
      </c>
      <c r="FA58" s="328">
        <v>456</v>
      </c>
      <c r="FB58" s="328">
        <v>14</v>
      </c>
      <c r="FC58" s="333">
        <v>716</v>
      </c>
      <c r="FD58" s="328">
        <v>94</v>
      </c>
      <c r="FE58" s="328" t="s">
        <v>1209</v>
      </c>
      <c r="FF58" s="328">
        <v>100</v>
      </c>
      <c r="FG58" s="325">
        <v>100</v>
      </c>
      <c r="FH58" s="324">
        <v>99068</v>
      </c>
      <c r="FI58" s="327">
        <v>39905</v>
      </c>
      <c r="FJ58" s="324">
        <v>30</v>
      </c>
      <c r="FK58" s="118">
        <v>55237</v>
      </c>
      <c r="FL58" s="324">
        <v>43648</v>
      </c>
      <c r="FM58" s="324">
        <v>9102</v>
      </c>
      <c r="FN58" s="324">
        <v>2487</v>
      </c>
      <c r="FO58" s="324">
        <v>3926</v>
      </c>
      <c r="FP58" s="140">
        <v>39.799999999999997</v>
      </c>
      <c r="FQ58" s="116">
        <v>404</v>
      </c>
      <c r="FR58" s="111">
        <v>13.3</v>
      </c>
      <c r="FS58" s="118">
        <v>11169</v>
      </c>
      <c r="FT58" s="328">
        <v>0</v>
      </c>
      <c r="FU58" s="328">
        <v>154</v>
      </c>
      <c r="FV58" s="328">
        <v>712</v>
      </c>
      <c r="FW58" s="334">
        <v>19</v>
      </c>
      <c r="FX58" s="334">
        <v>603</v>
      </c>
      <c r="FY58" s="323">
        <v>63.574526124361753</v>
      </c>
      <c r="FZ58" s="323"/>
      <c r="GA58" s="111">
        <v>96.9</v>
      </c>
      <c r="GB58" s="111">
        <v>88.2</v>
      </c>
      <c r="GC58" s="325">
        <v>76.900000000000006</v>
      </c>
      <c r="GD58" s="335">
        <v>43</v>
      </c>
      <c r="GE58" s="116">
        <v>86</v>
      </c>
      <c r="GF58" s="116">
        <v>11</v>
      </c>
      <c r="GG58" s="116">
        <v>58</v>
      </c>
      <c r="GH58" s="328">
        <v>8366</v>
      </c>
      <c r="GI58" s="328">
        <v>3</v>
      </c>
      <c r="GJ58" s="328">
        <v>998</v>
      </c>
      <c r="GK58" s="328">
        <v>1779</v>
      </c>
      <c r="GL58" s="328">
        <v>4</v>
      </c>
      <c r="GM58" s="118">
        <v>7003488</v>
      </c>
      <c r="GN58" s="114">
        <v>3821</v>
      </c>
      <c r="GO58" s="328" t="s">
        <v>439</v>
      </c>
      <c r="GP58" s="328" t="s">
        <v>439</v>
      </c>
      <c r="GQ58" s="324">
        <v>11930</v>
      </c>
      <c r="GR58" s="327">
        <v>69</v>
      </c>
      <c r="GS58" s="327">
        <v>1711</v>
      </c>
      <c r="GT58" s="327">
        <v>10150</v>
      </c>
      <c r="GU58" s="324">
        <v>108866</v>
      </c>
      <c r="GV58" s="324">
        <v>945</v>
      </c>
      <c r="GW58" s="324">
        <v>23563</v>
      </c>
      <c r="GX58" s="324">
        <v>84358</v>
      </c>
      <c r="GY58" s="324">
        <v>605</v>
      </c>
      <c r="GZ58" s="324">
        <v>4738</v>
      </c>
      <c r="HA58" s="324">
        <v>281519</v>
      </c>
      <c r="HB58" s="324">
        <v>2094</v>
      </c>
      <c r="HC58" s="324">
        <v>14272</v>
      </c>
      <c r="HD58" s="324">
        <v>269907</v>
      </c>
      <c r="HE58" s="324">
        <v>358</v>
      </c>
      <c r="HF58" s="324">
        <v>14398</v>
      </c>
      <c r="HG58" s="324">
        <v>588652.86</v>
      </c>
      <c r="HH58" s="327">
        <v>350</v>
      </c>
      <c r="HI58" s="328">
        <v>10792</v>
      </c>
      <c r="HJ58" s="328">
        <v>323066</v>
      </c>
      <c r="HK58" s="336">
        <v>87.81</v>
      </c>
      <c r="HL58" s="328">
        <v>5165</v>
      </c>
      <c r="HM58" s="327">
        <v>4581</v>
      </c>
      <c r="HN58" s="327">
        <v>3452</v>
      </c>
      <c r="HO58" s="337">
        <v>256</v>
      </c>
      <c r="HP58" s="74" t="s">
        <v>1208</v>
      </c>
      <c r="HQ58" s="74" t="s">
        <v>1208</v>
      </c>
      <c r="HR58" s="74" t="s">
        <v>1208</v>
      </c>
      <c r="HS58" s="337">
        <v>218</v>
      </c>
      <c r="HT58" s="338">
        <v>2108158</v>
      </c>
      <c r="HU58" s="338">
        <v>13445689</v>
      </c>
      <c r="HV58" s="339">
        <v>1330429.3</v>
      </c>
      <c r="HW58" s="339">
        <v>1941700.5</v>
      </c>
      <c r="HX58" s="339">
        <v>191331.6</v>
      </c>
      <c r="HY58" s="339">
        <v>6381</v>
      </c>
      <c r="HZ58" s="339">
        <v>6381</v>
      </c>
      <c r="IA58" s="339">
        <v>128390</v>
      </c>
      <c r="IB58" s="339">
        <v>96014</v>
      </c>
      <c r="IC58" s="340">
        <v>9307</v>
      </c>
      <c r="ID58" s="340">
        <v>11679216</v>
      </c>
      <c r="IE58" s="340" t="s">
        <v>439</v>
      </c>
      <c r="IF58" s="341">
        <v>255</v>
      </c>
      <c r="IG58" s="341" t="s">
        <v>439</v>
      </c>
      <c r="IH58" s="340">
        <v>142</v>
      </c>
      <c r="II58" s="341" t="s">
        <v>439</v>
      </c>
      <c r="IJ58" s="340">
        <v>208896</v>
      </c>
      <c r="IK58" s="338">
        <v>145431</v>
      </c>
      <c r="IL58" s="341">
        <v>1500</v>
      </c>
      <c r="IM58" s="346">
        <v>323</v>
      </c>
      <c r="IN58" s="331">
        <v>40.5</v>
      </c>
      <c r="IO58" s="342">
        <v>176520</v>
      </c>
      <c r="IP58" s="343">
        <v>7.89</v>
      </c>
      <c r="IQ58" s="344">
        <v>1.4</v>
      </c>
      <c r="IR58" s="344">
        <v>1.4</v>
      </c>
      <c r="IS58" s="344">
        <v>1055.7</v>
      </c>
      <c r="IT58" s="344">
        <v>1055.7</v>
      </c>
      <c r="IU58" s="338">
        <v>32027</v>
      </c>
      <c r="IV58" s="345">
        <v>74.3</v>
      </c>
      <c r="IW58" s="345">
        <v>48.6</v>
      </c>
      <c r="IX58" s="345">
        <v>35.4</v>
      </c>
      <c r="IY58" s="345">
        <v>52.3</v>
      </c>
      <c r="IZ58" s="345">
        <v>15.4</v>
      </c>
      <c r="JA58" s="341">
        <v>4</v>
      </c>
      <c r="JB58" s="341">
        <v>10</v>
      </c>
      <c r="JC58" s="111">
        <v>79</v>
      </c>
      <c r="JD58" s="110">
        <v>0.55100000000000005</v>
      </c>
      <c r="JE58" s="109">
        <v>98.2</v>
      </c>
      <c r="JF58" s="109">
        <v>9.8000000000000007</v>
      </c>
      <c r="JG58" s="109">
        <v>3.9</v>
      </c>
      <c r="JH58" s="108">
        <v>150919881</v>
      </c>
      <c r="JI58" s="346">
        <v>43.3</v>
      </c>
      <c r="JJ58" s="346">
        <v>55.9</v>
      </c>
      <c r="JK58" s="346" t="s">
        <v>439</v>
      </c>
      <c r="JL58" s="346" t="s">
        <v>439</v>
      </c>
      <c r="JM58" s="346">
        <v>89.4</v>
      </c>
      <c r="JN58" s="345">
        <v>35.4</v>
      </c>
      <c r="JO58" s="347">
        <v>2676</v>
      </c>
      <c r="JP58" s="74" t="s">
        <v>1208</v>
      </c>
      <c r="JQ58" s="74" t="s">
        <v>1208</v>
      </c>
      <c r="JR58" s="74" t="s">
        <v>1208</v>
      </c>
      <c r="JS58" s="345">
        <v>32</v>
      </c>
      <c r="JT58" s="345">
        <v>28.7</v>
      </c>
      <c r="JU58" s="338">
        <v>44957</v>
      </c>
      <c r="JV58" s="338">
        <v>793</v>
      </c>
      <c r="JW58" s="338">
        <v>946</v>
      </c>
      <c r="JX58" s="338">
        <v>3680</v>
      </c>
      <c r="JY58" s="338">
        <v>4150</v>
      </c>
      <c r="JZ58" s="338">
        <v>4748</v>
      </c>
      <c r="KA58" s="338">
        <v>5443</v>
      </c>
      <c r="KB58" s="338">
        <v>6767</v>
      </c>
      <c r="KC58" s="338">
        <v>6521</v>
      </c>
      <c r="KD58" s="338">
        <v>6243</v>
      </c>
      <c r="KE58" s="338">
        <v>6250</v>
      </c>
      <c r="KF58" s="338">
        <v>5740</v>
      </c>
      <c r="KG58" s="338">
        <v>4839</v>
      </c>
      <c r="KH58" s="74" t="s">
        <v>1208</v>
      </c>
      <c r="KI58" s="338">
        <v>2116</v>
      </c>
      <c r="KJ58" s="338">
        <v>994</v>
      </c>
      <c r="KK58" s="338">
        <v>517</v>
      </c>
      <c r="KL58" s="338">
        <v>208</v>
      </c>
      <c r="KM58" s="338">
        <v>5554</v>
      </c>
      <c r="KN58" s="338">
        <v>5052</v>
      </c>
      <c r="KO58" s="338">
        <v>5261</v>
      </c>
      <c r="KP58" s="338">
        <v>6490</v>
      </c>
      <c r="KQ58" s="338">
        <v>7395</v>
      </c>
      <c r="KR58" s="338">
        <v>8688</v>
      </c>
      <c r="KS58" s="338">
        <v>8106</v>
      </c>
      <c r="KT58" s="338">
        <v>7949</v>
      </c>
      <c r="KU58" s="338">
        <v>8721</v>
      </c>
      <c r="KV58" s="338">
        <v>10582</v>
      </c>
      <c r="KW58" s="338">
        <v>12948</v>
      </c>
      <c r="KX58" s="74" t="s">
        <v>1208</v>
      </c>
      <c r="KY58" s="338">
        <v>10583</v>
      </c>
      <c r="KZ58" s="338">
        <v>9579</v>
      </c>
      <c r="LA58" s="338">
        <v>8761</v>
      </c>
      <c r="LB58" s="348">
        <v>10036</v>
      </c>
    </row>
    <row r="59" spans="1:314" s="133" customFormat="1" ht="12" customHeight="1">
      <c r="A59" s="3">
        <v>372013</v>
      </c>
      <c r="B59" s="362" t="s">
        <v>741</v>
      </c>
      <c r="C59" s="323">
        <v>375.53</v>
      </c>
      <c r="D59" s="324">
        <v>425949</v>
      </c>
      <c r="E59" s="325">
        <v>13.4</v>
      </c>
      <c r="F59" s="325">
        <v>59</v>
      </c>
      <c r="G59" s="325">
        <v>27.6</v>
      </c>
      <c r="H59" s="326">
        <v>21382</v>
      </c>
      <c r="I59" s="326">
        <v>45050</v>
      </c>
      <c r="J59" s="326">
        <v>69499</v>
      </c>
      <c r="K59" s="324">
        <v>58580</v>
      </c>
      <c r="L59" s="324">
        <v>196830</v>
      </c>
      <c r="M59" s="324">
        <v>4496</v>
      </c>
      <c r="N59" s="324">
        <v>15040</v>
      </c>
      <c r="O59" s="327">
        <v>14842</v>
      </c>
      <c r="P59" s="74" t="s">
        <v>1208</v>
      </c>
      <c r="Q59" s="74" t="s">
        <v>1208</v>
      </c>
      <c r="R59" s="326">
        <v>417606</v>
      </c>
      <c r="S59" s="324">
        <v>420748</v>
      </c>
      <c r="T59" s="324">
        <v>435901</v>
      </c>
      <c r="U59" s="324">
        <v>602409</v>
      </c>
      <c r="V59" s="324">
        <v>2880063</v>
      </c>
      <c r="W59" s="324">
        <v>1120659</v>
      </c>
      <c r="X59" s="324">
        <v>1401633</v>
      </c>
      <c r="Y59" s="328">
        <v>70</v>
      </c>
      <c r="Z59" s="329">
        <v>117</v>
      </c>
      <c r="AA59" s="328">
        <v>33</v>
      </c>
      <c r="AB59" s="74" t="s">
        <v>1208</v>
      </c>
      <c r="AC59" s="74" t="s">
        <v>1208</v>
      </c>
      <c r="AD59" s="330">
        <v>155309</v>
      </c>
      <c r="AE59" s="324">
        <v>5008.21</v>
      </c>
      <c r="AF59" s="328">
        <v>1355.38</v>
      </c>
      <c r="AG59" s="324">
        <v>1500</v>
      </c>
      <c r="AH59" s="324">
        <v>399472</v>
      </c>
      <c r="AI59" s="324">
        <v>2001</v>
      </c>
      <c r="AJ59" s="74" t="s">
        <v>1208</v>
      </c>
      <c r="AK59" s="329">
        <v>47</v>
      </c>
      <c r="AL59" s="324">
        <v>4834</v>
      </c>
      <c r="AM59" s="327">
        <v>51</v>
      </c>
      <c r="AN59" s="327">
        <v>22899</v>
      </c>
      <c r="AO59" s="324">
        <v>1450</v>
      </c>
      <c r="AP59" s="324">
        <v>134</v>
      </c>
      <c r="AQ59" s="332">
        <v>24</v>
      </c>
      <c r="AR59" s="327">
        <v>10969</v>
      </c>
      <c r="AS59" s="324">
        <v>837</v>
      </c>
      <c r="AT59" s="324">
        <v>3</v>
      </c>
      <c r="AU59" s="324">
        <v>369</v>
      </c>
      <c r="AV59" s="324">
        <v>22</v>
      </c>
      <c r="AW59" s="324">
        <v>34</v>
      </c>
      <c r="AX59" s="74" t="s">
        <v>1208</v>
      </c>
      <c r="AY59" s="74" t="s">
        <v>1208</v>
      </c>
      <c r="AZ59" s="74" t="s">
        <v>1208</v>
      </c>
      <c r="BA59" s="74" t="s">
        <v>1208</v>
      </c>
      <c r="BB59" s="325">
        <v>100</v>
      </c>
      <c r="BC59" s="325">
        <v>110.8</v>
      </c>
      <c r="BD59" s="325">
        <v>105.4</v>
      </c>
      <c r="BE59" s="325"/>
      <c r="BF59" s="328">
        <v>33</v>
      </c>
      <c r="BG59" s="332">
        <v>36</v>
      </c>
      <c r="BH59" s="332">
        <v>29</v>
      </c>
      <c r="BI59" s="74" t="s">
        <v>1208</v>
      </c>
      <c r="BJ59" s="74" t="s">
        <v>1208</v>
      </c>
      <c r="BK59" s="328">
        <v>20</v>
      </c>
      <c r="BL59" s="328">
        <v>20</v>
      </c>
      <c r="BM59" s="332">
        <v>5</v>
      </c>
      <c r="BN59" s="332">
        <v>20</v>
      </c>
      <c r="BO59" s="327">
        <v>14</v>
      </c>
      <c r="BP59" s="324">
        <v>35448</v>
      </c>
      <c r="BQ59" s="327">
        <v>1</v>
      </c>
      <c r="BR59" s="324">
        <v>52545</v>
      </c>
      <c r="BS59" s="327">
        <v>9</v>
      </c>
      <c r="BT59" s="324">
        <v>99498</v>
      </c>
      <c r="BU59" s="327">
        <v>8</v>
      </c>
      <c r="BV59" s="324">
        <v>4378</v>
      </c>
      <c r="BW59" s="325">
        <v>53.1</v>
      </c>
      <c r="BX59" s="328">
        <v>1</v>
      </c>
      <c r="BY59" s="328">
        <v>3</v>
      </c>
      <c r="BZ59" s="328">
        <v>283</v>
      </c>
      <c r="CA59" s="328">
        <v>7403</v>
      </c>
      <c r="CB59" s="325">
        <v>42.6</v>
      </c>
      <c r="CC59" s="331">
        <v>1.73</v>
      </c>
      <c r="CD59" s="325">
        <v>33.6</v>
      </c>
      <c r="CE59" s="325">
        <v>4.1047374300556552</v>
      </c>
      <c r="CF59" s="325">
        <v>59.280343525100001</v>
      </c>
      <c r="CG59" s="327">
        <v>35</v>
      </c>
      <c r="CH59" s="324">
        <v>6549</v>
      </c>
      <c r="CI59" s="327">
        <v>417</v>
      </c>
      <c r="CJ59" s="327">
        <v>1260</v>
      </c>
      <c r="CK59" s="327">
        <v>4467</v>
      </c>
      <c r="CL59" s="327">
        <v>1169</v>
      </c>
      <c r="CM59" s="327">
        <v>312</v>
      </c>
      <c r="CN59" s="327">
        <v>797</v>
      </c>
      <c r="CO59" s="323">
        <v>1.45</v>
      </c>
      <c r="CP59" s="331" t="s">
        <v>439</v>
      </c>
      <c r="CQ59" s="327">
        <v>3</v>
      </c>
      <c r="CR59" s="327">
        <v>112</v>
      </c>
      <c r="CS59" s="327">
        <v>1</v>
      </c>
      <c r="CT59" s="327">
        <v>2</v>
      </c>
      <c r="CU59" s="327">
        <v>200</v>
      </c>
      <c r="CV59" s="327">
        <v>28</v>
      </c>
      <c r="CW59" s="324">
        <v>1697</v>
      </c>
      <c r="CX59" s="327">
        <v>18</v>
      </c>
      <c r="CY59" s="327">
        <v>1283</v>
      </c>
      <c r="CZ59" s="328">
        <v>48</v>
      </c>
      <c r="DA59" s="328">
        <v>927</v>
      </c>
      <c r="DB59" s="328">
        <v>19</v>
      </c>
      <c r="DC59" s="328">
        <v>179</v>
      </c>
      <c r="DD59" s="328">
        <v>14</v>
      </c>
      <c r="DE59" s="328">
        <v>373</v>
      </c>
      <c r="DF59" s="324">
        <v>16050</v>
      </c>
      <c r="DG59" s="324">
        <v>3408</v>
      </c>
      <c r="DH59" s="330">
        <v>2817</v>
      </c>
      <c r="DI59" s="330">
        <v>1677231.4620000001</v>
      </c>
      <c r="DJ59" s="330">
        <v>477190.77799999999</v>
      </c>
      <c r="DK59" s="330">
        <v>748113.11399999994</v>
      </c>
      <c r="DL59" s="324">
        <v>117292</v>
      </c>
      <c r="DM59" s="327">
        <v>1</v>
      </c>
      <c r="DN59" s="330">
        <v>25421</v>
      </c>
      <c r="DO59" s="330">
        <v>2715</v>
      </c>
      <c r="DP59" s="330">
        <v>2072</v>
      </c>
      <c r="DQ59" s="328" t="s">
        <v>439</v>
      </c>
      <c r="DR59" s="328">
        <v>1716</v>
      </c>
      <c r="DS59" s="324">
        <v>17565</v>
      </c>
      <c r="DT59" s="324">
        <v>18215</v>
      </c>
      <c r="DU59" s="324">
        <v>3147</v>
      </c>
      <c r="DV59" s="324">
        <v>2885</v>
      </c>
      <c r="DW59" s="328">
        <v>266</v>
      </c>
      <c r="DX59" s="328">
        <v>358</v>
      </c>
      <c r="DY59" s="328">
        <v>18</v>
      </c>
      <c r="DZ59" s="328">
        <v>1938</v>
      </c>
      <c r="EA59" s="328">
        <v>55</v>
      </c>
      <c r="EB59" s="328">
        <v>16377</v>
      </c>
      <c r="EC59" s="74" t="s">
        <v>1208</v>
      </c>
      <c r="ED59" s="116">
        <v>109</v>
      </c>
      <c r="EE59" s="327">
        <v>13061</v>
      </c>
      <c r="EF59" s="118">
        <v>11228</v>
      </c>
      <c r="EG59" s="327">
        <v>77</v>
      </c>
      <c r="EH59" s="118">
        <v>2051</v>
      </c>
      <c r="EI59" s="328">
        <v>89</v>
      </c>
      <c r="EJ59" s="328">
        <v>87</v>
      </c>
      <c r="EK59" s="325">
        <v>57.1</v>
      </c>
      <c r="EL59" s="328">
        <v>69</v>
      </c>
      <c r="EM59" s="328">
        <v>361</v>
      </c>
      <c r="EN59" s="328">
        <v>1866</v>
      </c>
      <c r="EO59" s="330">
        <v>577</v>
      </c>
      <c r="EP59" s="330">
        <v>119</v>
      </c>
      <c r="EQ59" s="330">
        <v>3057</v>
      </c>
      <c r="ER59" s="327">
        <v>3350</v>
      </c>
      <c r="ES59" s="325">
        <v>94.1</v>
      </c>
      <c r="ET59" s="325">
        <v>90.5</v>
      </c>
      <c r="EU59" s="330">
        <v>301</v>
      </c>
      <c r="EV59" s="325">
        <v>14.86</v>
      </c>
      <c r="EW59" s="330">
        <v>82961</v>
      </c>
      <c r="EX59" s="325">
        <v>43.3</v>
      </c>
      <c r="EY59" s="330">
        <v>449926</v>
      </c>
      <c r="EZ59" s="325">
        <v>3.9</v>
      </c>
      <c r="FA59" s="328">
        <v>455</v>
      </c>
      <c r="FB59" s="328">
        <v>23</v>
      </c>
      <c r="FC59" s="353">
        <v>8455</v>
      </c>
      <c r="FD59" s="328">
        <v>141</v>
      </c>
      <c r="FE59" s="328" t="s">
        <v>1209</v>
      </c>
      <c r="FF59" s="328">
        <v>66.7</v>
      </c>
      <c r="FG59" s="325">
        <v>69.2</v>
      </c>
      <c r="FH59" s="324">
        <v>140625</v>
      </c>
      <c r="FI59" s="327">
        <v>3795</v>
      </c>
      <c r="FJ59" s="324">
        <v>0</v>
      </c>
      <c r="FK59" s="118">
        <v>136830</v>
      </c>
      <c r="FL59" s="324">
        <v>101709</v>
      </c>
      <c r="FM59" s="324">
        <v>25481</v>
      </c>
      <c r="FN59" s="324">
        <v>9640</v>
      </c>
      <c r="FO59" s="324">
        <v>0</v>
      </c>
      <c r="FP59" s="140">
        <v>18.3</v>
      </c>
      <c r="FQ59" s="116">
        <v>296</v>
      </c>
      <c r="FR59" s="111">
        <v>9.1</v>
      </c>
      <c r="FS59" s="118">
        <v>8821</v>
      </c>
      <c r="FT59" s="328">
        <v>28</v>
      </c>
      <c r="FU59" s="328">
        <v>56</v>
      </c>
      <c r="FV59" s="328">
        <v>316</v>
      </c>
      <c r="FW59" s="334">
        <v>44</v>
      </c>
      <c r="FX59" s="334">
        <v>1406</v>
      </c>
      <c r="FY59" s="323">
        <v>62.958136322879945</v>
      </c>
      <c r="FZ59" s="323"/>
      <c r="GA59" s="111">
        <v>99.4</v>
      </c>
      <c r="GB59" s="111">
        <v>92.7</v>
      </c>
      <c r="GC59" s="325">
        <v>63.5</v>
      </c>
      <c r="GD59" s="335">
        <v>44.3</v>
      </c>
      <c r="GE59" s="116">
        <v>158</v>
      </c>
      <c r="GF59" s="116">
        <v>14</v>
      </c>
      <c r="GG59" s="116">
        <v>77</v>
      </c>
      <c r="GH59" s="328">
        <v>2569</v>
      </c>
      <c r="GI59" s="328">
        <v>14</v>
      </c>
      <c r="GJ59" s="328">
        <v>2751</v>
      </c>
      <c r="GK59" s="328">
        <v>2733</v>
      </c>
      <c r="GL59" s="328">
        <v>4</v>
      </c>
      <c r="GM59" s="118">
        <v>6652113</v>
      </c>
      <c r="GN59" s="114">
        <v>6460</v>
      </c>
      <c r="GO59" s="328">
        <v>16121962</v>
      </c>
      <c r="GP59" s="328">
        <v>14134759</v>
      </c>
      <c r="GQ59" s="324">
        <v>21832</v>
      </c>
      <c r="GR59" s="327">
        <v>90</v>
      </c>
      <c r="GS59" s="327">
        <v>3277</v>
      </c>
      <c r="GT59" s="327">
        <v>18465</v>
      </c>
      <c r="GU59" s="324">
        <v>203222</v>
      </c>
      <c r="GV59" s="324">
        <v>691</v>
      </c>
      <c r="GW59" s="324">
        <v>34130</v>
      </c>
      <c r="GX59" s="324">
        <v>168401</v>
      </c>
      <c r="GY59" s="324">
        <v>1804</v>
      </c>
      <c r="GZ59" s="324">
        <v>16118</v>
      </c>
      <c r="HA59" s="324">
        <v>1795999</v>
      </c>
      <c r="HB59" s="324">
        <v>3058</v>
      </c>
      <c r="HC59" s="324">
        <v>24477</v>
      </c>
      <c r="HD59" s="324">
        <v>601284</v>
      </c>
      <c r="HE59" s="324">
        <v>524</v>
      </c>
      <c r="HF59" s="324">
        <v>15688</v>
      </c>
      <c r="HG59" s="324">
        <v>351770.73</v>
      </c>
      <c r="HH59" s="327">
        <v>520</v>
      </c>
      <c r="HI59" s="328">
        <v>12664</v>
      </c>
      <c r="HJ59" s="328">
        <v>258040</v>
      </c>
      <c r="HK59" s="336">
        <v>83.34</v>
      </c>
      <c r="HL59" s="384">
        <v>866.4</v>
      </c>
      <c r="HM59" s="327">
        <v>8682</v>
      </c>
      <c r="HN59" s="327">
        <v>4870</v>
      </c>
      <c r="HO59" s="337">
        <v>315</v>
      </c>
      <c r="HP59" s="74" t="s">
        <v>1208</v>
      </c>
      <c r="HQ59" s="74" t="s">
        <v>1208</v>
      </c>
      <c r="HR59" s="74" t="s">
        <v>1208</v>
      </c>
      <c r="HS59" s="337">
        <v>15</v>
      </c>
      <c r="HT59" s="338">
        <v>2382783</v>
      </c>
      <c r="HU59" s="338">
        <v>13249986</v>
      </c>
      <c r="HV59" s="339">
        <v>1515552</v>
      </c>
      <c r="HW59" s="339">
        <v>2283660</v>
      </c>
      <c r="HX59" s="401">
        <v>211398</v>
      </c>
      <c r="HY59" s="339">
        <v>7020</v>
      </c>
      <c r="HZ59" s="339">
        <v>7670</v>
      </c>
      <c r="IA59" s="339">
        <v>222440</v>
      </c>
      <c r="IB59" s="339">
        <v>191560</v>
      </c>
      <c r="IC59" s="340">
        <v>19622</v>
      </c>
      <c r="ID59" s="340">
        <v>3949781</v>
      </c>
      <c r="IE59" s="340" t="s">
        <v>439</v>
      </c>
      <c r="IF59" s="341">
        <v>99</v>
      </c>
      <c r="IG59" s="341" t="s">
        <v>439</v>
      </c>
      <c r="IH59" s="340">
        <v>75</v>
      </c>
      <c r="II59" s="341" t="s">
        <v>439</v>
      </c>
      <c r="IJ59" s="340">
        <v>83147</v>
      </c>
      <c r="IK59" s="338">
        <v>245193</v>
      </c>
      <c r="IL59" s="341">
        <v>36700</v>
      </c>
      <c r="IM59" s="339">
        <v>7590</v>
      </c>
      <c r="IN59" s="331">
        <v>41.04</v>
      </c>
      <c r="IO59" s="342">
        <v>212897</v>
      </c>
      <c r="IP59" s="343">
        <v>8.6999999999999993</v>
      </c>
      <c r="IQ59" s="344">
        <v>2.54</v>
      </c>
      <c r="IR59" s="344">
        <v>2.04</v>
      </c>
      <c r="IS59" s="344">
        <v>1141.5999999999999</v>
      </c>
      <c r="IT59" s="344">
        <v>1141.5999999999999</v>
      </c>
      <c r="IU59" s="338">
        <v>49088</v>
      </c>
      <c r="IV59" s="345">
        <v>79.599999999999994</v>
      </c>
      <c r="IW59" s="345">
        <v>49.2</v>
      </c>
      <c r="IX59" s="345">
        <v>37.9</v>
      </c>
      <c r="IY59" s="345">
        <v>62.2</v>
      </c>
      <c r="IZ59" s="345">
        <v>20.7</v>
      </c>
      <c r="JA59" s="351">
        <v>3</v>
      </c>
      <c r="JB59" s="341">
        <v>9</v>
      </c>
      <c r="JC59" s="111">
        <v>56</v>
      </c>
      <c r="JD59" s="110">
        <v>0.82899999999999996</v>
      </c>
      <c r="JE59" s="109">
        <v>92.1</v>
      </c>
      <c r="JF59" s="109">
        <v>8.1</v>
      </c>
      <c r="JG59" s="109">
        <v>2.2000000000000002</v>
      </c>
      <c r="JH59" s="108">
        <v>177868337</v>
      </c>
      <c r="JI59" s="346">
        <v>50.5</v>
      </c>
      <c r="JJ59" s="346">
        <v>54.8</v>
      </c>
      <c r="JK59" s="346" t="s">
        <v>439</v>
      </c>
      <c r="JL59" s="346" t="s">
        <v>439</v>
      </c>
      <c r="JM59" s="346">
        <v>73.400000000000006</v>
      </c>
      <c r="JN59" s="345">
        <v>36.799999999999997</v>
      </c>
      <c r="JO59" s="347">
        <v>3648</v>
      </c>
      <c r="JP59" s="74" t="s">
        <v>1208</v>
      </c>
      <c r="JQ59" s="74" t="s">
        <v>1208</v>
      </c>
      <c r="JR59" s="74" t="s">
        <v>1208</v>
      </c>
      <c r="JS59" s="345">
        <v>28</v>
      </c>
      <c r="JT59" s="345">
        <v>38.9</v>
      </c>
      <c r="JU59" s="338">
        <v>73038</v>
      </c>
      <c r="JV59" s="338">
        <v>1338</v>
      </c>
      <c r="JW59" s="338">
        <v>1047</v>
      </c>
      <c r="JX59" s="338">
        <v>5346</v>
      </c>
      <c r="JY59" s="338">
        <v>7372</v>
      </c>
      <c r="JZ59" s="338">
        <v>8102</v>
      </c>
      <c r="KA59" s="338">
        <v>9590</v>
      </c>
      <c r="KB59" s="338">
        <v>12128</v>
      </c>
      <c r="KC59" s="338">
        <v>10234</v>
      </c>
      <c r="KD59" s="338">
        <v>9129</v>
      </c>
      <c r="KE59" s="338">
        <v>8248</v>
      </c>
      <c r="KF59" s="338">
        <v>6900</v>
      </c>
      <c r="KG59" s="338">
        <v>5589</v>
      </c>
      <c r="KH59" s="74" t="s">
        <v>1208</v>
      </c>
      <c r="KI59" s="338">
        <v>2447</v>
      </c>
      <c r="KJ59" s="338">
        <v>1170</v>
      </c>
      <c r="KK59" s="338">
        <v>574</v>
      </c>
      <c r="KL59" s="338">
        <v>261</v>
      </c>
      <c r="KM59" s="338">
        <v>8888</v>
      </c>
      <c r="KN59" s="338">
        <v>7405</v>
      </c>
      <c r="KO59" s="338">
        <v>9107</v>
      </c>
      <c r="KP59" s="338">
        <v>11157</v>
      </c>
      <c r="KQ59" s="338">
        <v>13280</v>
      </c>
      <c r="KR59" s="338">
        <v>15855</v>
      </c>
      <c r="KS59" s="338">
        <v>13120</v>
      </c>
      <c r="KT59" s="338">
        <v>11988</v>
      </c>
      <c r="KU59" s="338">
        <v>12046</v>
      </c>
      <c r="KV59" s="338">
        <v>13691</v>
      </c>
      <c r="KW59" s="338">
        <v>16737</v>
      </c>
      <c r="KX59" s="74" t="s">
        <v>1208</v>
      </c>
      <c r="KY59" s="338">
        <v>12327</v>
      </c>
      <c r="KZ59" s="338">
        <v>10402</v>
      </c>
      <c r="LA59" s="338">
        <v>9466</v>
      </c>
      <c r="LB59" s="348">
        <v>11778</v>
      </c>
    </row>
    <row r="60" spans="1:314" ht="12" customHeight="1">
      <c r="A60" s="3">
        <v>382019</v>
      </c>
      <c r="B60" s="322" t="s">
        <v>742</v>
      </c>
      <c r="C60" s="323">
        <v>429.4</v>
      </c>
      <c r="D60" s="324">
        <v>511649</v>
      </c>
      <c r="E60" s="325">
        <v>12.9</v>
      </c>
      <c r="F60" s="325">
        <v>59.7</v>
      </c>
      <c r="G60" s="325">
        <v>27.4</v>
      </c>
      <c r="H60" s="326">
        <v>24766</v>
      </c>
      <c r="I60" s="326">
        <v>52065</v>
      </c>
      <c r="J60" s="326">
        <v>80533</v>
      </c>
      <c r="K60" s="324">
        <v>69752</v>
      </c>
      <c r="L60" s="324">
        <v>249084</v>
      </c>
      <c r="M60" s="324">
        <v>3236</v>
      </c>
      <c r="N60" s="324">
        <v>15831</v>
      </c>
      <c r="O60" s="327">
        <v>15890</v>
      </c>
      <c r="P60" s="74" t="s">
        <v>1208</v>
      </c>
      <c r="Q60" s="74" t="s">
        <v>1208</v>
      </c>
      <c r="R60" s="328">
        <v>509251</v>
      </c>
      <c r="S60" s="324">
        <v>514865</v>
      </c>
      <c r="T60" s="324">
        <v>520193</v>
      </c>
      <c r="U60" s="324">
        <v>492722</v>
      </c>
      <c r="V60" s="324">
        <v>1986737</v>
      </c>
      <c r="W60" s="324">
        <v>578642</v>
      </c>
      <c r="X60" s="324">
        <v>802959</v>
      </c>
      <c r="Y60" s="328">
        <v>0</v>
      </c>
      <c r="Z60" s="329">
        <v>116</v>
      </c>
      <c r="AA60" s="328">
        <v>34</v>
      </c>
      <c r="AB60" s="74" t="s">
        <v>1208</v>
      </c>
      <c r="AC60" s="74" t="s">
        <v>1208</v>
      </c>
      <c r="AD60" s="330" t="s">
        <v>439</v>
      </c>
      <c r="AE60" s="324">
        <v>8536</v>
      </c>
      <c r="AF60" s="328">
        <v>3424</v>
      </c>
      <c r="AG60" s="324">
        <v>2987</v>
      </c>
      <c r="AH60" s="324">
        <v>465184</v>
      </c>
      <c r="AI60" s="324">
        <v>3000</v>
      </c>
      <c r="AJ60" s="74" t="s">
        <v>1208</v>
      </c>
      <c r="AK60" s="329">
        <v>41</v>
      </c>
      <c r="AL60" s="324">
        <v>6221</v>
      </c>
      <c r="AM60" s="327">
        <v>59</v>
      </c>
      <c r="AN60" s="327">
        <v>26597</v>
      </c>
      <c r="AO60" s="324">
        <v>1486</v>
      </c>
      <c r="AP60" s="324">
        <v>135</v>
      </c>
      <c r="AQ60" s="332">
        <v>29</v>
      </c>
      <c r="AR60" s="327">
        <v>11761</v>
      </c>
      <c r="AS60" s="324">
        <v>848</v>
      </c>
      <c r="AT60" s="324">
        <v>3</v>
      </c>
      <c r="AU60" s="324">
        <v>452</v>
      </c>
      <c r="AV60" s="324">
        <v>31</v>
      </c>
      <c r="AW60" s="324">
        <v>36</v>
      </c>
      <c r="AX60" s="74" t="s">
        <v>1208</v>
      </c>
      <c r="AY60" s="74" t="s">
        <v>1208</v>
      </c>
      <c r="AZ60" s="74" t="s">
        <v>1208</v>
      </c>
      <c r="BA60" s="74" t="s">
        <v>1208</v>
      </c>
      <c r="BB60" s="325">
        <v>100</v>
      </c>
      <c r="BC60" s="325">
        <v>123</v>
      </c>
      <c r="BD60" s="325">
        <v>120.6</v>
      </c>
      <c r="BE60" s="325"/>
      <c r="BF60" s="328">
        <v>33</v>
      </c>
      <c r="BG60" s="332">
        <v>33</v>
      </c>
      <c r="BH60" s="332">
        <v>28</v>
      </c>
      <c r="BI60" s="74" t="s">
        <v>1208</v>
      </c>
      <c r="BJ60" s="74" t="s">
        <v>1208</v>
      </c>
      <c r="BK60" s="328">
        <v>18</v>
      </c>
      <c r="BL60" s="328">
        <v>18</v>
      </c>
      <c r="BM60" s="332">
        <v>2</v>
      </c>
      <c r="BN60" s="332">
        <v>0</v>
      </c>
      <c r="BO60" s="327">
        <v>8</v>
      </c>
      <c r="BP60" s="324">
        <v>18950</v>
      </c>
      <c r="BQ60" s="327">
        <v>1</v>
      </c>
      <c r="BR60" s="324">
        <v>16822</v>
      </c>
      <c r="BS60" s="327">
        <v>2</v>
      </c>
      <c r="BT60" s="324">
        <v>76185</v>
      </c>
      <c r="BU60" s="327">
        <v>3</v>
      </c>
      <c r="BV60" s="324">
        <v>4527</v>
      </c>
      <c r="BW60" s="325">
        <v>33</v>
      </c>
      <c r="BX60" s="328">
        <v>3</v>
      </c>
      <c r="BY60" s="328">
        <v>5</v>
      </c>
      <c r="BZ60" s="328">
        <v>915</v>
      </c>
      <c r="CA60" s="328">
        <v>15247</v>
      </c>
      <c r="CB60" s="325">
        <v>52.2</v>
      </c>
      <c r="CC60" s="331">
        <v>1.53</v>
      </c>
      <c r="CD60" s="325">
        <v>30.9</v>
      </c>
      <c r="CE60" s="325">
        <v>4.769581884929015</v>
      </c>
      <c r="CF60" s="325">
        <v>58.524296395599997</v>
      </c>
      <c r="CG60" s="327">
        <v>42</v>
      </c>
      <c r="CH60" s="324">
        <v>8690</v>
      </c>
      <c r="CI60" s="327">
        <v>502</v>
      </c>
      <c r="CJ60" s="327">
        <v>1603</v>
      </c>
      <c r="CK60" s="327">
        <v>5530</v>
      </c>
      <c r="CL60" s="327">
        <v>1472</v>
      </c>
      <c r="CM60" s="327">
        <v>462</v>
      </c>
      <c r="CN60" s="327">
        <v>893</v>
      </c>
      <c r="CO60" s="323">
        <v>1.4</v>
      </c>
      <c r="CP60" s="331" t="s">
        <v>439</v>
      </c>
      <c r="CQ60" s="327">
        <v>2</v>
      </c>
      <c r="CR60" s="327">
        <v>60</v>
      </c>
      <c r="CS60" s="327">
        <v>3</v>
      </c>
      <c r="CT60" s="327">
        <v>2</v>
      </c>
      <c r="CU60" s="327">
        <v>300</v>
      </c>
      <c r="CV60" s="327">
        <v>25</v>
      </c>
      <c r="CW60" s="324">
        <v>1593</v>
      </c>
      <c r="CX60" s="327">
        <v>15</v>
      </c>
      <c r="CY60" s="327">
        <v>1274</v>
      </c>
      <c r="CZ60" s="328">
        <v>123</v>
      </c>
      <c r="DA60" s="328">
        <v>2033</v>
      </c>
      <c r="DB60" s="328">
        <v>18</v>
      </c>
      <c r="DC60" s="328">
        <v>160</v>
      </c>
      <c r="DD60" s="328">
        <v>54</v>
      </c>
      <c r="DE60" s="328">
        <v>1344</v>
      </c>
      <c r="DF60" s="324">
        <v>18488</v>
      </c>
      <c r="DG60" s="324">
        <v>5265</v>
      </c>
      <c r="DH60" s="330">
        <v>2696</v>
      </c>
      <c r="DI60" s="330">
        <v>1791031.912</v>
      </c>
      <c r="DJ60" s="330">
        <v>964956.57299999997</v>
      </c>
      <c r="DK60" s="330">
        <v>724860.04700000002</v>
      </c>
      <c r="DL60" s="324">
        <v>140029</v>
      </c>
      <c r="DM60" s="327">
        <v>12</v>
      </c>
      <c r="DN60" s="330">
        <v>30536</v>
      </c>
      <c r="DO60" s="330">
        <v>3067</v>
      </c>
      <c r="DP60" s="330">
        <v>2779</v>
      </c>
      <c r="DQ60" s="328">
        <v>517</v>
      </c>
      <c r="DR60" s="328">
        <v>2004</v>
      </c>
      <c r="DS60" s="324">
        <v>14081</v>
      </c>
      <c r="DT60" s="326">
        <v>24902</v>
      </c>
      <c r="DU60" s="326">
        <v>4031</v>
      </c>
      <c r="DV60" s="324">
        <v>4331</v>
      </c>
      <c r="DW60" s="328">
        <v>433</v>
      </c>
      <c r="DX60" s="328">
        <v>458</v>
      </c>
      <c r="DY60" s="328">
        <v>3</v>
      </c>
      <c r="DZ60" s="328">
        <v>3476</v>
      </c>
      <c r="EA60" s="328">
        <v>52</v>
      </c>
      <c r="EB60" s="328">
        <v>15339</v>
      </c>
      <c r="EC60" s="74" t="s">
        <v>1208</v>
      </c>
      <c r="ED60" s="116">
        <v>122</v>
      </c>
      <c r="EE60" s="327">
        <v>12050</v>
      </c>
      <c r="EF60" s="118">
        <v>10757</v>
      </c>
      <c r="EG60" s="327">
        <v>33</v>
      </c>
      <c r="EH60" s="118">
        <v>1417</v>
      </c>
      <c r="EI60" s="328">
        <v>92</v>
      </c>
      <c r="EJ60" s="328">
        <v>111</v>
      </c>
      <c r="EK60" s="325">
        <v>71.099999999999994</v>
      </c>
      <c r="EL60" s="328">
        <v>41</v>
      </c>
      <c r="EM60" s="328">
        <v>204</v>
      </c>
      <c r="EN60" s="328">
        <v>870</v>
      </c>
      <c r="EO60" s="330">
        <v>528</v>
      </c>
      <c r="EP60" s="330">
        <v>25</v>
      </c>
      <c r="EQ60" s="330">
        <v>3677</v>
      </c>
      <c r="ER60" s="327">
        <v>4035</v>
      </c>
      <c r="ES60" s="325">
        <v>95.4</v>
      </c>
      <c r="ET60" s="325">
        <v>94.9</v>
      </c>
      <c r="EU60" s="330">
        <v>798</v>
      </c>
      <c r="EV60" s="325">
        <v>23.2</v>
      </c>
      <c r="EW60" s="330">
        <v>109025</v>
      </c>
      <c r="EX60" s="325">
        <v>32.799999999999997</v>
      </c>
      <c r="EY60" s="330">
        <v>398645</v>
      </c>
      <c r="EZ60" s="325">
        <v>2.5</v>
      </c>
      <c r="FA60" s="328">
        <v>338</v>
      </c>
      <c r="FB60" s="328">
        <v>6</v>
      </c>
      <c r="FC60" s="333">
        <v>14108</v>
      </c>
      <c r="FD60" s="328">
        <v>282</v>
      </c>
      <c r="FE60" s="328" t="s">
        <v>1209</v>
      </c>
      <c r="FF60" s="328">
        <v>100</v>
      </c>
      <c r="FG60" s="325">
        <v>100</v>
      </c>
      <c r="FH60" s="324">
        <v>144680</v>
      </c>
      <c r="FI60" s="327">
        <v>32301</v>
      </c>
      <c r="FJ60" s="324">
        <v>538</v>
      </c>
      <c r="FK60" s="118">
        <v>112379</v>
      </c>
      <c r="FL60" s="324">
        <v>85351</v>
      </c>
      <c r="FM60" s="324">
        <v>22606</v>
      </c>
      <c r="FN60" s="324">
        <v>4422</v>
      </c>
      <c r="FO60" s="324">
        <v>0</v>
      </c>
      <c r="FP60" s="140">
        <v>20.100000000000001</v>
      </c>
      <c r="FQ60" s="116">
        <v>338</v>
      </c>
      <c r="FR60" s="111">
        <v>7.64</v>
      </c>
      <c r="FS60" s="118">
        <v>6990</v>
      </c>
      <c r="FT60" s="328">
        <v>180</v>
      </c>
      <c r="FU60" s="328">
        <v>209</v>
      </c>
      <c r="FV60" s="328">
        <v>825</v>
      </c>
      <c r="FW60" s="334">
        <v>79</v>
      </c>
      <c r="FX60" s="334">
        <v>2370</v>
      </c>
      <c r="FY60" s="323">
        <v>56.220647479801954</v>
      </c>
      <c r="FZ60" s="323"/>
      <c r="GA60" s="111">
        <v>96.94</v>
      </c>
      <c r="GB60" s="111">
        <v>95.33</v>
      </c>
      <c r="GC60" s="325">
        <v>63</v>
      </c>
      <c r="GD60" s="335">
        <v>71</v>
      </c>
      <c r="GE60" s="116">
        <v>119</v>
      </c>
      <c r="GF60" s="116">
        <v>11</v>
      </c>
      <c r="GG60" s="116">
        <v>82</v>
      </c>
      <c r="GH60" s="328">
        <v>1266</v>
      </c>
      <c r="GI60" s="328">
        <v>11</v>
      </c>
      <c r="GJ60" s="328">
        <v>3996</v>
      </c>
      <c r="GK60" s="328">
        <v>2112</v>
      </c>
      <c r="GL60" s="328">
        <v>5</v>
      </c>
      <c r="GM60" s="118">
        <v>6011600</v>
      </c>
      <c r="GN60" s="114">
        <v>8101</v>
      </c>
      <c r="GO60" s="328">
        <v>20389547</v>
      </c>
      <c r="GP60" s="328" t="s">
        <v>439</v>
      </c>
      <c r="GQ60" s="324">
        <v>21001</v>
      </c>
      <c r="GR60" s="327">
        <v>57</v>
      </c>
      <c r="GS60" s="327">
        <v>2726</v>
      </c>
      <c r="GT60" s="327">
        <v>18218</v>
      </c>
      <c r="GU60" s="324">
        <v>215683</v>
      </c>
      <c r="GV60" s="324">
        <v>414</v>
      </c>
      <c r="GW60" s="324">
        <v>30459</v>
      </c>
      <c r="GX60" s="324">
        <v>184810</v>
      </c>
      <c r="GY60" s="324">
        <v>1340</v>
      </c>
      <c r="GZ60" s="324">
        <v>12357</v>
      </c>
      <c r="HA60" s="324">
        <v>1065487</v>
      </c>
      <c r="HB60" s="324">
        <v>2987</v>
      </c>
      <c r="HC60" s="324">
        <v>26156</v>
      </c>
      <c r="HD60" s="324">
        <v>582907</v>
      </c>
      <c r="HE60" s="324">
        <v>357</v>
      </c>
      <c r="HF60" s="324">
        <v>14253</v>
      </c>
      <c r="HG60" s="324">
        <v>391100.35</v>
      </c>
      <c r="HH60" s="327">
        <v>350</v>
      </c>
      <c r="HI60" s="328">
        <v>10384</v>
      </c>
      <c r="HJ60" s="328">
        <v>253826</v>
      </c>
      <c r="HK60" s="336">
        <v>93.84</v>
      </c>
      <c r="HL60" s="328">
        <v>516</v>
      </c>
      <c r="HM60" s="327">
        <v>5442</v>
      </c>
      <c r="HN60" s="327">
        <v>3342</v>
      </c>
      <c r="HO60" s="337">
        <v>850</v>
      </c>
      <c r="HP60" s="74" t="s">
        <v>1208</v>
      </c>
      <c r="HQ60" s="74" t="s">
        <v>1208</v>
      </c>
      <c r="HR60" s="74" t="s">
        <v>1208</v>
      </c>
      <c r="HS60" s="337">
        <v>24</v>
      </c>
      <c r="HT60" s="338">
        <v>1794727</v>
      </c>
      <c r="HU60" s="338">
        <v>9363228</v>
      </c>
      <c r="HV60" s="339">
        <v>1206546</v>
      </c>
      <c r="HW60" s="339">
        <v>1702553</v>
      </c>
      <c r="HX60" s="339">
        <v>155707</v>
      </c>
      <c r="HY60" s="339">
        <v>12530</v>
      </c>
      <c r="HZ60" s="339">
        <v>4140</v>
      </c>
      <c r="IA60" s="339">
        <v>171390</v>
      </c>
      <c r="IB60" s="339">
        <v>123369</v>
      </c>
      <c r="IC60" s="360">
        <v>20911</v>
      </c>
      <c r="ID60" s="340">
        <v>8211000</v>
      </c>
      <c r="IE60" s="340">
        <v>0</v>
      </c>
      <c r="IF60" s="341">
        <v>121</v>
      </c>
      <c r="IG60" s="341">
        <v>0</v>
      </c>
      <c r="IH60" s="340">
        <v>103</v>
      </c>
      <c r="II60" s="341">
        <v>0</v>
      </c>
      <c r="IJ60" s="340">
        <v>91149</v>
      </c>
      <c r="IK60" s="338">
        <v>256868</v>
      </c>
      <c r="IL60" s="341">
        <v>1100</v>
      </c>
      <c r="IM60" s="346">
        <v>1400</v>
      </c>
      <c r="IN60" s="331">
        <v>68.709999999999994</v>
      </c>
      <c r="IO60" s="342">
        <v>429624</v>
      </c>
      <c r="IP60" s="343">
        <v>3.36</v>
      </c>
      <c r="IQ60" s="344">
        <v>0</v>
      </c>
      <c r="IR60" s="344">
        <v>0</v>
      </c>
      <c r="IS60" s="344">
        <v>547</v>
      </c>
      <c r="IT60" s="344">
        <v>537</v>
      </c>
      <c r="IU60" s="338">
        <v>111957</v>
      </c>
      <c r="IV60" s="345">
        <v>74.2</v>
      </c>
      <c r="IW60" s="345">
        <v>61.5</v>
      </c>
      <c r="IX60" s="345">
        <v>40.799999999999997</v>
      </c>
      <c r="IY60" s="345">
        <v>53.8</v>
      </c>
      <c r="IZ60" s="345">
        <v>20.2</v>
      </c>
      <c r="JA60" s="341">
        <v>2</v>
      </c>
      <c r="JB60" s="341">
        <v>6</v>
      </c>
      <c r="JC60" s="111">
        <v>74</v>
      </c>
      <c r="JD60" s="110">
        <v>0.76500000000000001</v>
      </c>
      <c r="JE60" s="109">
        <v>87.7</v>
      </c>
      <c r="JF60" s="109">
        <v>7.5</v>
      </c>
      <c r="JG60" s="109">
        <v>3.1</v>
      </c>
      <c r="JH60" s="108">
        <v>178034843</v>
      </c>
      <c r="JI60" s="346">
        <v>44.1</v>
      </c>
      <c r="JJ60" s="346">
        <v>55.4</v>
      </c>
      <c r="JK60" s="346" t="s">
        <v>439</v>
      </c>
      <c r="JL60" s="346" t="s">
        <v>439</v>
      </c>
      <c r="JM60" s="346">
        <v>58.2</v>
      </c>
      <c r="JN60" s="345">
        <v>29.4</v>
      </c>
      <c r="JO60" s="347">
        <v>3290</v>
      </c>
      <c r="JP60" s="74" t="s">
        <v>1208</v>
      </c>
      <c r="JQ60" s="74" t="s">
        <v>1208</v>
      </c>
      <c r="JR60" s="74" t="s">
        <v>1208</v>
      </c>
      <c r="JS60" s="345">
        <v>12</v>
      </c>
      <c r="JT60" s="345">
        <v>38.700000000000003</v>
      </c>
      <c r="JU60" s="338">
        <v>99087</v>
      </c>
      <c r="JV60" s="338">
        <v>1833</v>
      </c>
      <c r="JW60" s="338">
        <v>1692</v>
      </c>
      <c r="JX60" s="338">
        <v>8432</v>
      </c>
      <c r="JY60" s="338">
        <v>9948</v>
      </c>
      <c r="JZ60" s="338">
        <v>10132</v>
      </c>
      <c r="KA60" s="338">
        <v>11810</v>
      </c>
      <c r="KB60" s="338">
        <v>14189</v>
      </c>
      <c r="KC60" s="338">
        <v>13004</v>
      </c>
      <c r="KD60" s="338">
        <v>12336</v>
      </c>
      <c r="KE60" s="338">
        <v>10978</v>
      </c>
      <c r="KF60" s="338">
        <v>8875</v>
      </c>
      <c r="KG60" s="338">
        <v>6394</v>
      </c>
      <c r="KH60" s="74" t="s">
        <v>1208</v>
      </c>
      <c r="KI60" s="338">
        <v>2859</v>
      </c>
      <c r="KJ60" s="338">
        <v>1327</v>
      </c>
      <c r="KK60" s="338">
        <v>681</v>
      </c>
      <c r="KL60" s="338">
        <v>311</v>
      </c>
      <c r="KM60" s="338">
        <v>11801</v>
      </c>
      <c r="KN60" s="338">
        <v>12135</v>
      </c>
      <c r="KO60" s="338">
        <v>12507</v>
      </c>
      <c r="KP60" s="338">
        <v>14203</v>
      </c>
      <c r="KQ60" s="338">
        <v>16488</v>
      </c>
      <c r="KR60" s="338">
        <v>19059</v>
      </c>
      <c r="KS60" s="338">
        <v>16824</v>
      </c>
      <c r="KT60" s="338">
        <v>16511</v>
      </c>
      <c r="KU60" s="338">
        <v>16254</v>
      </c>
      <c r="KV60" s="338">
        <v>17841</v>
      </c>
      <c r="KW60" s="338">
        <v>20066</v>
      </c>
      <c r="KX60" s="74" t="s">
        <v>1208</v>
      </c>
      <c r="KY60" s="338">
        <v>15575</v>
      </c>
      <c r="KZ60" s="338">
        <v>12884</v>
      </c>
      <c r="LA60" s="338">
        <v>11683</v>
      </c>
      <c r="LB60" s="348">
        <v>13943</v>
      </c>
    </row>
    <row r="61" spans="1:314" ht="12" customHeight="1">
      <c r="A61" s="3">
        <v>392014</v>
      </c>
      <c r="B61" s="322" t="s">
        <v>743</v>
      </c>
      <c r="C61" s="323">
        <v>309</v>
      </c>
      <c r="D61" s="324">
        <v>328077</v>
      </c>
      <c r="E61" s="325">
        <v>12.3</v>
      </c>
      <c r="F61" s="325">
        <v>58.4</v>
      </c>
      <c r="G61" s="325">
        <v>29.3</v>
      </c>
      <c r="H61" s="326">
        <v>15189</v>
      </c>
      <c r="I61" s="326">
        <v>31748</v>
      </c>
      <c r="J61" s="326">
        <v>49732</v>
      </c>
      <c r="K61" s="324">
        <v>48505</v>
      </c>
      <c r="L61" s="324">
        <v>163031</v>
      </c>
      <c r="M61" s="324">
        <v>1675</v>
      </c>
      <c r="N61" s="324">
        <v>9295</v>
      </c>
      <c r="O61" s="327">
        <v>9949</v>
      </c>
      <c r="P61" s="74" t="s">
        <v>1208</v>
      </c>
      <c r="Q61" s="74" t="s">
        <v>1208</v>
      </c>
      <c r="R61" s="326">
        <v>329180</v>
      </c>
      <c r="S61" s="324">
        <v>337190</v>
      </c>
      <c r="T61" s="324">
        <v>346494</v>
      </c>
      <c r="U61" s="324">
        <v>545159</v>
      </c>
      <c r="V61" s="324">
        <v>2327815</v>
      </c>
      <c r="W61" s="324">
        <v>239900</v>
      </c>
      <c r="X61" s="324">
        <v>1137302</v>
      </c>
      <c r="Y61" s="328">
        <v>22</v>
      </c>
      <c r="Z61" s="329">
        <v>98</v>
      </c>
      <c r="AA61" s="328">
        <v>58</v>
      </c>
      <c r="AB61" s="74" t="s">
        <v>1208</v>
      </c>
      <c r="AC61" s="74" t="s">
        <v>1208</v>
      </c>
      <c r="AD61" s="330" t="s">
        <v>439</v>
      </c>
      <c r="AE61" s="324">
        <v>488</v>
      </c>
      <c r="AF61" s="328">
        <v>823</v>
      </c>
      <c r="AG61" s="324">
        <v>1085</v>
      </c>
      <c r="AH61" s="324">
        <v>564571</v>
      </c>
      <c r="AI61" s="324">
        <v>1507</v>
      </c>
      <c r="AJ61" s="74" t="s">
        <v>1208</v>
      </c>
      <c r="AK61" s="329">
        <v>17</v>
      </c>
      <c r="AL61" s="324">
        <v>1587</v>
      </c>
      <c r="AM61" s="327">
        <v>39</v>
      </c>
      <c r="AN61" s="327">
        <v>15388</v>
      </c>
      <c r="AO61" s="324">
        <v>1013</v>
      </c>
      <c r="AP61" s="324">
        <v>163</v>
      </c>
      <c r="AQ61" s="332">
        <v>17</v>
      </c>
      <c r="AR61" s="327">
        <v>5762</v>
      </c>
      <c r="AS61" s="324">
        <v>533</v>
      </c>
      <c r="AT61" s="324">
        <v>2</v>
      </c>
      <c r="AU61" s="324">
        <v>299</v>
      </c>
      <c r="AV61" s="324">
        <v>18</v>
      </c>
      <c r="AW61" s="324">
        <v>14</v>
      </c>
      <c r="AX61" s="74" t="s">
        <v>1208</v>
      </c>
      <c r="AY61" s="74" t="s">
        <v>1208</v>
      </c>
      <c r="AZ61" s="74" t="s">
        <v>1208</v>
      </c>
      <c r="BA61" s="74" t="s">
        <v>1208</v>
      </c>
      <c r="BB61" s="325">
        <v>97.169811320754718</v>
      </c>
      <c r="BC61" s="325">
        <v>94</v>
      </c>
      <c r="BD61" s="325">
        <v>90</v>
      </c>
      <c r="BE61" s="325"/>
      <c r="BF61" s="328">
        <v>19</v>
      </c>
      <c r="BG61" s="332">
        <v>5</v>
      </c>
      <c r="BH61" s="332">
        <v>14</v>
      </c>
      <c r="BI61" s="74" t="s">
        <v>1208</v>
      </c>
      <c r="BJ61" s="74" t="s">
        <v>1208</v>
      </c>
      <c r="BK61" s="328">
        <v>3</v>
      </c>
      <c r="BL61" s="328">
        <v>1</v>
      </c>
      <c r="BM61" s="332">
        <v>1</v>
      </c>
      <c r="BN61" s="332">
        <v>4</v>
      </c>
      <c r="BO61" s="327">
        <v>3</v>
      </c>
      <c r="BP61" s="324">
        <v>26943</v>
      </c>
      <c r="BQ61" s="327">
        <v>1</v>
      </c>
      <c r="BR61" s="324">
        <v>39935</v>
      </c>
      <c r="BS61" s="327">
        <v>2</v>
      </c>
      <c r="BT61" s="324">
        <v>47190</v>
      </c>
      <c r="BU61" s="327">
        <v>4</v>
      </c>
      <c r="BV61" s="324">
        <v>3509</v>
      </c>
      <c r="BW61" s="325">
        <v>45.2</v>
      </c>
      <c r="BX61" s="328">
        <v>2</v>
      </c>
      <c r="BY61" s="328">
        <v>2</v>
      </c>
      <c r="BZ61" s="328">
        <v>733</v>
      </c>
      <c r="CA61" s="328">
        <v>7027</v>
      </c>
      <c r="CB61" s="325">
        <v>41.1</v>
      </c>
      <c r="CC61" s="331">
        <v>1.27</v>
      </c>
      <c r="CD61" s="325">
        <v>37.5</v>
      </c>
      <c r="CE61" s="325">
        <v>4.7867437853145081</v>
      </c>
      <c r="CF61" s="325">
        <v>59.512140832900002</v>
      </c>
      <c r="CG61" s="327">
        <v>62</v>
      </c>
      <c r="CH61" s="324">
        <v>9791</v>
      </c>
      <c r="CI61" s="327">
        <v>270</v>
      </c>
      <c r="CJ61" s="327">
        <v>1260</v>
      </c>
      <c r="CK61" s="327">
        <v>3825</v>
      </c>
      <c r="CL61" s="327">
        <v>1018</v>
      </c>
      <c r="CM61" s="327">
        <v>331</v>
      </c>
      <c r="CN61" s="327">
        <v>618</v>
      </c>
      <c r="CO61" s="323">
        <v>1.46</v>
      </c>
      <c r="CP61" s="331" t="s">
        <v>439</v>
      </c>
      <c r="CQ61" s="327">
        <v>8</v>
      </c>
      <c r="CR61" s="327">
        <v>156</v>
      </c>
      <c r="CS61" s="327">
        <v>12</v>
      </c>
      <c r="CT61" s="327">
        <v>2</v>
      </c>
      <c r="CU61" s="327">
        <v>210</v>
      </c>
      <c r="CV61" s="327">
        <v>15</v>
      </c>
      <c r="CW61" s="324">
        <v>1166</v>
      </c>
      <c r="CX61" s="327">
        <v>8</v>
      </c>
      <c r="CY61" s="327">
        <v>475</v>
      </c>
      <c r="CZ61" s="328">
        <v>46</v>
      </c>
      <c r="DA61" s="328">
        <v>806</v>
      </c>
      <c r="DB61" s="328">
        <v>18</v>
      </c>
      <c r="DC61" s="328">
        <v>189</v>
      </c>
      <c r="DD61" s="328">
        <v>18</v>
      </c>
      <c r="DE61" s="328">
        <v>486</v>
      </c>
      <c r="DF61" s="324">
        <v>10658</v>
      </c>
      <c r="DG61" s="324">
        <v>3708</v>
      </c>
      <c r="DH61" s="330">
        <v>2377</v>
      </c>
      <c r="DI61" s="330">
        <v>873211.28200000001</v>
      </c>
      <c r="DJ61" s="330">
        <v>557480.86100000003</v>
      </c>
      <c r="DK61" s="330">
        <v>711254.44299999997</v>
      </c>
      <c r="DL61" s="324">
        <v>95849</v>
      </c>
      <c r="DM61" s="327">
        <v>8</v>
      </c>
      <c r="DN61" s="330">
        <v>19651</v>
      </c>
      <c r="DO61" s="330">
        <v>2345</v>
      </c>
      <c r="DP61" s="330">
        <v>2033</v>
      </c>
      <c r="DQ61" s="328">
        <v>120</v>
      </c>
      <c r="DR61" s="328">
        <v>1075</v>
      </c>
      <c r="DS61" s="324">
        <v>5868</v>
      </c>
      <c r="DT61" s="324">
        <v>15708</v>
      </c>
      <c r="DU61" s="324">
        <v>2850</v>
      </c>
      <c r="DV61" s="324">
        <v>3174</v>
      </c>
      <c r="DW61" s="328">
        <v>398</v>
      </c>
      <c r="DX61" s="328">
        <v>403</v>
      </c>
      <c r="DY61" s="328">
        <v>17</v>
      </c>
      <c r="DZ61" s="328">
        <v>1945</v>
      </c>
      <c r="EA61" s="328">
        <v>59</v>
      </c>
      <c r="EB61" s="328">
        <v>19889</v>
      </c>
      <c r="EC61" s="74" t="s">
        <v>1208</v>
      </c>
      <c r="ED61" s="116">
        <v>123</v>
      </c>
      <c r="EE61" s="327">
        <v>12523</v>
      </c>
      <c r="EF61" s="118">
        <v>11368</v>
      </c>
      <c r="EG61" s="327">
        <v>34</v>
      </c>
      <c r="EH61" s="118">
        <v>1404</v>
      </c>
      <c r="EI61" s="328">
        <v>1647</v>
      </c>
      <c r="EJ61" s="328">
        <v>114</v>
      </c>
      <c r="EK61" s="325">
        <v>83</v>
      </c>
      <c r="EL61" s="328">
        <v>65</v>
      </c>
      <c r="EM61" s="328">
        <v>169</v>
      </c>
      <c r="EN61" s="328">
        <v>794</v>
      </c>
      <c r="EO61" s="330">
        <v>430</v>
      </c>
      <c r="EP61" s="330">
        <v>61</v>
      </c>
      <c r="EQ61" s="330">
        <v>2361</v>
      </c>
      <c r="ER61" s="327">
        <v>2415</v>
      </c>
      <c r="ES61" s="325">
        <v>98</v>
      </c>
      <c r="ET61" s="325">
        <v>98.3</v>
      </c>
      <c r="EU61" s="330">
        <v>221</v>
      </c>
      <c r="EV61" s="325">
        <v>35</v>
      </c>
      <c r="EW61" s="330">
        <v>67938</v>
      </c>
      <c r="EX61" s="325">
        <v>34.1</v>
      </c>
      <c r="EY61" s="330">
        <v>424383</v>
      </c>
      <c r="EZ61" s="325">
        <v>1.2</v>
      </c>
      <c r="FA61" s="328">
        <v>256</v>
      </c>
      <c r="FB61" s="328">
        <v>2</v>
      </c>
      <c r="FC61" s="333" t="s">
        <v>439</v>
      </c>
      <c r="FD61" s="328">
        <v>45</v>
      </c>
      <c r="FE61" s="328" t="s">
        <v>1209</v>
      </c>
      <c r="FF61" s="328">
        <v>100</v>
      </c>
      <c r="FG61" s="325">
        <v>91</v>
      </c>
      <c r="FH61" s="324">
        <v>122836</v>
      </c>
      <c r="FI61" s="327">
        <v>9518</v>
      </c>
      <c r="FJ61" s="324">
        <v>16</v>
      </c>
      <c r="FK61" s="118">
        <v>113318</v>
      </c>
      <c r="FL61" s="324">
        <v>97304</v>
      </c>
      <c r="FM61" s="324">
        <v>10694</v>
      </c>
      <c r="FN61" s="324">
        <v>5320</v>
      </c>
      <c r="FO61" s="324">
        <v>0</v>
      </c>
      <c r="FP61" s="140">
        <v>17.3</v>
      </c>
      <c r="FQ61" s="116">
        <v>729</v>
      </c>
      <c r="FR61" s="111">
        <v>8.56</v>
      </c>
      <c r="FS61" s="118">
        <v>7148</v>
      </c>
      <c r="FT61" s="328">
        <v>206</v>
      </c>
      <c r="FU61" s="328">
        <v>123</v>
      </c>
      <c r="FV61" s="328">
        <v>974</v>
      </c>
      <c r="FW61" s="334">
        <v>20</v>
      </c>
      <c r="FX61" s="334">
        <v>654</v>
      </c>
      <c r="FY61" s="323">
        <v>56.629294755877034</v>
      </c>
      <c r="FZ61" s="323"/>
      <c r="GA61" s="111">
        <v>96.5</v>
      </c>
      <c r="GB61" s="111">
        <v>93.4</v>
      </c>
      <c r="GC61" s="325">
        <v>62.9</v>
      </c>
      <c r="GD61" s="335">
        <v>48.4</v>
      </c>
      <c r="GE61" s="116">
        <v>88</v>
      </c>
      <c r="GF61" s="116">
        <v>8</v>
      </c>
      <c r="GG61" s="116">
        <v>72</v>
      </c>
      <c r="GH61" s="328">
        <v>886</v>
      </c>
      <c r="GI61" s="328">
        <v>9</v>
      </c>
      <c r="GJ61" s="328">
        <v>2670</v>
      </c>
      <c r="GK61" s="328">
        <v>2204</v>
      </c>
      <c r="GL61" s="328">
        <v>6</v>
      </c>
      <c r="GM61" s="118">
        <v>3329000</v>
      </c>
      <c r="GN61" s="114">
        <v>6009</v>
      </c>
      <c r="GO61" s="328">
        <v>14472498</v>
      </c>
      <c r="GP61" s="328">
        <v>8735368</v>
      </c>
      <c r="GQ61" s="324">
        <v>16555</v>
      </c>
      <c r="GR61" s="327">
        <v>44</v>
      </c>
      <c r="GS61" s="327">
        <v>2037</v>
      </c>
      <c r="GT61" s="327">
        <v>14474</v>
      </c>
      <c r="GU61" s="324">
        <v>147187</v>
      </c>
      <c r="GV61" s="324">
        <v>545</v>
      </c>
      <c r="GW61" s="324">
        <v>19622</v>
      </c>
      <c r="GX61" s="324">
        <v>127020</v>
      </c>
      <c r="GY61" s="324">
        <v>989</v>
      </c>
      <c r="GZ61" s="324">
        <v>8835</v>
      </c>
      <c r="HA61" s="324">
        <v>585241</v>
      </c>
      <c r="HB61" s="324">
        <v>2590</v>
      </c>
      <c r="HC61" s="324">
        <v>18782</v>
      </c>
      <c r="HD61" s="324">
        <v>387267</v>
      </c>
      <c r="HE61" s="324">
        <v>352</v>
      </c>
      <c r="HF61" s="324">
        <v>7571</v>
      </c>
      <c r="HG61" s="324">
        <v>175133.27</v>
      </c>
      <c r="HH61" s="327">
        <v>350</v>
      </c>
      <c r="HI61" s="328">
        <v>7571</v>
      </c>
      <c r="HJ61" s="328">
        <v>175133</v>
      </c>
      <c r="HK61" s="336">
        <v>39.76</v>
      </c>
      <c r="HL61" s="328" t="s">
        <v>439</v>
      </c>
      <c r="HM61" s="327">
        <v>2447</v>
      </c>
      <c r="HN61" s="327">
        <v>1516</v>
      </c>
      <c r="HO61" s="337">
        <v>270</v>
      </c>
      <c r="HP61" s="74" t="s">
        <v>1208</v>
      </c>
      <c r="HQ61" s="74" t="s">
        <v>1208</v>
      </c>
      <c r="HR61" s="74" t="s">
        <v>1208</v>
      </c>
      <c r="HS61" s="337">
        <v>115</v>
      </c>
      <c r="HT61" s="338">
        <v>1973163</v>
      </c>
      <c r="HU61" s="338">
        <v>11754040</v>
      </c>
      <c r="HV61" s="339">
        <v>1197481</v>
      </c>
      <c r="HW61" s="339">
        <v>1839530</v>
      </c>
      <c r="HX61" s="339">
        <v>243847</v>
      </c>
      <c r="HY61" s="339">
        <v>7960</v>
      </c>
      <c r="HZ61" s="339">
        <v>8310</v>
      </c>
      <c r="IA61" s="339">
        <v>201690</v>
      </c>
      <c r="IB61" s="339">
        <v>160263</v>
      </c>
      <c r="IC61" s="340">
        <v>248000</v>
      </c>
      <c r="ID61" s="340">
        <v>3312000</v>
      </c>
      <c r="IE61" s="340" t="s">
        <v>439</v>
      </c>
      <c r="IF61" s="341">
        <v>174</v>
      </c>
      <c r="IG61" s="341" t="s">
        <v>439</v>
      </c>
      <c r="IH61" s="340">
        <v>52</v>
      </c>
      <c r="II61" s="341" t="s">
        <v>439</v>
      </c>
      <c r="IJ61" s="340">
        <v>209209</v>
      </c>
      <c r="IK61" s="338">
        <v>173877</v>
      </c>
      <c r="IL61" s="341">
        <v>0</v>
      </c>
      <c r="IM61" s="346">
        <v>0</v>
      </c>
      <c r="IN61" s="331">
        <v>44.38</v>
      </c>
      <c r="IO61" s="342">
        <v>271698</v>
      </c>
      <c r="IP61" s="343" t="s">
        <v>850</v>
      </c>
      <c r="IQ61" s="344" t="s">
        <v>439</v>
      </c>
      <c r="IR61" s="344" t="s">
        <v>439</v>
      </c>
      <c r="IS61" s="344">
        <v>1076.3</v>
      </c>
      <c r="IT61" s="344">
        <v>1065</v>
      </c>
      <c r="IU61" s="338">
        <v>52154</v>
      </c>
      <c r="IV61" s="345">
        <v>70.900000000000006</v>
      </c>
      <c r="IW61" s="345">
        <v>49.7</v>
      </c>
      <c r="IX61" s="345">
        <v>29.8</v>
      </c>
      <c r="IY61" s="345">
        <v>48.2</v>
      </c>
      <c r="IZ61" s="345">
        <v>17.7</v>
      </c>
      <c r="JA61" s="341">
        <v>1</v>
      </c>
      <c r="JB61" s="341">
        <v>9</v>
      </c>
      <c r="JC61" s="111">
        <v>75.5</v>
      </c>
      <c r="JD61" s="110">
        <v>0.64300000000000002</v>
      </c>
      <c r="JE61" s="109">
        <v>98.4</v>
      </c>
      <c r="JF61" s="109">
        <v>14.5</v>
      </c>
      <c r="JG61" s="109">
        <v>0.6</v>
      </c>
      <c r="JH61" s="108">
        <v>201796324</v>
      </c>
      <c r="JI61" s="346">
        <v>37.299999999999997</v>
      </c>
      <c r="JJ61" s="346">
        <v>58.9</v>
      </c>
      <c r="JK61" s="351" t="s">
        <v>439</v>
      </c>
      <c r="JL61" s="351" t="s">
        <v>439</v>
      </c>
      <c r="JM61" s="346">
        <v>165.9</v>
      </c>
      <c r="JN61" s="345">
        <v>37.6</v>
      </c>
      <c r="JO61" s="347">
        <v>2841</v>
      </c>
      <c r="JP61" s="74" t="s">
        <v>1208</v>
      </c>
      <c r="JQ61" s="74" t="s">
        <v>1208</v>
      </c>
      <c r="JR61" s="74" t="s">
        <v>1208</v>
      </c>
      <c r="JS61" s="345">
        <v>20</v>
      </c>
      <c r="JT61" s="345">
        <v>30.1</v>
      </c>
      <c r="JU61" s="338">
        <v>52651</v>
      </c>
      <c r="JV61" s="338">
        <v>1136</v>
      </c>
      <c r="JW61" s="338">
        <v>924</v>
      </c>
      <c r="JX61" s="338">
        <v>4037</v>
      </c>
      <c r="JY61" s="338">
        <v>5459</v>
      </c>
      <c r="JZ61" s="338">
        <v>6344</v>
      </c>
      <c r="KA61" s="338">
        <v>7670</v>
      </c>
      <c r="KB61" s="338">
        <v>9522</v>
      </c>
      <c r="KC61" s="338">
        <v>8127</v>
      </c>
      <c r="KD61" s="338">
        <v>7795</v>
      </c>
      <c r="KE61" s="338">
        <v>7080</v>
      </c>
      <c r="KF61" s="338">
        <v>6007</v>
      </c>
      <c r="KG61" s="338">
        <v>4808</v>
      </c>
      <c r="KH61" s="74" t="s">
        <v>1208</v>
      </c>
      <c r="KI61" s="338">
        <v>2249</v>
      </c>
      <c r="KJ61" s="338">
        <v>988</v>
      </c>
      <c r="KK61" s="338">
        <v>535</v>
      </c>
      <c r="KL61" s="338">
        <v>297</v>
      </c>
      <c r="KM61" s="338">
        <v>6988</v>
      </c>
      <c r="KN61" s="338">
        <v>6032</v>
      </c>
      <c r="KO61" s="338">
        <v>6424</v>
      </c>
      <c r="KP61" s="338">
        <v>7932</v>
      </c>
      <c r="KQ61" s="338">
        <v>9372</v>
      </c>
      <c r="KR61" s="338">
        <v>11471</v>
      </c>
      <c r="KS61" s="338">
        <v>9833</v>
      </c>
      <c r="KT61" s="338">
        <v>9744</v>
      </c>
      <c r="KU61" s="338">
        <v>9617</v>
      </c>
      <c r="KV61" s="338">
        <v>10791</v>
      </c>
      <c r="KW61" s="338">
        <v>12914</v>
      </c>
      <c r="KX61" s="74" t="s">
        <v>1208</v>
      </c>
      <c r="KY61" s="338">
        <v>10090</v>
      </c>
      <c r="KZ61" s="338">
        <v>8110</v>
      </c>
      <c r="LA61" s="338">
        <v>7945</v>
      </c>
      <c r="LB61" s="348">
        <v>10465</v>
      </c>
    </row>
    <row r="62" spans="1:314" ht="12" customHeight="1">
      <c r="A62" s="3">
        <v>402036</v>
      </c>
      <c r="B62" s="322" t="s">
        <v>744</v>
      </c>
      <c r="C62" s="323">
        <v>229.96</v>
      </c>
      <c r="D62" s="324">
        <v>304703</v>
      </c>
      <c r="E62" s="325">
        <v>14</v>
      </c>
      <c r="F62" s="325">
        <v>59.2</v>
      </c>
      <c r="G62" s="325">
        <v>26.8</v>
      </c>
      <c r="H62" s="326">
        <v>16876</v>
      </c>
      <c r="I62" s="326">
        <v>34279</v>
      </c>
      <c r="J62" s="326">
        <v>51478</v>
      </c>
      <c r="K62" s="324">
        <v>40508</v>
      </c>
      <c r="L62" s="324">
        <v>134537</v>
      </c>
      <c r="M62" s="324">
        <v>3941</v>
      </c>
      <c r="N62" s="324">
        <v>13024</v>
      </c>
      <c r="O62" s="327">
        <v>12694</v>
      </c>
      <c r="P62" s="74" t="s">
        <v>1208</v>
      </c>
      <c r="Q62" s="74" t="s">
        <v>1208</v>
      </c>
      <c r="R62" s="326">
        <v>302879</v>
      </c>
      <c r="S62" s="324">
        <v>304552</v>
      </c>
      <c r="T62" s="324">
        <v>303181</v>
      </c>
      <c r="U62" s="324">
        <v>381515</v>
      </c>
      <c r="V62" s="324">
        <v>1487920</v>
      </c>
      <c r="W62" s="324">
        <v>651834</v>
      </c>
      <c r="X62" s="324">
        <v>836177</v>
      </c>
      <c r="Y62" s="328">
        <v>0</v>
      </c>
      <c r="Z62" s="329">
        <v>97</v>
      </c>
      <c r="AA62" s="328">
        <v>0</v>
      </c>
      <c r="AB62" s="74" t="s">
        <v>1208</v>
      </c>
      <c r="AC62" s="74" t="s">
        <v>1208</v>
      </c>
      <c r="AD62" s="330">
        <v>114550</v>
      </c>
      <c r="AE62" s="326">
        <v>297</v>
      </c>
      <c r="AF62" s="328">
        <v>1980</v>
      </c>
      <c r="AG62" s="324">
        <v>4224</v>
      </c>
      <c r="AH62" s="324">
        <v>601174</v>
      </c>
      <c r="AI62" s="107" t="s">
        <v>439</v>
      </c>
      <c r="AJ62" s="74" t="s">
        <v>1208</v>
      </c>
      <c r="AK62" s="329">
        <v>12</v>
      </c>
      <c r="AL62" s="324">
        <v>1869</v>
      </c>
      <c r="AM62" s="327">
        <v>46</v>
      </c>
      <c r="AN62" s="327">
        <v>16880</v>
      </c>
      <c r="AO62" s="324">
        <v>1088</v>
      </c>
      <c r="AP62" s="324">
        <v>46</v>
      </c>
      <c r="AQ62" s="332">
        <v>17</v>
      </c>
      <c r="AR62" s="327">
        <v>7470</v>
      </c>
      <c r="AS62" s="324">
        <v>515</v>
      </c>
      <c r="AT62" s="324">
        <v>0</v>
      </c>
      <c r="AU62" s="324">
        <v>216</v>
      </c>
      <c r="AV62" s="324">
        <v>18</v>
      </c>
      <c r="AW62" s="324">
        <v>125</v>
      </c>
      <c r="AX62" s="74" t="s">
        <v>1208</v>
      </c>
      <c r="AY62" s="74" t="s">
        <v>1208</v>
      </c>
      <c r="AZ62" s="74" t="s">
        <v>1208</v>
      </c>
      <c r="BA62" s="74" t="s">
        <v>1208</v>
      </c>
      <c r="BB62" s="325">
        <v>100</v>
      </c>
      <c r="BC62" s="325">
        <v>106.1</v>
      </c>
      <c r="BD62" s="325">
        <v>90.2</v>
      </c>
      <c r="BE62" s="325"/>
      <c r="BF62" s="328">
        <v>48</v>
      </c>
      <c r="BG62" s="332">
        <v>48</v>
      </c>
      <c r="BH62" s="332">
        <v>17</v>
      </c>
      <c r="BI62" s="74" t="s">
        <v>1208</v>
      </c>
      <c r="BJ62" s="74" t="s">
        <v>1208</v>
      </c>
      <c r="BK62" s="328">
        <v>2</v>
      </c>
      <c r="BL62" s="328">
        <v>2</v>
      </c>
      <c r="BM62" s="332">
        <v>4</v>
      </c>
      <c r="BN62" s="332">
        <v>2</v>
      </c>
      <c r="BO62" s="327">
        <v>13</v>
      </c>
      <c r="BP62" s="324">
        <v>21966</v>
      </c>
      <c r="BQ62" s="327" t="s">
        <v>439</v>
      </c>
      <c r="BR62" s="324" t="s">
        <v>439</v>
      </c>
      <c r="BS62" s="327">
        <v>3</v>
      </c>
      <c r="BT62" s="324">
        <v>65321</v>
      </c>
      <c r="BU62" s="327">
        <v>1</v>
      </c>
      <c r="BV62" s="324">
        <v>395</v>
      </c>
      <c r="BW62" s="325">
        <v>43.8</v>
      </c>
      <c r="BX62" s="328">
        <v>1</v>
      </c>
      <c r="BY62" s="328">
        <v>3</v>
      </c>
      <c r="BZ62" s="328">
        <v>175</v>
      </c>
      <c r="CA62" s="328">
        <v>9043</v>
      </c>
      <c r="CB62" s="325">
        <v>76.5</v>
      </c>
      <c r="CC62" s="331">
        <v>1.27</v>
      </c>
      <c r="CD62" s="325">
        <v>34.700000000000003</v>
      </c>
      <c r="CE62" s="325">
        <v>4.7245313499141783</v>
      </c>
      <c r="CF62" s="325">
        <v>60.531548196300001</v>
      </c>
      <c r="CG62" s="327">
        <v>33</v>
      </c>
      <c r="CH62" s="324">
        <v>6613</v>
      </c>
      <c r="CI62" s="327">
        <v>314</v>
      </c>
      <c r="CJ62" s="327">
        <v>1771</v>
      </c>
      <c r="CK62" s="327">
        <v>3281</v>
      </c>
      <c r="CL62" s="327">
        <v>942</v>
      </c>
      <c r="CM62" s="327">
        <v>263</v>
      </c>
      <c r="CN62" s="327">
        <v>388</v>
      </c>
      <c r="CO62" s="323">
        <v>1.72</v>
      </c>
      <c r="CP62" s="330" t="s">
        <v>439</v>
      </c>
      <c r="CQ62" s="327">
        <v>2</v>
      </c>
      <c r="CR62" s="327">
        <v>11</v>
      </c>
      <c r="CS62" s="327">
        <v>2</v>
      </c>
      <c r="CT62" s="327">
        <v>1</v>
      </c>
      <c r="CU62" s="327">
        <v>125</v>
      </c>
      <c r="CV62" s="327">
        <v>9</v>
      </c>
      <c r="CW62" s="324">
        <v>560</v>
      </c>
      <c r="CX62" s="327">
        <v>8</v>
      </c>
      <c r="CY62" s="327">
        <v>700</v>
      </c>
      <c r="CZ62" s="328">
        <v>50</v>
      </c>
      <c r="DA62" s="328">
        <v>864</v>
      </c>
      <c r="DB62" s="328">
        <v>14</v>
      </c>
      <c r="DC62" s="328">
        <v>96</v>
      </c>
      <c r="DD62" s="328">
        <v>41</v>
      </c>
      <c r="DE62" s="328">
        <v>1058</v>
      </c>
      <c r="DF62" s="324">
        <v>9079</v>
      </c>
      <c r="DG62" s="324">
        <v>3200</v>
      </c>
      <c r="DH62" s="330">
        <v>1588</v>
      </c>
      <c r="DI62" s="330">
        <v>858504.27</v>
      </c>
      <c r="DJ62" s="330">
        <v>625339.88800000004</v>
      </c>
      <c r="DK62" s="330">
        <v>432079.37300000002</v>
      </c>
      <c r="DL62" s="324">
        <v>81265</v>
      </c>
      <c r="DM62" s="327">
        <v>11</v>
      </c>
      <c r="DN62" s="330">
        <v>15842</v>
      </c>
      <c r="DO62" s="330">
        <v>1633</v>
      </c>
      <c r="DP62" s="330">
        <v>1279</v>
      </c>
      <c r="DQ62" s="328">
        <v>115</v>
      </c>
      <c r="DR62" s="328">
        <v>1251</v>
      </c>
      <c r="DS62" s="324">
        <v>20582</v>
      </c>
      <c r="DT62" s="324">
        <v>12272</v>
      </c>
      <c r="DU62" s="324">
        <v>2545</v>
      </c>
      <c r="DV62" s="324">
        <v>3054</v>
      </c>
      <c r="DW62" s="328">
        <v>394</v>
      </c>
      <c r="DX62" s="328">
        <v>387</v>
      </c>
      <c r="DY62" s="328" t="s">
        <v>439</v>
      </c>
      <c r="DZ62" s="328">
        <v>2354</v>
      </c>
      <c r="EA62" s="328">
        <v>50</v>
      </c>
      <c r="EB62" s="328">
        <v>11410</v>
      </c>
      <c r="EC62" s="74" t="s">
        <v>1208</v>
      </c>
      <c r="ED62" s="116">
        <v>86</v>
      </c>
      <c r="EE62" s="327">
        <v>10670</v>
      </c>
      <c r="EF62" s="118">
        <v>10114</v>
      </c>
      <c r="EG62" s="327">
        <v>54</v>
      </c>
      <c r="EH62" s="118">
        <v>1276</v>
      </c>
      <c r="EI62" s="328">
        <v>86</v>
      </c>
      <c r="EJ62" s="328">
        <v>75</v>
      </c>
      <c r="EK62" s="325">
        <v>53.3</v>
      </c>
      <c r="EL62" s="328">
        <v>61</v>
      </c>
      <c r="EM62" s="328">
        <v>236</v>
      </c>
      <c r="EN62" s="328">
        <v>1265</v>
      </c>
      <c r="EO62" s="330">
        <v>370</v>
      </c>
      <c r="EP62" s="330">
        <v>87</v>
      </c>
      <c r="EQ62" s="330">
        <v>2709</v>
      </c>
      <c r="ER62" s="327">
        <v>2808</v>
      </c>
      <c r="ES62" s="325">
        <v>92.6</v>
      </c>
      <c r="ET62" s="325">
        <v>93.7</v>
      </c>
      <c r="EU62" s="330">
        <v>161</v>
      </c>
      <c r="EV62" s="325">
        <v>21.5</v>
      </c>
      <c r="EW62" s="330">
        <v>69052</v>
      </c>
      <c r="EX62" s="325">
        <v>39.5</v>
      </c>
      <c r="EY62" s="330">
        <v>387736</v>
      </c>
      <c r="EZ62" s="325">
        <v>1.2</v>
      </c>
      <c r="FA62" s="328">
        <v>341</v>
      </c>
      <c r="FB62" s="328">
        <v>10</v>
      </c>
      <c r="FC62" s="333">
        <v>9167</v>
      </c>
      <c r="FD62" s="328">
        <v>243</v>
      </c>
      <c r="FE62" s="328" t="s">
        <v>1209</v>
      </c>
      <c r="FF62" s="328">
        <v>90.9</v>
      </c>
      <c r="FG62" s="325">
        <v>95.8</v>
      </c>
      <c r="FH62" s="324">
        <v>101020</v>
      </c>
      <c r="FI62" s="327">
        <v>14215</v>
      </c>
      <c r="FJ62" s="324">
        <v>1102</v>
      </c>
      <c r="FK62" s="118">
        <v>84362</v>
      </c>
      <c r="FL62" s="324">
        <v>75621</v>
      </c>
      <c r="FM62" s="324">
        <v>7237</v>
      </c>
      <c r="FN62" s="324">
        <v>1504</v>
      </c>
      <c r="FO62" s="324">
        <v>2443</v>
      </c>
      <c r="FP62" s="140">
        <v>22.6</v>
      </c>
      <c r="FQ62" s="116">
        <v>437</v>
      </c>
      <c r="FR62" s="111">
        <v>7.6</v>
      </c>
      <c r="FS62" s="118">
        <v>8042</v>
      </c>
      <c r="FT62" s="328">
        <v>51</v>
      </c>
      <c r="FU62" s="328">
        <v>123</v>
      </c>
      <c r="FV62" s="328">
        <v>364</v>
      </c>
      <c r="FW62" s="328">
        <v>16</v>
      </c>
      <c r="FX62" s="328">
        <v>687</v>
      </c>
      <c r="FY62" s="323">
        <v>55.819471522794203</v>
      </c>
      <c r="FZ62" s="323"/>
      <c r="GA62" s="111">
        <v>95.9</v>
      </c>
      <c r="GB62" s="111">
        <v>88.5</v>
      </c>
      <c r="GC62" s="325">
        <v>82.5</v>
      </c>
      <c r="GD62" s="335">
        <v>36.1</v>
      </c>
      <c r="GE62" s="116">
        <v>141</v>
      </c>
      <c r="GF62" s="116">
        <v>12</v>
      </c>
      <c r="GG62" s="116">
        <v>78</v>
      </c>
      <c r="GH62" s="328">
        <v>2152</v>
      </c>
      <c r="GI62" s="328">
        <v>10</v>
      </c>
      <c r="GJ62" s="328">
        <v>1881</v>
      </c>
      <c r="GK62" s="328">
        <v>3001</v>
      </c>
      <c r="GL62" s="328">
        <v>5</v>
      </c>
      <c r="GM62" s="118">
        <v>6002169</v>
      </c>
      <c r="GN62" s="114">
        <v>2387</v>
      </c>
      <c r="GO62" s="328">
        <v>7524986</v>
      </c>
      <c r="GP62" s="107" t="s">
        <v>439</v>
      </c>
      <c r="GQ62" s="324">
        <v>13644</v>
      </c>
      <c r="GR62" s="327">
        <v>88</v>
      </c>
      <c r="GS62" s="327">
        <v>2018</v>
      </c>
      <c r="GT62" s="327">
        <v>11538</v>
      </c>
      <c r="GU62" s="324">
        <v>129899</v>
      </c>
      <c r="GV62" s="324">
        <v>1210</v>
      </c>
      <c r="GW62" s="324">
        <v>21926</v>
      </c>
      <c r="GX62" s="324">
        <v>106763</v>
      </c>
      <c r="GY62" s="324">
        <v>829</v>
      </c>
      <c r="GZ62" s="324">
        <v>6915</v>
      </c>
      <c r="HA62" s="324">
        <v>485929</v>
      </c>
      <c r="HB62" s="324">
        <v>2201</v>
      </c>
      <c r="HC62" s="324">
        <v>15820</v>
      </c>
      <c r="HD62" s="324">
        <v>317216</v>
      </c>
      <c r="HE62" s="324">
        <v>370</v>
      </c>
      <c r="HF62" s="324">
        <v>12094</v>
      </c>
      <c r="HG62" s="324">
        <v>320974.76</v>
      </c>
      <c r="HH62" s="327">
        <v>365</v>
      </c>
      <c r="HI62" s="328">
        <v>12094</v>
      </c>
      <c r="HJ62" s="328">
        <v>320975</v>
      </c>
      <c r="HK62" s="336">
        <v>88.46</v>
      </c>
      <c r="HL62" s="328">
        <v>5211</v>
      </c>
      <c r="HM62" s="327">
        <v>4856</v>
      </c>
      <c r="HN62" s="327">
        <v>3188</v>
      </c>
      <c r="HO62" s="402">
        <v>851</v>
      </c>
      <c r="HP62" s="74" t="s">
        <v>1208</v>
      </c>
      <c r="HQ62" s="74" t="s">
        <v>1208</v>
      </c>
      <c r="HR62" s="74" t="s">
        <v>1208</v>
      </c>
      <c r="HS62" s="402">
        <v>189</v>
      </c>
      <c r="HT62" s="403">
        <v>2361130</v>
      </c>
      <c r="HU62" s="403">
        <v>12811257</v>
      </c>
      <c r="HV62" s="404">
        <v>1482528</v>
      </c>
      <c r="HW62" s="404">
        <v>2173400</v>
      </c>
      <c r="HX62" s="404">
        <v>242658</v>
      </c>
      <c r="HY62" s="404">
        <v>7673</v>
      </c>
      <c r="HZ62" s="404">
        <v>8973</v>
      </c>
      <c r="IA62" s="404">
        <v>108271</v>
      </c>
      <c r="IB62" s="404">
        <v>59481</v>
      </c>
      <c r="IC62" s="405">
        <v>15801</v>
      </c>
      <c r="ID62" s="405">
        <v>4948000</v>
      </c>
      <c r="IE62" s="405">
        <v>14604</v>
      </c>
      <c r="IF62" s="406">
        <v>133</v>
      </c>
      <c r="IG62" s="406">
        <v>4</v>
      </c>
      <c r="IH62" s="405">
        <v>4</v>
      </c>
      <c r="II62" s="406">
        <v>0</v>
      </c>
      <c r="IJ62" s="405">
        <v>60004</v>
      </c>
      <c r="IK62" s="403">
        <v>172312</v>
      </c>
      <c r="IL62" s="406">
        <v>12566</v>
      </c>
      <c r="IM62" s="407">
        <v>0</v>
      </c>
      <c r="IN62" s="331">
        <v>32.44</v>
      </c>
      <c r="IO62" s="342">
        <v>188031</v>
      </c>
      <c r="IP62" s="408">
        <v>2.0499999999999998</v>
      </c>
      <c r="IQ62" s="409">
        <v>5.4</v>
      </c>
      <c r="IR62" s="409">
        <v>4.0999999999999996</v>
      </c>
      <c r="IS62" s="409">
        <v>710.4</v>
      </c>
      <c r="IT62" s="409">
        <v>710.4</v>
      </c>
      <c r="IU62" s="403">
        <v>5824</v>
      </c>
      <c r="IV62" s="410">
        <v>71.8</v>
      </c>
      <c r="IW62" s="410">
        <v>60.5</v>
      </c>
      <c r="IX62" s="410">
        <v>30.5</v>
      </c>
      <c r="IY62" s="410">
        <v>57.9</v>
      </c>
      <c r="IZ62" s="410">
        <v>21.8</v>
      </c>
      <c r="JA62" s="406">
        <v>0</v>
      </c>
      <c r="JB62" s="406">
        <v>7</v>
      </c>
      <c r="JC62" s="111">
        <v>74</v>
      </c>
      <c r="JD62" s="110">
        <v>0.67</v>
      </c>
      <c r="JE62" s="109">
        <v>95.9</v>
      </c>
      <c r="JF62" s="109">
        <v>3.3</v>
      </c>
      <c r="JG62" s="109">
        <v>1.5</v>
      </c>
      <c r="JH62" s="108">
        <v>144842476</v>
      </c>
      <c r="JI62" s="407">
        <v>43.4</v>
      </c>
      <c r="JJ62" s="407">
        <v>53.3</v>
      </c>
      <c r="JK62" s="411" t="s">
        <v>439</v>
      </c>
      <c r="JL62" s="411" t="s">
        <v>439</v>
      </c>
      <c r="JM62" s="407">
        <v>27.9</v>
      </c>
      <c r="JN62" s="412">
        <v>34.6</v>
      </c>
      <c r="JO62" s="347">
        <v>1885</v>
      </c>
      <c r="JP62" s="74" t="s">
        <v>1208</v>
      </c>
      <c r="JQ62" s="74" t="s">
        <v>1208</v>
      </c>
      <c r="JR62" s="74" t="s">
        <v>1208</v>
      </c>
      <c r="JS62" s="410">
        <v>22.5</v>
      </c>
      <c r="JT62" s="410">
        <v>4307</v>
      </c>
      <c r="JU62" s="403">
        <v>59490</v>
      </c>
      <c r="JV62" s="403">
        <v>1098</v>
      </c>
      <c r="JW62" s="403">
        <v>979</v>
      </c>
      <c r="JX62" s="403">
        <v>4867</v>
      </c>
      <c r="JY62" s="403">
        <v>5925</v>
      </c>
      <c r="JZ62" s="403">
        <v>6428</v>
      </c>
      <c r="KA62" s="403">
        <v>7363</v>
      </c>
      <c r="KB62" s="403">
        <v>8191</v>
      </c>
      <c r="KC62" s="403">
        <v>7498</v>
      </c>
      <c r="KD62" s="403">
        <v>7035</v>
      </c>
      <c r="KE62" s="403">
        <v>6559</v>
      </c>
      <c r="KF62" s="403">
        <v>5745</v>
      </c>
      <c r="KG62" s="403">
        <v>4105</v>
      </c>
      <c r="KH62" s="74" t="s">
        <v>1208</v>
      </c>
      <c r="KI62" s="403">
        <v>1861</v>
      </c>
      <c r="KJ62" s="403">
        <v>1056</v>
      </c>
      <c r="KK62" s="403">
        <v>497</v>
      </c>
      <c r="KL62" s="403">
        <v>190</v>
      </c>
      <c r="KM62" s="403">
        <v>7047</v>
      </c>
      <c r="KN62" s="403">
        <v>7058</v>
      </c>
      <c r="KO62" s="403">
        <v>7295</v>
      </c>
      <c r="KP62" s="403">
        <v>8562</v>
      </c>
      <c r="KQ62" s="403">
        <v>9654</v>
      </c>
      <c r="KR62" s="403">
        <v>10322</v>
      </c>
      <c r="KS62" s="403">
        <v>9390</v>
      </c>
      <c r="KT62" s="403">
        <v>9047</v>
      </c>
      <c r="KU62" s="403">
        <v>9267</v>
      </c>
      <c r="KV62" s="403">
        <v>10625</v>
      </c>
      <c r="KW62" s="403">
        <v>11578</v>
      </c>
      <c r="KX62" s="74" t="s">
        <v>1208</v>
      </c>
      <c r="KY62" s="403">
        <v>9047</v>
      </c>
      <c r="KZ62" s="403">
        <v>8110</v>
      </c>
      <c r="LA62" s="403">
        <v>6925</v>
      </c>
      <c r="LB62" s="413">
        <v>7776</v>
      </c>
    </row>
    <row r="63" spans="1:314" ht="12" customHeight="1">
      <c r="A63" s="3">
        <v>422011</v>
      </c>
      <c r="B63" s="322" t="s">
        <v>745</v>
      </c>
      <c r="C63" s="323">
        <v>405.86</v>
      </c>
      <c r="D63" s="324">
        <v>418998</v>
      </c>
      <c r="E63" s="325">
        <v>11.8</v>
      </c>
      <c r="F63" s="325">
        <v>56.5</v>
      </c>
      <c r="G63" s="325">
        <v>31.7</v>
      </c>
      <c r="H63" s="326">
        <v>18819</v>
      </c>
      <c r="I63" s="326">
        <v>42468</v>
      </c>
      <c r="J63" s="326">
        <v>64199</v>
      </c>
      <c r="K63" s="324">
        <v>67392</v>
      </c>
      <c r="L63" s="324">
        <v>207444</v>
      </c>
      <c r="M63" s="324">
        <v>3724</v>
      </c>
      <c r="N63" s="324">
        <v>13150</v>
      </c>
      <c r="O63" s="327">
        <v>15814</v>
      </c>
      <c r="P63" s="74" t="s">
        <v>1208</v>
      </c>
      <c r="Q63" s="74" t="s">
        <v>1208</v>
      </c>
      <c r="R63" s="326">
        <v>413038</v>
      </c>
      <c r="S63" s="324">
        <v>429508</v>
      </c>
      <c r="T63" s="324">
        <v>443743</v>
      </c>
      <c r="U63" s="324">
        <v>1335015</v>
      </c>
      <c r="V63" s="324">
        <v>1891328</v>
      </c>
      <c r="W63" s="324">
        <v>526977</v>
      </c>
      <c r="X63" s="324">
        <v>1267095</v>
      </c>
      <c r="Y63" s="328">
        <v>107</v>
      </c>
      <c r="Z63" s="329">
        <v>96</v>
      </c>
      <c r="AA63" s="328">
        <v>38</v>
      </c>
      <c r="AB63" s="74" t="s">
        <v>1208</v>
      </c>
      <c r="AC63" s="74" t="s">
        <v>1208</v>
      </c>
      <c r="AD63" s="330" t="s">
        <v>439</v>
      </c>
      <c r="AE63" s="324">
        <v>15190</v>
      </c>
      <c r="AF63" s="328">
        <v>1283</v>
      </c>
      <c r="AG63" s="324">
        <v>2979</v>
      </c>
      <c r="AH63" s="324">
        <v>593918</v>
      </c>
      <c r="AI63" s="330" t="s">
        <v>439</v>
      </c>
      <c r="AJ63" s="74" t="s">
        <v>1208</v>
      </c>
      <c r="AK63" s="329">
        <v>34</v>
      </c>
      <c r="AL63" s="324">
        <v>2507</v>
      </c>
      <c r="AM63" s="327">
        <v>69</v>
      </c>
      <c r="AN63" s="327">
        <v>18977</v>
      </c>
      <c r="AO63" s="324">
        <v>1410</v>
      </c>
      <c r="AP63" s="324">
        <v>141</v>
      </c>
      <c r="AQ63" s="332">
        <v>40</v>
      </c>
      <c r="AR63" s="327">
        <v>8660</v>
      </c>
      <c r="AS63" s="324">
        <v>889</v>
      </c>
      <c r="AT63" s="324">
        <v>1</v>
      </c>
      <c r="AU63" s="324">
        <v>361</v>
      </c>
      <c r="AV63" s="324">
        <v>36</v>
      </c>
      <c r="AW63" s="324">
        <v>14</v>
      </c>
      <c r="AX63" s="74" t="s">
        <v>1208</v>
      </c>
      <c r="AY63" s="74" t="s">
        <v>1208</v>
      </c>
      <c r="AZ63" s="74" t="s">
        <v>1208</v>
      </c>
      <c r="BA63" s="74" t="s">
        <v>1208</v>
      </c>
      <c r="BB63" s="325">
        <v>98.260869565217391</v>
      </c>
      <c r="BC63" s="325">
        <v>110</v>
      </c>
      <c r="BD63" s="325">
        <v>108</v>
      </c>
      <c r="BE63" s="325"/>
      <c r="BF63" s="328">
        <v>35</v>
      </c>
      <c r="BG63" s="332">
        <v>37</v>
      </c>
      <c r="BH63" s="332">
        <v>24</v>
      </c>
      <c r="BI63" s="74" t="s">
        <v>1208</v>
      </c>
      <c r="BJ63" s="74" t="s">
        <v>1208</v>
      </c>
      <c r="BK63" s="328">
        <v>5</v>
      </c>
      <c r="BL63" s="328">
        <v>4</v>
      </c>
      <c r="BM63" s="332">
        <v>5</v>
      </c>
      <c r="BN63" s="332">
        <v>2</v>
      </c>
      <c r="BO63" s="327">
        <v>8</v>
      </c>
      <c r="BP63" s="324">
        <v>21857</v>
      </c>
      <c r="BQ63" s="327">
        <v>3</v>
      </c>
      <c r="BR63" s="324">
        <v>102477</v>
      </c>
      <c r="BS63" s="327">
        <v>1</v>
      </c>
      <c r="BT63" s="324">
        <v>22000</v>
      </c>
      <c r="BU63" s="327">
        <v>5</v>
      </c>
      <c r="BV63" s="324">
        <v>5172</v>
      </c>
      <c r="BW63" s="325">
        <v>38.5</v>
      </c>
      <c r="BX63" s="328">
        <v>1</v>
      </c>
      <c r="BY63" s="328">
        <v>5</v>
      </c>
      <c r="BZ63" s="328">
        <v>326</v>
      </c>
      <c r="CA63" s="328">
        <v>11313</v>
      </c>
      <c r="CB63" s="325">
        <v>44.6</v>
      </c>
      <c r="CC63" s="331">
        <v>1.06</v>
      </c>
      <c r="CD63" s="325">
        <v>30.72</v>
      </c>
      <c r="CE63" s="325">
        <v>4.5225640700639111</v>
      </c>
      <c r="CF63" s="325">
        <v>56.061098827800002</v>
      </c>
      <c r="CG63" s="327">
        <v>46</v>
      </c>
      <c r="CH63" s="324">
        <v>10819</v>
      </c>
      <c r="CI63" s="327">
        <v>547</v>
      </c>
      <c r="CJ63" s="327">
        <v>2034</v>
      </c>
      <c r="CK63" s="327">
        <v>5174</v>
      </c>
      <c r="CL63" s="327">
        <v>1547</v>
      </c>
      <c r="CM63" s="327">
        <v>342</v>
      </c>
      <c r="CN63" s="327">
        <v>851</v>
      </c>
      <c r="CO63" s="323">
        <v>1.48</v>
      </c>
      <c r="CP63" s="328">
        <v>59651578</v>
      </c>
      <c r="CQ63" s="327">
        <v>6</v>
      </c>
      <c r="CR63" s="327">
        <v>136</v>
      </c>
      <c r="CS63" s="327">
        <v>5</v>
      </c>
      <c r="CT63" s="327">
        <v>8</v>
      </c>
      <c r="CU63" s="327">
        <v>390</v>
      </c>
      <c r="CV63" s="327">
        <v>28</v>
      </c>
      <c r="CW63" s="324">
        <v>1650</v>
      </c>
      <c r="CX63" s="327">
        <v>17</v>
      </c>
      <c r="CY63" s="327">
        <v>1333</v>
      </c>
      <c r="CZ63" s="328">
        <v>70</v>
      </c>
      <c r="DA63" s="328">
        <v>1030</v>
      </c>
      <c r="DB63" s="328">
        <v>26</v>
      </c>
      <c r="DC63" s="328">
        <v>251</v>
      </c>
      <c r="DD63" s="328">
        <v>31</v>
      </c>
      <c r="DE63" s="328">
        <v>821</v>
      </c>
      <c r="DF63" s="324">
        <v>17093</v>
      </c>
      <c r="DG63" s="324">
        <v>4779</v>
      </c>
      <c r="DH63" s="330">
        <v>3074</v>
      </c>
      <c r="DI63" s="330">
        <v>1604670.659</v>
      </c>
      <c r="DJ63" s="330">
        <v>773255.81499999994</v>
      </c>
      <c r="DK63" s="330">
        <v>820132.24399999995</v>
      </c>
      <c r="DL63" s="324">
        <v>132865</v>
      </c>
      <c r="DM63" s="327">
        <v>20</v>
      </c>
      <c r="DN63" s="330">
        <v>29954</v>
      </c>
      <c r="DO63" s="330">
        <v>2872</v>
      </c>
      <c r="DP63" s="330">
        <v>2302</v>
      </c>
      <c r="DQ63" s="328">
        <v>143</v>
      </c>
      <c r="DR63" s="328">
        <v>854</v>
      </c>
      <c r="DS63" s="324">
        <v>16659</v>
      </c>
      <c r="DT63" s="326">
        <v>22306</v>
      </c>
      <c r="DU63" s="324">
        <v>4280</v>
      </c>
      <c r="DV63" s="324">
        <v>4483</v>
      </c>
      <c r="DW63" s="328">
        <v>528</v>
      </c>
      <c r="DX63" s="328">
        <v>603</v>
      </c>
      <c r="DY63" s="328">
        <v>5</v>
      </c>
      <c r="DZ63" s="328">
        <v>2816</v>
      </c>
      <c r="EA63" s="328">
        <v>56</v>
      </c>
      <c r="EB63" s="328">
        <v>15839</v>
      </c>
      <c r="EC63" s="74" t="s">
        <v>1208</v>
      </c>
      <c r="ED63" s="116">
        <v>129</v>
      </c>
      <c r="EE63" s="327">
        <v>13017</v>
      </c>
      <c r="EF63" s="118">
        <v>11996</v>
      </c>
      <c r="EG63" s="327">
        <v>0</v>
      </c>
      <c r="EH63" s="118">
        <v>1511</v>
      </c>
      <c r="EI63" s="328">
        <v>124</v>
      </c>
      <c r="EJ63" s="328">
        <v>121</v>
      </c>
      <c r="EK63" s="325">
        <v>68.3</v>
      </c>
      <c r="EL63" s="328">
        <v>21</v>
      </c>
      <c r="EM63" s="328">
        <v>25</v>
      </c>
      <c r="EN63" s="328">
        <v>997</v>
      </c>
      <c r="EO63" s="330">
        <v>549</v>
      </c>
      <c r="EP63" s="330">
        <v>73</v>
      </c>
      <c r="EQ63" s="330">
        <v>2561</v>
      </c>
      <c r="ER63" s="327">
        <v>2999</v>
      </c>
      <c r="ES63" s="325">
        <v>94.5</v>
      </c>
      <c r="ET63" s="325">
        <v>98.4</v>
      </c>
      <c r="EU63" s="330">
        <v>104</v>
      </c>
      <c r="EV63" s="325">
        <v>30.3</v>
      </c>
      <c r="EW63" s="330">
        <v>98932</v>
      </c>
      <c r="EX63" s="325">
        <v>32.299999999999997</v>
      </c>
      <c r="EY63" s="330">
        <v>478131</v>
      </c>
      <c r="EZ63" s="325">
        <v>1.97</v>
      </c>
      <c r="FA63" s="328">
        <v>651</v>
      </c>
      <c r="FB63" s="328">
        <v>8</v>
      </c>
      <c r="FC63" s="353">
        <v>1954</v>
      </c>
      <c r="FD63" s="328">
        <v>155</v>
      </c>
      <c r="FE63" s="328" t="s">
        <v>1209</v>
      </c>
      <c r="FF63" s="328">
        <v>91</v>
      </c>
      <c r="FG63" s="325">
        <v>94</v>
      </c>
      <c r="FH63" s="324">
        <v>148492</v>
      </c>
      <c r="FI63" s="327">
        <v>44764</v>
      </c>
      <c r="FJ63" s="324">
        <v>0</v>
      </c>
      <c r="FK63" s="118">
        <v>97733</v>
      </c>
      <c r="FL63" s="324">
        <v>75404</v>
      </c>
      <c r="FM63" s="324">
        <v>15564</v>
      </c>
      <c r="FN63" s="324">
        <v>6765</v>
      </c>
      <c r="FO63" s="324">
        <v>5995</v>
      </c>
      <c r="FP63" s="140">
        <v>14.1</v>
      </c>
      <c r="FQ63" s="116">
        <v>508</v>
      </c>
      <c r="FR63" s="111">
        <v>10.08</v>
      </c>
      <c r="FS63" s="118">
        <v>16298</v>
      </c>
      <c r="FT63" s="328">
        <v>42</v>
      </c>
      <c r="FU63" s="328">
        <v>222</v>
      </c>
      <c r="FV63" s="328">
        <v>935</v>
      </c>
      <c r="FW63" s="334">
        <v>23</v>
      </c>
      <c r="FX63" s="334">
        <v>844</v>
      </c>
      <c r="FY63" s="323">
        <v>58.736079605437688</v>
      </c>
      <c r="FZ63" s="323"/>
      <c r="GA63" s="111">
        <v>97.85</v>
      </c>
      <c r="GB63" s="111">
        <v>87</v>
      </c>
      <c r="GC63" s="325">
        <v>94.1</v>
      </c>
      <c r="GD63" s="335">
        <v>76.3</v>
      </c>
      <c r="GE63" s="116">
        <v>93</v>
      </c>
      <c r="GF63" s="116">
        <v>21</v>
      </c>
      <c r="GG63" s="116">
        <v>62</v>
      </c>
      <c r="GH63" s="328">
        <v>1547</v>
      </c>
      <c r="GI63" s="328">
        <v>10</v>
      </c>
      <c r="GJ63" s="328">
        <v>1251</v>
      </c>
      <c r="GK63" s="328">
        <v>3363</v>
      </c>
      <c r="GL63" s="328">
        <v>5</v>
      </c>
      <c r="GM63" s="118">
        <v>7055400</v>
      </c>
      <c r="GN63" s="114">
        <v>6916</v>
      </c>
      <c r="GO63" s="328">
        <v>15106979</v>
      </c>
      <c r="GP63" s="330" t="s">
        <v>439</v>
      </c>
      <c r="GQ63" s="324">
        <v>18840</v>
      </c>
      <c r="GR63" s="327">
        <v>52</v>
      </c>
      <c r="GS63" s="327">
        <v>2192</v>
      </c>
      <c r="GT63" s="327">
        <v>16596</v>
      </c>
      <c r="GU63" s="324">
        <v>187492</v>
      </c>
      <c r="GV63" s="324">
        <v>741</v>
      </c>
      <c r="GW63" s="324">
        <v>28445</v>
      </c>
      <c r="GX63" s="324">
        <v>158306</v>
      </c>
      <c r="GY63" s="324">
        <v>946</v>
      </c>
      <c r="GZ63" s="324">
        <v>8818</v>
      </c>
      <c r="HA63" s="324">
        <v>729092</v>
      </c>
      <c r="HB63" s="324">
        <v>3357</v>
      </c>
      <c r="HC63" s="324">
        <v>22031</v>
      </c>
      <c r="HD63" s="324">
        <v>379598</v>
      </c>
      <c r="HE63" s="324">
        <v>306</v>
      </c>
      <c r="HF63" s="324">
        <v>12847</v>
      </c>
      <c r="HG63" s="324">
        <v>584762.03</v>
      </c>
      <c r="HH63" s="327">
        <v>300</v>
      </c>
      <c r="HI63" s="328">
        <v>6732</v>
      </c>
      <c r="HJ63" s="330" t="s">
        <v>439</v>
      </c>
      <c r="HK63" s="336">
        <v>55.09</v>
      </c>
      <c r="HL63" s="328">
        <v>199</v>
      </c>
      <c r="HM63" s="327">
        <v>2947</v>
      </c>
      <c r="HN63" s="327">
        <v>1215</v>
      </c>
      <c r="HO63" s="337">
        <v>185</v>
      </c>
      <c r="HP63" s="74" t="s">
        <v>1208</v>
      </c>
      <c r="HQ63" s="74" t="s">
        <v>1208</v>
      </c>
      <c r="HR63" s="74" t="s">
        <v>1208</v>
      </c>
      <c r="HS63" s="337">
        <v>27</v>
      </c>
      <c r="HT63" s="338">
        <v>1878834</v>
      </c>
      <c r="HU63" s="338">
        <v>10376080</v>
      </c>
      <c r="HV63" s="339">
        <v>1180801</v>
      </c>
      <c r="HW63" s="339">
        <v>1849109</v>
      </c>
      <c r="HX63" s="339">
        <v>234384.9</v>
      </c>
      <c r="HY63" s="339">
        <v>15200</v>
      </c>
      <c r="HZ63" s="339">
        <v>17290</v>
      </c>
      <c r="IA63" s="339">
        <v>153449</v>
      </c>
      <c r="IB63" s="339">
        <v>125913</v>
      </c>
      <c r="IC63" s="337" t="s">
        <v>439</v>
      </c>
      <c r="ID63" s="340">
        <v>47013000</v>
      </c>
      <c r="IE63" s="337" t="s">
        <v>439</v>
      </c>
      <c r="IF63" s="341">
        <v>911</v>
      </c>
      <c r="IG63" s="338" t="s">
        <v>439</v>
      </c>
      <c r="IH63" s="340">
        <v>227</v>
      </c>
      <c r="II63" s="338" t="s">
        <v>439</v>
      </c>
      <c r="IJ63" s="340">
        <v>105474</v>
      </c>
      <c r="IK63" s="338">
        <v>173769</v>
      </c>
      <c r="IL63" s="341">
        <v>20700</v>
      </c>
      <c r="IM63" s="346">
        <v>0</v>
      </c>
      <c r="IN63" s="331">
        <v>44.69</v>
      </c>
      <c r="IO63" s="342">
        <v>314082</v>
      </c>
      <c r="IP63" s="343">
        <v>-2.1</v>
      </c>
      <c r="IQ63" s="344">
        <v>3.78</v>
      </c>
      <c r="IR63" s="344">
        <v>3.06</v>
      </c>
      <c r="IS63" s="338">
        <v>899.15</v>
      </c>
      <c r="IT63" s="338">
        <v>883.84</v>
      </c>
      <c r="IU63" s="338" t="s">
        <v>439</v>
      </c>
      <c r="IV63" s="345">
        <v>76.5</v>
      </c>
      <c r="IW63" s="345">
        <v>54.2</v>
      </c>
      <c r="IX63" s="345">
        <v>36.5</v>
      </c>
      <c r="IY63" s="345">
        <v>59.5</v>
      </c>
      <c r="IZ63" s="345">
        <v>17.100000000000001</v>
      </c>
      <c r="JA63" s="341">
        <v>0</v>
      </c>
      <c r="JB63" s="341">
        <v>7</v>
      </c>
      <c r="JC63" s="111">
        <v>68.7</v>
      </c>
      <c r="JD63" s="110">
        <v>0.59</v>
      </c>
      <c r="JE63" s="109">
        <v>97.5</v>
      </c>
      <c r="JF63" s="109">
        <v>7.6</v>
      </c>
      <c r="JG63" s="109">
        <v>2.4300000000000002</v>
      </c>
      <c r="JH63" s="108">
        <v>250042505</v>
      </c>
      <c r="JI63" s="346">
        <v>36.1</v>
      </c>
      <c r="JJ63" s="346">
        <v>62.3</v>
      </c>
      <c r="JK63" s="346" t="s">
        <v>439</v>
      </c>
      <c r="JL63" s="346" t="s">
        <v>439</v>
      </c>
      <c r="JM63" s="386">
        <v>69.5</v>
      </c>
      <c r="JN63" s="345">
        <v>40</v>
      </c>
      <c r="JO63" s="347">
        <v>3137</v>
      </c>
      <c r="JP63" s="74" t="s">
        <v>1208</v>
      </c>
      <c r="JQ63" s="74" t="s">
        <v>1208</v>
      </c>
      <c r="JR63" s="74" t="s">
        <v>1208</v>
      </c>
      <c r="JS63" s="345">
        <v>44</v>
      </c>
      <c r="JT63" s="345">
        <v>22.3</v>
      </c>
      <c r="JU63" s="338">
        <v>78408</v>
      </c>
      <c r="JV63" s="338">
        <v>1452</v>
      </c>
      <c r="JW63" s="338">
        <v>1333</v>
      </c>
      <c r="JX63" s="338">
        <v>6861</v>
      </c>
      <c r="JY63" s="338">
        <v>7893</v>
      </c>
      <c r="JZ63" s="338">
        <v>8178</v>
      </c>
      <c r="KA63" s="338">
        <v>9038</v>
      </c>
      <c r="KB63" s="338">
        <v>11193</v>
      </c>
      <c r="KC63" s="338">
        <v>10738</v>
      </c>
      <c r="KD63" s="338">
        <v>10834</v>
      </c>
      <c r="KE63" s="338">
        <v>10144</v>
      </c>
      <c r="KF63" s="338">
        <v>8708</v>
      </c>
      <c r="KG63" s="338">
        <v>5687</v>
      </c>
      <c r="KH63" s="74" t="s">
        <v>1208</v>
      </c>
      <c r="KI63" s="338">
        <v>2231</v>
      </c>
      <c r="KJ63" s="338">
        <v>1036</v>
      </c>
      <c r="KK63" s="338">
        <v>475</v>
      </c>
      <c r="KL63" s="338">
        <v>204</v>
      </c>
      <c r="KM63" s="338">
        <v>9629</v>
      </c>
      <c r="KN63" s="338">
        <v>10019</v>
      </c>
      <c r="KO63" s="338">
        <v>9545</v>
      </c>
      <c r="KP63" s="338">
        <v>10660</v>
      </c>
      <c r="KQ63" s="338">
        <v>12025</v>
      </c>
      <c r="KR63" s="338">
        <v>14570</v>
      </c>
      <c r="KS63" s="338">
        <v>13657</v>
      </c>
      <c r="KT63" s="338">
        <v>14279</v>
      </c>
      <c r="KU63" s="338">
        <v>15066</v>
      </c>
      <c r="KV63" s="338">
        <v>17787</v>
      </c>
      <c r="KW63" s="338">
        <v>18320</v>
      </c>
      <c r="KX63" s="74" t="s">
        <v>1208</v>
      </c>
      <c r="KY63" s="338">
        <v>14131</v>
      </c>
      <c r="KZ63" s="338">
        <v>13358</v>
      </c>
      <c r="LA63" s="338">
        <v>12222</v>
      </c>
      <c r="LB63" s="348">
        <v>14860</v>
      </c>
    </row>
    <row r="64" spans="1:314" ht="12" customHeight="1">
      <c r="A64" s="3">
        <v>422029</v>
      </c>
      <c r="B64" s="322" t="s">
        <v>746</v>
      </c>
      <c r="C64" s="323">
        <v>426.06</v>
      </c>
      <c r="D64" s="324">
        <v>249949</v>
      </c>
      <c r="E64" s="325">
        <v>13.3</v>
      </c>
      <c r="F64" s="325">
        <v>55.7</v>
      </c>
      <c r="G64" s="325">
        <v>31</v>
      </c>
      <c r="H64" s="355">
        <v>12721</v>
      </c>
      <c r="I64" s="355">
        <v>26528</v>
      </c>
      <c r="J64" s="355">
        <v>40462</v>
      </c>
      <c r="K64" s="397">
        <v>39757</v>
      </c>
      <c r="L64" s="324">
        <v>121516</v>
      </c>
      <c r="M64" s="324">
        <v>1793</v>
      </c>
      <c r="N64" s="324">
        <v>9701</v>
      </c>
      <c r="O64" s="327">
        <v>10314</v>
      </c>
      <c r="P64" s="74" t="s">
        <v>1208</v>
      </c>
      <c r="Q64" s="74" t="s">
        <v>1208</v>
      </c>
      <c r="R64" s="326">
        <v>246902</v>
      </c>
      <c r="S64" s="324">
        <v>255439</v>
      </c>
      <c r="T64" s="324">
        <v>258931</v>
      </c>
      <c r="U64" s="324">
        <v>1056644</v>
      </c>
      <c r="V64" s="324">
        <v>1047371</v>
      </c>
      <c r="W64" s="324">
        <v>400148</v>
      </c>
      <c r="X64" s="324">
        <v>591524</v>
      </c>
      <c r="Y64" s="328">
        <v>70</v>
      </c>
      <c r="Z64" s="329">
        <v>73</v>
      </c>
      <c r="AA64" s="328">
        <v>36</v>
      </c>
      <c r="AB64" s="74" t="s">
        <v>1208</v>
      </c>
      <c r="AC64" s="74" t="s">
        <v>1208</v>
      </c>
      <c r="AD64" s="330">
        <v>106961</v>
      </c>
      <c r="AE64" s="324">
        <v>2386</v>
      </c>
      <c r="AF64" s="328">
        <v>411</v>
      </c>
      <c r="AG64" s="324">
        <v>0</v>
      </c>
      <c r="AH64" s="324" t="s">
        <v>439</v>
      </c>
      <c r="AI64" s="324">
        <v>2000</v>
      </c>
      <c r="AJ64" s="74" t="s">
        <v>1208</v>
      </c>
      <c r="AK64" s="329">
        <v>28</v>
      </c>
      <c r="AL64" s="324">
        <v>3050</v>
      </c>
      <c r="AM64" s="327">
        <v>44</v>
      </c>
      <c r="AN64" s="327">
        <v>13615</v>
      </c>
      <c r="AO64" s="324">
        <v>877</v>
      </c>
      <c r="AP64" s="324">
        <v>115</v>
      </c>
      <c r="AQ64" s="332">
        <v>24</v>
      </c>
      <c r="AR64" s="327">
        <v>6166</v>
      </c>
      <c r="AS64" s="324">
        <v>445</v>
      </c>
      <c r="AT64" s="324">
        <v>1</v>
      </c>
      <c r="AU64" s="324">
        <v>270</v>
      </c>
      <c r="AV64" s="324">
        <v>13</v>
      </c>
      <c r="AW64" s="324">
        <v>32</v>
      </c>
      <c r="AX64" s="74" t="s">
        <v>1208</v>
      </c>
      <c r="AY64" s="74" t="s">
        <v>1208</v>
      </c>
      <c r="AZ64" s="74" t="s">
        <v>1208</v>
      </c>
      <c r="BA64" s="74" t="s">
        <v>1208</v>
      </c>
      <c r="BB64" s="325">
        <v>100</v>
      </c>
      <c r="BC64" s="325">
        <v>86.8</v>
      </c>
      <c r="BD64" s="325">
        <v>90.9</v>
      </c>
      <c r="BE64" s="325"/>
      <c r="BF64" s="328">
        <v>23</v>
      </c>
      <c r="BG64" s="332">
        <v>25</v>
      </c>
      <c r="BH64" s="332">
        <v>20</v>
      </c>
      <c r="BI64" s="74" t="s">
        <v>1208</v>
      </c>
      <c r="BJ64" s="74" t="s">
        <v>1208</v>
      </c>
      <c r="BK64" s="328">
        <v>5</v>
      </c>
      <c r="BL64" s="328">
        <v>3</v>
      </c>
      <c r="BM64" s="332">
        <v>3</v>
      </c>
      <c r="BN64" s="332">
        <v>4</v>
      </c>
      <c r="BO64" s="327">
        <v>7</v>
      </c>
      <c r="BP64" s="324">
        <v>34567.83</v>
      </c>
      <c r="BQ64" s="327">
        <v>2</v>
      </c>
      <c r="BR64" s="324">
        <v>51441.36</v>
      </c>
      <c r="BS64" s="327">
        <v>5</v>
      </c>
      <c r="BT64" s="324">
        <v>63682.77</v>
      </c>
      <c r="BU64" s="327">
        <v>3</v>
      </c>
      <c r="BV64" s="324">
        <v>3935</v>
      </c>
      <c r="BW64" s="325">
        <v>38.9</v>
      </c>
      <c r="BX64" s="328">
        <v>1</v>
      </c>
      <c r="BY64" s="328">
        <v>2</v>
      </c>
      <c r="BZ64" s="328" t="s">
        <v>439</v>
      </c>
      <c r="CA64" s="328" t="s">
        <v>439</v>
      </c>
      <c r="CB64" s="325">
        <v>52.4</v>
      </c>
      <c r="CC64" s="331">
        <v>1.53</v>
      </c>
      <c r="CD64" s="325">
        <v>44.6</v>
      </c>
      <c r="CE64" s="325">
        <v>5.147518871527355</v>
      </c>
      <c r="CF64" s="325">
        <v>56.883952466099998</v>
      </c>
      <c r="CG64" s="327">
        <v>24</v>
      </c>
      <c r="CH64" s="324">
        <v>5274</v>
      </c>
      <c r="CI64" s="327">
        <v>224</v>
      </c>
      <c r="CJ64" s="327">
        <v>662</v>
      </c>
      <c r="CK64" s="327">
        <v>3324</v>
      </c>
      <c r="CL64" s="327">
        <v>947</v>
      </c>
      <c r="CM64" s="327">
        <v>240</v>
      </c>
      <c r="CN64" s="327">
        <v>491</v>
      </c>
      <c r="CO64" s="323">
        <v>1.68</v>
      </c>
      <c r="CP64" s="330">
        <v>91308081</v>
      </c>
      <c r="CQ64" s="327">
        <v>3</v>
      </c>
      <c r="CR64" s="327">
        <v>3</v>
      </c>
      <c r="CS64" s="327">
        <v>3</v>
      </c>
      <c r="CT64" s="327">
        <v>4</v>
      </c>
      <c r="CU64" s="327">
        <v>285</v>
      </c>
      <c r="CV64" s="327">
        <v>20</v>
      </c>
      <c r="CW64" s="324">
        <v>1198</v>
      </c>
      <c r="CX64" s="327">
        <v>11</v>
      </c>
      <c r="CY64" s="327">
        <v>807</v>
      </c>
      <c r="CZ64" s="328">
        <v>63</v>
      </c>
      <c r="DA64" s="328">
        <v>942</v>
      </c>
      <c r="DB64" s="328">
        <v>29</v>
      </c>
      <c r="DC64" s="328">
        <v>271</v>
      </c>
      <c r="DD64" s="328">
        <v>58</v>
      </c>
      <c r="DE64" s="328">
        <v>1392</v>
      </c>
      <c r="DF64" s="324">
        <v>8030</v>
      </c>
      <c r="DG64" s="324">
        <v>3195</v>
      </c>
      <c r="DH64" s="330">
        <v>2115</v>
      </c>
      <c r="DI64" s="330">
        <v>644154.58100000001</v>
      </c>
      <c r="DJ64" s="330">
        <v>562996.78300000005</v>
      </c>
      <c r="DK64" s="330">
        <v>584060.59499999997</v>
      </c>
      <c r="DL64" s="324">
        <v>77443</v>
      </c>
      <c r="DM64" s="327">
        <v>9</v>
      </c>
      <c r="DN64" s="330">
        <v>15832</v>
      </c>
      <c r="DO64" s="330">
        <v>2037</v>
      </c>
      <c r="DP64" s="330">
        <v>1091</v>
      </c>
      <c r="DQ64" s="328">
        <v>51</v>
      </c>
      <c r="DR64" s="328">
        <v>970</v>
      </c>
      <c r="DS64" s="324">
        <v>12901</v>
      </c>
      <c r="DT64" s="326">
        <v>13798</v>
      </c>
      <c r="DU64" s="324">
        <v>2806</v>
      </c>
      <c r="DV64" s="324">
        <v>2678</v>
      </c>
      <c r="DW64" s="328">
        <v>502</v>
      </c>
      <c r="DX64" s="328">
        <v>413</v>
      </c>
      <c r="DY64" s="328">
        <v>8</v>
      </c>
      <c r="DZ64" s="328">
        <v>2115</v>
      </c>
      <c r="EA64" s="328">
        <v>51</v>
      </c>
      <c r="EB64" s="328">
        <v>15745</v>
      </c>
      <c r="EC64" s="74" t="s">
        <v>1208</v>
      </c>
      <c r="ED64" s="116">
        <v>99</v>
      </c>
      <c r="EE64" s="327">
        <v>9614</v>
      </c>
      <c r="EF64" s="118">
        <v>8509</v>
      </c>
      <c r="EG64" s="327">
        <v>0</v>
      </c>
      <c r="EH64" s="118">
        <v>1193</v>
      </c>
      <c r="EI64" s="328">
        <v>86</v>
      </c>
      <c r="EJ64" s="328">
        <v>77</v>
      </c>
      <c r="EK64" s="325">
        <v>75.84</v>
      </c>
      <c r="EL64" s="328">
        <v>16</v>
      </c>
      <c r="EM64" s="328">
        <v>31</v>
      </c>
      <c r="EN64" s="328">
        <v>2210</v>
      </c>
      <c r="EO64" s="330">
        <v>227</v>
      </c>
      <c r="EP64" s="330">
        <v>78</v>
      </c>
      <c r="EQ64" s="330">
        <v>1795</v>
      </c>
      <c r="ER64" s="327">
        <v>2013</v>
      </c>
      <c r="ES64" s="325">
        <v>95.1</v>
      </c>
      <c r="ET64" s="325">
        <v>93</v>
      </c>
      <c r="EU64" s="330">
        <v>40</v>
      </c>
      <c r="EV64" s="325">
        <v>21.3</v>
      </c>
      <c r="EW64" s="330">
        <v>55906</v>
      </c>
      <c r="EX64" s="325">
        <v>35.9</v>
      </c>
      <c r="EY64" s="330">
        <v>412929.69268057094</v>
      </c>
      <c r="EZ64" s="325">
        <v>2.4774207726005995</v>
      </c>
      <c r="FA64" s="328">
        <v>288</v>
      </c>
      <c r="FB64" s="328" t="s">
        <v>439</v>
      </c>
      <c r="FC64" s="333">
        <v>1799</v>
      </c>
      <c r="FD64" s="324">
        <v>104</v>
      </c>
      <c r="FE64" s="324" t="s">
        <v>1209</v>
      </c>
      <c r="FF64" s="324">
        <v>100</v>
      </c>
      <c r="FG64" s="325">
        <v>100</v>
      </c>
      <c r="FH64" s="324">
        <v>89566</v>
      </c>
      <c r="FI64" s="327">
        <v>5803</v>
      </c>
      <c r="FJ64" s="324">
        <v>0</v>
      </c>
      <c r="FK64" s="118">
        <v>79606</v>
      </c>
      <c r="FL64" s="324">
        <v>71311</v>
      </c>
      <c r="FM64" s="324">
        <v>3572</v>
      </c>
      <c r="FN64" s="324">
        <v>4723</v>
      </c>
      <c r="FO64" s="324">
        <v>4157</v>
      </c>
      <c r="FP64" s="140">
        <v>11.9</v>
      </c>
      <c r="FQ64" s="116">
        <v>417</v>
      </c>
      <c r="FR64" s="111">
        <v>16.5</v>
      </c>
      <c r="FS64" s="118">
        <v>9121</v>
      </c>
      <c r="FT64" s="328">
        <v>15</v>
      </c>
      <c r="FU64" s="328">
        <v>241</v>
      </c>
      <c r="FV64" s="328">
        <v>525</v>
      </c>
      <c r="FW64" s="334">
        <v>35</v>
      </c>
      <c r="FX64" s="334">
        <v>759</v>
      </c>
      <c r="FY64" s="323">
        <v>59.969567450740946</v>
      </c>
      <c r="FZ64" s="323"/>
      <c r="GA64" s="111">
        <v>98.2</v>
      </c>
      <c r="GB64" s="111">
        <v>86.3</v>
      </c>
      <c r="GC64" s="325">
        <v>58.5</v>
      </c>
      <c r="GD64" s="414">
        <v>43.6</v>
      </c>
      <c r="GE64" s="116">
        <v>153</v>
      </c>
      <c r="GF64" s="116">
        <v>16</v>
      </c>
      <c r="GG64" s="116">
        <v>62</v>
      </c>
      <c r="GH64" s="328">
        <v>861</v>
      </c>
      <c r="GI64" s="328">
        <v>7</v>
      </c>
      <c r="GJ64" s="328">
        <v>786</v>
      </c>
      <c r="GK64" s="328">
        <v>1773</v>
      </c>
      <c r="GL64" s="328">
        <v>3</v>
      </c>
      <c r="GM64" s="118">
        <v>7457211</v>
      </c>
      <c r="GN64" s="114">
        <v>5125</v>
      </c>
      <c r="GO64" s="328" t="s">
        <v>439</v>
      </c>
      <c r="GP64" s="328" t="s">
        <v>439</v>
      </c>
      <c r="GQ64" s="324">
        <v>10769</v>
      </c>
      <c r="GR64" s="327">
        <v>65</v>
      </c>
      <c r="GS64" s="327">
        <v>1542</v>
      </c>
      <c r="GT64" s="327">
        <v>9162</v>
      </c>
      <c r="GU64" s="324">
        <v>96038</v>
      </c>
      <c r="GV64" s="324">
        <v>1168</v>
      </c>
      <c r="GW64" s="324">
        <v>16696</v>
      </c>
      <c r="GX64" s="324">
        <v>78174</v>
      </c>
      <c r="GY64" s="324">
        <v>548</v>
      </c>
      <c r="GZ64" s="324">
        <v>4765</v>
      </c>
      <c r="HA64" s="324">
        <v>272112</v>
      </c>
      <c r="HB64" s="324">
        <v>1953</v>
      </c>
      <c r="HC64" s="324">
        <v>13628</v>
      </c>
      <c r="HD64" s="324">
        <v>419535</v>
      </c>
      <c r="HE64" s="324">
        <v>249</v>
      </c>
      <c r="HF64" s="324">
        <v>7474</v>
      </c>
      <c r="HG64" s="324">
        <v>164660.13</v>
      </c>
      <c r="HH64" s="327">
        <v>247</v>
      </c>
      <c r="HI64" s="328" t="s">
        <v>439</v>
      </c>
      <c r="HJ64" s="328" t="s">
        <v>439</v>
      </c>
      <c r="HK64" s="336">
        <v>71.930000000000007</v>
      </c>
      <c r="HL64" s="328">
        <v>1216</v>
      </c>
      <c r="HM64" s="327">
        <v>3266</v>
      </c>
      <c r="HN64" s="327">
        <v>2228</v>
      </c>
      <c r="HO64" s="337">
        <v>424</v>
      </c>
      <c r="HP64" s="74" t="s">
        <v>1208</v>
      </c>
      <c r="HQ64" s="74" t="s">
        <v>1208</v>
      </c>
      <c r="HR64" s="74" t="s">
        <v>1208</v>
      </c>
      <c r="HS64" s="337">
        <v>70</v>
      </c>
      <c r="HT64" s="338">
        <v>1772281</v>
      </c>
      <c r="HU64" s="338">
        <v>12362695</v>
      </c>
      <c r="HV64" s="339">
        <v>1210881</v>
      </c>
      <c r="HW64" s="339">
        <v>1739344</v>
      </c>
      <c r="HX64" s="339">
        <v>158326</v>
      </c>
      <c r="HY64" s="339">
        <v>10840</v>
      </c>
      <c r="HZ64" s="339">
        <v>10840</v>
      </c>
      <c r="IA64" s="328">
        <v>103418</v>
      </c>
      <c r="IB64" s="328">
        <v>91633</v>
      </c>
      <c r="IC64" s="340">
        <v>4716</v>
      </c>
      <c r="ID64" s="340">
        <v>10843069</v>
      </c>
      <c r="IE64" s="340">
        <v>5943062</v>
      </c>
      <c r="IF64" s="341">
        <v>279</v>
      </c>
      <c r="IG64" s="341">
        <v>0</v>
      </c>
      <c r="IH64" s="340">
        <v>98</v>
      </c>
      <c r="II64" s="341">
        <v>0</v>
      </c>
      <c r="IJ64" s="340">
        <v>37403</v>
      </c>
      <c r="IK64" s="338">
        <v>132338</v>
      </c>
      <c r="IL64" s="341">
        <v>9300</v>
      </c>
      <c r="IM64" s="346">
        <v>0</v>
      </c>
      <c r="IN64" s="331">
        <v>31.35</v>
      </c>
      <c r="IO64" s="342">
        <v>152157</v>
      </c>
      <c r="IP64" s="361">
        <v>-27.54</v>
      </c>
      <c r="IQ64" s="349">
        <v>2.46</v>
      </c>
      <c r="IR64" s="349">
        <v>2.2799999999999998</v>
      </c>
      <c r="IS64" s="335">
        <v>341.8</v>
      </c>
      <c r="IT64" s="335">
        <v>341.8</v>
      </c>
      <c r="IU64" s="338">
        <v>34000</v>
      </c>
      <c r="IV64" s="345">
        <v>78.900000000000006</v>
      </c>
      <c r="IW64" s="345">
        <v>49.8</v>
      </c>
      <c r="IX64" s="345">
        <v>34.5</v>
      </c>
      <c r="IY64" s="345">
        <v>50.3</v>
      </c>
      <c r="IZ64" s="345">
        <v>14.3</v>
      </c>
      <c r="JA64" s="341">
        <v>0</v>
      </c>
      <c r="JB64" s="341">
        <v>6</v>
      </c>
      <c r="JC64" s="111">
        <v>82.1</v>
      </c>
      <c r="JD64" s="110">
        <v>0.52</v>
      </c>
      <c r="JE64" s="109">
        <v>92.5</v>
      </c>
      <c r="JF64" s="109">
        <v>4.5999999999999996</v>
      </c>
      <c r="JG64" s="109">
        <v>6</v>
      </c>
      <c r="JH64" s="108">
        <v>103602286</v>
      </c>
      <c r="JI64" s="346">
        <v>42.7</v>
      </c>
      <c r="JJ64" s="346">
        <v>51.9</v>
      </c>
      <c r="JK64" s="346" t="s">
        <v>439</v>
      </c>
      <c r="JL64" s="346" t="s">
        <v>439</v>
      </c>
      <c r="JM64" s="346" t="s">
        <v>439</v>
      </c>
      <c r="JN64" s="345">
        <v>39.4</v>
      </c>
      <c r="JO64" s="347">
        <v>2456</v>
      </c>
      <c r="JP64" s="74" t="s">
        <v>1208</v>
      </c>
      <c r="JQ64" s="74" t="s">
        <v>1208</v>
      </c>
      <c r="JR64" s="74" t="s">
        <v>1208</v>
      </c>
      <c r="JS64" s="345">
        <v>32</v>
      </c>
      <c r="JT64" s="345">
        <v>24.5</v>
      </c>
      <c r="JU64" s="338">
        <v>47580</v>
      </c>
      <c r="JV64" s="338">
        <v>915</v>
      </c>
      <c r="JW64" s="338">
        <v>753</v>
      </c>
      <c r="JX64" s="338">
        <v>3770</v>
      </c>
      <c r="JY64" s="338">
        <v>4380</v>
      </c>
      <c r="JZ64" s="338">
        <v>5036</v>
      </c>
      <c r="KA64" s="338">
        <v>5699</v>
      </c>
      <c r="KB64" s="338">
        <v>6461</v>
      </c>
      <c r="KC64" s="338">
        <v>6170</v>
      </c>
      <c r="KD64" s="338">
        <v>5754</v>
      </c>
      <c r="KE64" s="338">
        <v>5582</v>
      </c>
      <c r="KF64" s="338">
        <v>5240</v>
      </c>
      <c r="KG64" s="338">
        <v>3350</v>
      </c>
      <c r="KH64" s="74" t="s">
        <v>1208</v>
      </c>
      <c r="KI64" s="338">
        <v>1460</v>
      </c>
      <c r="KJ64" s="338">
        <v>672</v>
      </c>
      <c r="KK64" s="338">
        <v>301</v>
      </c>
      <c r="KL64" s="338">
        <v>146</v>
      </c>
      <c r="KM64" s="338">
        <v>5899</v>
      </c>
      <c r="KN64" s="338">
        <v>5290</v>
      </c>
      <c r="KO64" s="338">
        <v>5502</v>
      </c>
      <c r="KP64" s="338">
        <v>6691</v>
      </c>
      <c r="KQ64" s="338">
        <v>7506</v>
      </c>
      <c r="KR64" s="338">
        <v>8209</v>
      </c>
      <c r="KS64" s="338">
        <v>7750</v>
      </c>
      <c r="KT64" s="338">
        <v>7461</v>
      </c>
      <c r="KU64" s="338">
        <v>8058</v>
      </c>
      <c r="KV64" s="338">
        <v>9980</v>
      </c>
      <c r="KW64" s="338">
        <v>10761</v>
      </c>
      <c r="KX64" s="74" t="s">
        <v>1208</v>
      </c>
      <c r="KY64" s="338">
        <v>8563</v>
      </c>
      <c r="KZ64" s="338">
        <v>7834</v>
      </c>
      <c r="LA64" s="338">
        <v>7270</v>
      </c>
      <c r="LB64" s="348">
        <v>9223</v>
      </c>
    </row>
    <row r="65" spans="1:314" ht="12" customHeight="1">
      <c r="A65" s="133">
        <v>442011</v>
      </c>
      <c r="B65" s="322" t="s">
        <v>747</v>
      </c>
      <c r="C65" s="323">
        <v>502.39</v>
      </c>
      <c r="D65" s="324">
        <v>477858</v>
      </c>
      <c r="E65" s="325">
        <v>13.8</v>
      </c>
      <c r="F65" s="325">
        <v>59.6</v>
      </c>
      <c r="G65" s="325">
        <v>26.6</v>
      </c>
      <c r="H65" s="326">
        <v>20805</v>
      </c>
      <c r="I65" s="326">
        <v>27189</v>
      </c>
      <c r="J65" s="326">
        <v>27477</v>
      </c>
      <c r="K65" s="324">
        <v>60902</v>
      </c>
      <c r="L65" s="324">
        <v>220698</v>
      </c>
      <c r="M65" s="324">
        <v>3064</v>
      </c>
      <c r="N65" s="324">
        <v>15049</v>
      </c>
      <c r="O65" s="327">
        <v>15201</v>
      </c>
      <c r="P65" s="74" t="s">
        <v>1208</v>
      </c>
      <c r="Q65" s="74" t="s">
        <v>1208</v>
      </c>
      <c r="R65" s="326">
        <v>476579</v>
      </c>
      <c r="S65" s="324">
        <v>478146</v>
      </c>
      <c r="T65" s="324">
        <v>486168</v>
      </c>
      <c r="U65" s="324">
        <v>834901</v>
      </c>
      <c r="V65" s="324">
        <v>1431938</v>
      </c>
      <c r="W65" s="324">
        <v>551350</v>
      </c>
      <c r="X65" s="324">
        <v>793216</v>
      </c>
      <c r="Y65" s="328">
        <v>80</v>
      </c>
      <c r="Z65" s="329">
        <v>65</v>
      </c>
      <c r="AA65" s="328">
        <v>56</v>
      </c>
      <c r="AB65" s="74" t="s">
        <v>1208</v>
      </c>
      <c r="AC65" s="74" t="s">
        <v>1208</v>
      </c>
      <c r="AD65" s="330">
        <v>150974</v>
      </c>
      <c r="AE65" s="324">
        <v>1134.54</v>
      </c>
      <c r="AF65" s="328">
        <v>2769.72</v>
      </c>
      <c r="AG65" s="324">
        <v>1201</v>
      </c>
      <c r="AH65" s="324">
        <v>1507117</v>
      </c>
      <c r="AI65" s="324">
        <v>1966</v>
      </c>
      <c r="AJ65" s="74" t="s">
        <v>1208</v>
      </c>
      <c r="AK65" s="329">
        <v>52</v>
      </c>
      <c r="AL65" s="324">
        <v>4532</v>
      </c>
      <c r="AM65" s="327">
        <v>55</v>
      </c>
      <c r="AN65" s="327">
        <v>25607</v>
      </c>
      <c r="AO65" s="324">
        <v>1644</v>
      </c>
      <c r="AP65" s="324">
        <v>253</v>
      </c>
      <c r="AQ65" s="332">
        <v>28</v>
      </c>
      <c r="AR65" s="327">
        <v>11693</v>
      </c>
      <c r="AS65" s="324">
        <v>909</v>
      </c>
      <c r="AT65" s="324" t="s">
        <v>439</v>
      </c>
      <c r="AU65" s="324">
        <v>626</v>
      </c>
      <c r="AV65" s="324">
        <v>26</v>
      </c>
      <c r="AW65" s="324">
        <v>7</v>
      </c>
      <c r="AX65" s="74" t="s">
        <v>1208</v>
      </c>
      <c r="AY65" s="74" t="s">
        <v>1208</v>
      </c>
      <c r="AZ65" s="74" t="s">
        <v>1208</v>
      </c>
      <c r="BA65" s="74" t="s">
        <v>1208</v>
      </c>
      <c r="BB65" s="325">
        <v>100</v>
      </c>
      <c r="BC65" s="325">
        <v>127.5</v>
      </c>
      <c r="BD65" s="325">
        <v>127</v>
      </c>
      <c r="BE65" s="325"/>
      <c r="BF65" s="328">
        <v>30</v>
      </c>
      <c r="BG65" s="332">
        <v>34</v>
      </c>
      <c r="BH65" s="332">
        <v>11</v>
      </c>
      <c r="BI65" s="74" t="s">
        <v>1208</v>
      </c>
      <c r="BJ65" s="74" t="s">
        <v>1208</v>
      </c>
      <c r="BK65" s="328">
        <v>2</v>
      </c>
      <c r="BL65" s="328">
        <v>2</v>
      </c>
      <c r="BM65" s="332">
        <v>6</v>
      </c>
      <c r="BN65" s="332">
        <v>3</v>
      </c>
      <c r="BO65" s="327">
        <v>4</v>
      </c>
      <c r="BP65" s="324">
        <v>8337</v>
      </c>
      <c r="BQ65" s="327">
        <v>1</v>
      </c>
      <c r="BR65" s="324">
        <v>29905</v>
      </c>
      <c r="BS65" s="327">
        <v>6</v>
      </c>
      <c r="BT65" s="324">
        <v>74217</v>
      </c>
      <c r="BU65" s="327">
        <v>3</v>
      </c>
      <c r="BV65" s="324">
        <v>2365</v>
      </c>
      <c r="BW65" s="325">
        <v>35.799999999999997</v>
      </c>
      <c r="BX65" s="328">
        <v>2</v>
      </c>
      <c r="BY65" s="328">
        <v>3</v>
      </c>
      <c r="BZ65" s="328">
        <v>996</v>
      </c>
      <c r="CA65" s="328">
        <v>8314</v>
      </c>
      <c r="CB65" s="325">
        <v>50.508734881935112</v>
      </c>
      <c r="CC65" s="331">
        <v>1.79</v>
      </c>
      <c r="CD65" s="325">
        <v>38.4</v>
      </c>
      <c r="CE65" s="325">
        <v>4.5434543454345437</v>
      </c>
      <c r="CF65" s="325">
        <v>59.4304394292</v>
      </c>
      <c r="CG65" s="327">
        <v>53</v>
      </c>
      <c r="CH65" s="324">
        <v>8954</v>
      </c>
      <c r="CI65" s="327">
        <v>391</v>
      </c>
      <c r="CJ65" s="327">
        <v>1281</v>
      </c>
      <c r="CK65" s="327">
        <v>4406</v>
      </c>
      <c r="CL65" s="327">
        <v>1191</v>
      </c>
      <c r="CM65" s="327">
        <v>321</v>
      </c>
      <c r="CN65" s="327">
        <v>604</v>
      </c>
      <c r="CO65" s="323">
        <v>1.57</v>
      </c>
      <c r="CP65" s="331" t="s">
        <v>439</v>
      </c>
      <c r="CQ65" s="327">
        <v>6</v>
      </c>
      <c r="CR65" s="327">
        <v>84</v>
      </c>
      <c r="CS65" s="327" t="s">
        <v>439</v>
      </c>
      <c r="CT65" s="327">
        <v>1</v>
      </c>
      <c r="CU65" s="327">
        <v>65</v>
      </c>
      <c r="CV65" s="327">
        <v>20</v>
      </c>
      <c r="CW65" s="324">
        <v>1124</v>
      </c>
      <c r="CX65" s="327">
        <v>20</v>
      </c>
      <c r="CY65" s="327">
        <v>1164</v>
      </c>
      <c r="CZ65" s="328">
        <v>41</v>
      </c>
      <c r="DA65" s="328">
        <v>619</v>
      </c>
      <c r="DB65" s="328">
        <v>16</v>
      </c>
      <c r="DC65" s="328">
        <v>188</v>
      </c>
      <c r="DD65" s="328">
        <v>8</v>
      </c>
      <c r="DE65" s="328">
        <v>218</v>
      </c>
      <c r="DF65" s="324">
        <v>15988</v>
      </c>
      <c r="DG65" s="324">
        <v>2268</v>
      </c>
      <c r="DH65" s="330">
        <v>2214</v>
      </c>
      <c r="DI65" s="330">
        <v>1821389.7279999999</v>
      </c>
      <c r="DJ65" s="330">
        <v>418995.47</v>
      </c>
      <c r="DK65" s="330">
        <v>591125.73800000001</v>
      </c>
      <c r="DL65" s="324">
        <v>127050</v>
      </c>
      <c r="DM65" s="327">
        <v>23</v>
      </c>
      <c r="DN65" s="330">
        <v>24554</v>
      </c>
      <c r="DO65" s="330">
        <v>2713</v>
      </c>
      <c r="DP65" s="330">
        <v>2409</v>
      </c>
      <c r="DQ65" s="328">
        <v>287</v>
      </c>
      <c r="DR65" s="328">
        <v>1650</v>
      </c>
      <c r="DS65" s="324">
        <v>16628</v>
      </c>
      <c r="DT65" s="324">
        <v>21143</v>
      </c>
      <c r="DU65" s="324">
        <v>3975</v>
      </c>
      <c r="DV65" s="324">
        <v>4267</v>
      </c>
      <c r="DW65" s="328">
        <v>633</v>
      </c>
      <c r="DX65" s="328">
        <v>468</v>
      </c>
      <c r="DY65" s="328">
        <v>4</v>
      </c>
      <c r="DZ65" s="328">
        <v>3380</v>
      </c>
      <c r="EA65" s="328">
        <v>81</v>
      </c>
      <c r="EB65" s="328">
        <v>16272</v>
      </c>
      <c r="EC65" s="74" t="s">
        <v>1208</v>
      </c>
      <c r="ED65" s="116">
        <v>142</v>
      </c>
      <c r="EE65" s="327">
        <v>13276</v>
      </c>
      <c r="EF65" s="118">
        <v>12497</v>
      </c>
      <c r="EG65" s="327">
        <v>25</v>
      </c>
      <c r="EH65" s="118">
        <v>1389</v>
      </c>
      <c r="EI65" s="328">
        <v>125</v>
      </c>
      <c r="EJ65" s="328">
        <v>117</v>
      </c>
      <c r="EK65" s="325">
        <v>59.7</v>
      </c>
      <c r="EL65" s="328">
        <v>41</v>
      </c>
      <c r="EM65" s="328">
        <v>85</v>
      </c>
      <c r="EN65" s="328">
        <v>1727</v>
      </c>
      <c r="EO65" s="330">
        <v>152</v>
      </c>
      <c r="EP65" s="330">
        <v>28</v>
      </c>
      <c r="EQ65" s="330">
        <v>3747</v>
      </c>
      <c r="ER65" s="327">
        <v>4019</v>
      </c>
      <c r="ES65" s="325">
        <v>95.8</v>
      </c>
      <c r="ET65" s="325">
        <v>95.7</v>
      </c>
      <c r="EU65" s="330">
        <v>838</v>
      </c>
      <c r="EV65" s="325">
        <v>17.829999999999998</v>
      </c>
      <c r="EW65" s="330">
        <v>93003</v>
      </c>
      <c r="EX65" s="325">
        <v>38</v>
      </c>
      <c r="EY65" s="330">
        <v>438493</v>
      </c>
      <c r="EZ65" s="325">
        <v>1.9</v>
      </c>
      <c r="FA65" s="328">
        <v>373</v>
      </c>
      <c r="FB65" s="328">
        <v>10</v>
      </c>
      <c r="FC65" s="333">
        <v>3720</v>
      </c>
      <c r="FD65" s="328">
        <v>271</v>
      </c>
      <c r="FE65" s="328" t="s">
        <v>1209</v>
      </c>
      <c r="FF65" s="328">
        <v>100</v>
      </c>
      <c r="FG65" s="325">
        <v>96.8</v>
      </c>
      <c r="FH65" s="324">
        <v>163376</v>
      </c>
      <c r="FI65" s="327">
        <v>9786</v>
      </c>
      <c r="FJ65" s="324">
        <v>0</v>
      </c>
      <c r="FK65" s="118">
        <v>150367</v>
      </c>
      <c r="FL65" s="324">
        <v>126717</v>
      </c>
      <c r="FM65" s="324">
        <v>19670</v>
      </c>
      <c r="FN65" s="324">
        <v>3980</v>
      </c>
      <c r="FO65" s="324">
        <v>3223</v>
      </c>
      <c r="FP65" s="140">
        <v>19.5</v>
      </c>
      <c r="FQ65" s="116">
        <v>763</v>
      </c>
      <c r="FR65" s="111">
        <v>14.7</v>
      </c>
      <c r="FS65" s="118">
        <v>14097</v>
      </c>
      <c r="FT65" s="328">
        <v>86</v>
      </c>
      <c r="FU65" s="328">
        <v>214</v>
      </c>
      <c r="FV65" s="328">
        <v>785</v>
      </c>
      <c r="FW65" s="334">
        <v>25</v>
      </c>
      <c r="FX65" s="334">
        <v>875</v>
      </c>
      <c r="FY65" s="323">
        <v>56.080756529570699</v>
      </c>
      <c r="FZ65" s="323"/>
      <c r="GA65" s="111">
        <v>99.82</v>
      </c>
      <c r="GB65" s="111">
        <v>88.76</v>
      </c>
      <c r="GC65" s="325">
        <v>63.4</v>
      </c>
      <c r="GD65" s="335">
        <v>71.5</v>
      </c>
      <c r="GE65" s="116">
        <v>107</v>
      </c>
      <c r="GF65" s="116">
        <v>14</v>
      </c>
      <c r="GG65" s="116">
        <v>78</v>
      </c>
      <c r="GH65" s="328">
        <v>1774</v>
      </c>
      <c r="GI65" s="328">
        <v>8</v>
      </c>
      <c r="GJ65" s="328">
        <v>1548</v>
      </c>
      <c r="GK65" s="328">
        <v>1848</v>
      </c>
      <c r="GL65" s="328">
        <v>5</v>
      </c>
      <c r="GM65" s="118">
        <v>3659141</v>
      </c>
      <c r="GN65" s="114">
        <v>6078</v>
      </c>
      <c r="GO65" s="328" t="s">
        <v>439</v>
      </c>
      <c r="GP65" s="328" t="s">
        <v>439</v>
      </c>
      <c r="GQ65" s="324">
        <v>19724</v>
      </c>
      <c r="GR65" s="327">
        <v>78</v>
      </c>
      <c r="GS65" s="327">
        <v>2716</v>
      </c>
      <c r="GT65" s="327">
        <v>16930</v>
      </c>
      <c r="GU65" s="324">
        <v>214982</v>
      </c>
      <c r="GV65" s="324">
        <v>1228</v>
      </c>
      <c r="GW65" s="324">
        <v>46455</v>
      </c>
      <c r="GX65" s="324">
        <v>167299</v>
      </c>
      <c r="GY65" s="324">
        <v>1222</v>
      </c>
      <c r="GZ65" s="324">
        <v>11052</v>
      </c>
      <c r="HA65" s="324">
        <v>912730</v>
      </c>
      <c r="HB65" s="324">
        <v>2975</v>
      </c>
      <c r="HC65" s="324">
        <v>26431</v>
      </c>
      <c r="HD65" s="324">
        <v>555136</v>
      </c>
      <c r="HE65" s="324">
        <v>378</v>
      </c>
      <c r="HF65" s="324">
        <v>22441</v>
      </c>
      <c r="HG65" s="324">
        <v>2573494.83</v>
      </c>
      <c r="HH65" s="327">
        <v>366</v>
      </c>
      <c r="HI65" s="328">
        <v>11353</v>
      </c>
      <c r="HJ65" s="328">
        <v>491597</v>
      </c>
      <c r="HK65" s="336">
        <v>63</v>
      </c>
      <c r="HL65" s="328">
        <v>1197</v>
      </c>
      <c r="HM65" s="327">
        <v>4281</v>
      </c>
      <c r="HN65" s="327">
        <v>2039</v>
      </c>
      <c r="HO65" s="337">
        <v>187</v>
      </c>
      <c r="HP65" s="74" t="s">
        <v>1208</v>
      </c>
      <c r="HQ65" s="74" t="s">
        <v>1208</v>
      </c>
      <c r="HR65" s="74" t="s">
        <v>1208</v>
      </c>
      <c r="HS65" s="337">
        <v>19</v>
      </c>
      <c r="HT65" s="338">
        <v>2354874</v>
      </c>
      <c r="HU65" s="338">
        <v>17016567</v>
      </c>
      <c r="HV65" s="339">
        <v>1806153.6</v>
      </c>
      <c r="HW65" s="339">
        <v>2319986.1</v>
      </c>
      <c r="HX65" s="339">
        <v>626448</v>
      </c>
      <c r="HY65" s="339">
        <v>17338</v>
      </c>
      <c r="HZ65" s="339">
        <v>19228</v>
      </c>
      <c r="IA65" s="339">
        <v>391852</v>
      </c>
      <c r="IB65" s="339">
        <v>327557</v>
      </c>
      <c r="IC65" s="340">
        <v>12256</v>
      </c>
      <c r="ID65" s="340">
        <v>9429000</v>
      </c>
      <c r="IE65" s="340" t="s">
        <v>439</v>
      </c>
      <c r="IF65" s="341">
        <v>297</v>
      </c>
      <c r="IG65" s="341" t="s">
        <v>439</v>
      </c>
      <c r="IH65" s="340">
        <v>57</v>
      </c>
      <c r="II65" s="341" t="s">
        <v>439</v>
      </c>
      <c r="IJ65" s="340">
        <v>0</v>
      </c>
      <c r="IK65" s="338">
        <v>286696</v>
      </c>
      <c r="IL65" s="341">
        <v>28681</v>
      </c>
      <c r="IM65" s="346">
        <v>2100</v>
      </c>
      <c r="IN65" s="331">
        <v>70.459999999999994</v>
      </c>
      <c r="IO65" s="342">
        <v>342769</v>
      </c>
      <c r="IP65" s="343">
        <v>0.48</v>
      </c>
      <c r="IQ65" s="344">
        <v>0</v>
      </c>
      <c r="IR65" s="344">
        <v>0</v>
      </c>
      <c r="IS65" s="344">
        <v>2301.6999999999998</v>
      </c>
      <c r="IT65" s="344">
        <v>2300.1</v>
      </c>
      <c r="IU65" s="338">
        <v>80578</v>
      </c>
      <c r="IV65" s="345">
        <v>73.400000000000006</v>
      </c>
      <c r="IW65" s="345">
        <v>54.6</v>
      </c>
      <c r="IX65" s="345">
        <v>35.299999999999997</v>
      </c>
      <c r="IY65" s="345">
        <v>58.3</v>
      </c>
      <c r="IZ65" s="345">
        <v>21.5</v>
      </c>
      <c r="JA65" s="341">
        <v>3</v>
      </c>
      <c r="JB65" s="341">
        <v>11</v>
      </c>
      <c r="JC65" s="111">
        <v>87</v>
      </c>
      <c r="JD65" s="110">
        <v>0.90300000000000002</v>
      </c>
      <c r="JE65" s="109">
        <v>93.6</v>
      </c>
      <c r="JF65" s="109">
        <v>5.3</v>
      </c>
      <c r="JG65" s="109">
        <v>3.9</v>
      </c>
      <c r="JH65" s="108">
        <v>170165514</v>
      </c>
      <c r="JI65" s="346">
        <v>53.4</v>
      </c>
      <c r="JJ65" s="346">
        <v>57.5</v>
      </c>
      <c r="JK65" s="346" t="s">
        <v>439</v>
      </c>
      <c r="JL65" s="346" t="s">
        <v>439</v>
      </c>
      <c r="JM65" s="346">
        <v>42.3</v>
      </c>
      <c r="JN65" s="345">
        <v>33</v>
      </c>
      <c r="JO65" s="347">
        <v>3246</v>
      </c>
      <c r="JP65" s="74" t="s">
        <v>1208</v>
      </c>
      <c r="JQ65" s="74" t="s">
        <v>1208</v>
      </c>
      <c r="JR65" s="74" t="s">
        <v>1208</v>
      </c>
      <c r="JS65" s="345">
        <v>17.5</v>
      </c>
      <c r="JT65" s="345">
        <v>31</v>
      </c>
      <c r="JU65" s="338">
        <v>94204</v>
      </c>
      <c r="JV65" s="338">
        <v>1639</v>
      </c>
      <c r="JW65" s="338">
        <v>1461</v>
      </c>
      <c r="JX65" s="338">
        <v>7261</v>
      </c>
      <c r="JY65" s="338">
        <v>9344</v>
      </c>
      <c r="JZ65" s="338">
        <v>10016</v>
      </c>
      <c r="KA65" s="338">
        <v>11493</v>
      </c>
      <c r="KB65" s="338">
        <v>13577</v>
      </c>
      <c r="KC65" s="338">
        <v>11862</v>
      </c>
      <c r="KD65" s="338">
        <v>11195</v>
      </c>
      <c r="KE65" s="338">
        <v>10375</v>
      </c>
      <c r="KF65" s="338">
        <v>8435</v>
      </c>
      <c r="KG65" s="338">
        <v>5585</v>
      </c>
      <c r="KH65" s="74" t="s">
        <v>1208</v>
      </c>
      <c r="KI65" s="338">
        <v>2110</v>
      </c>
      <c r="KJ65" s="338">
        <v>803</v>
      </c>
      <c r="KK65" s="338">
        <v>324</v>
      </c>
      <c r="KL65" s="338">
        <v>181</v>
      </c>
      <c r="KM65" s="338">
        <v>10916</v>
      </c>
      <c r="KN65" s="338">
        <v>10053</v>
      </c>
      <c r="KO65" s="338">
        <v>11712</v>
      </c>
      <c r="KP65" s="338">
        <v>14012</v>
      </c>
      <c r="KQ65" s="338">
        <v>16135</v>
      </c>
      <c r="KR65" s="338">
        <v>18024</v>
      </c>
      <c r="KS65" s="338">
        <v>15232</v>
      </c>
      <c r="KT65" s="338">
        <v>14624</v>
      </c>
      <c r="KU65" s="338">
        <v>15492</v>
      </c>
      <c r="KV65" s="338">
        <v>17453</v>
      </c>
      <c r="KW65" s="338">
        <v>18712</v>
      </c>
      <c r="KX65" s="74" t="s">
        <v>1208</v>
      </c>
      <c r="KY65" s="338">
        <v>13956</v>
      </c>
      <c r="KZ65" s="338">
        <v>11227</v>
      </c>
      <c r="LA65" s="338">
        <v>9838</v>
      </c>
      <c r="LB65" s="348">
        <v>11914</v>
      </c>
    </row>
    <row r="66" spans="1:314" ht="12" customHeight="1">
      <c r="A66" s="3">
        <v>452017</v>
      </c>
      <c r="B66" s="322" t="s">
        <v>748</v>
      </c>
      <c r="C66" s="323">
        <v>643.66999999999996</v>
      </c>
      <c r="D66" s="324">
        <v>401987</v>
      </c>
      <c r="E66" s="325">
        <v>14</v>
      </c>
      <c r="F66" s="325">
        <v>58.6</v>
      </c>
      <c r="G66" s="325">
        <v>27.3</v>
      </c>
      <c r="H66" s="415">
        <v>21333</v>
      </c>
      <c r="I66" s="415">
        <v>44891</v>
      </c>
      <c r="J66" s="415">
        <v>68339</v>
      </c>
      <c r="K66" s="415">
        <v>53832</v>
      </c>
      <c r="L66" s="324">
        <v>195392</v>
      </c>
      <c r="M66" s="324">
        <v>2192</v>
      </c>
      <c r="N66" s="324">
        <v>14074</v>
      </c>
      <c r="O66" s="327">
        <v>14125</v>
      </c>
      <c r="P66" s="74" t="s">
        <v>1208</v>
      </c>
      <c r="Q66" s="74" t="s">
        <v>1208</v>
      </c>
      <c r="R66" s="415">
        <v>397679</v>
      </c>
      <c r="S66" s="324">
        <v>401138</v>
      </c>
      <c r="T66" s="324">
        <v>407542</v>
      </c>
      <c r="U66" s="324">
        <v>868793</v>
      </c>
      <c r="V66" s="324">
        <v>965529</v>
      </c>
      <c r="W66" s="324">
        <v>302761</v>
      </c>
      <c r="X66" s="324">
        <v>664788</v>
      </c>
      <c r="Y66" s="328">
        <v>7</v>
      </c>
      <c r="Z66" s="329">
        <v>52</v>
      </c>
      <c r="AA66" s="328">
        <v>26</v>
      </c>
      <c r="AB66" s="74" t="s">
        <v>1208</v>
      </c>
      <c r="AC66" s="74" t="s">
        <v>1208</v>
      </c>
      <c r="AD66" s="334" t="s">
        <v>439</v>
      </c>
      <c r="AE66" s="324">
        <v>1982.53</v>
      </c>
      <c r="AF66" s="328">
        <v>1913.12</v>
      </c>
      <c r="AG66" s="324">
        <v>1867</v>
      </c>
      <c r="AH66" s="415">
        <v>597338</v>
      </c>
      <c r="AI66" s="415">
        <v>1818</v>
      </c>
      <c r="AJ66" s="74" t="s">
        <v>1208</v>
      </c>
      <c r="AK66" s="329">
        <v>32</v>
      </c>
      <c r="AL66" s="324">
        <v>2351</v>
      </c>
      <c r="AM66" s="327">
        <v>47</v>
      </c>
      <c r="AN66" s="327">
        <v>22803</v>
      </c>
      <c r="AO66" s="415">
        <v>1305</v>
      </c>
      <c r="AP66" s="415">
        <v>130</v>
      </c>
      <c r="AQ66" s="332">
        <v>25</v>
      </c>
      <c r="AR66" s="327">
        <v>9477</v>
      </c>
      <c r="AS66" s="415">
        <v>755</v>
      </c>
      <c r="AT66" s="415" t="s">
        <v>439</v>
      </c>
      <c r="AU66" s="415">
        <v>411</v>
      </c>
      <c r="AV66" s="415">
        <v>15</v>
      </c>
      <c r="AW66" s="415">
        <v>2</v>
      </c>
      <c r="AX66" s="74" t="s">
        <v>1208</v>
      </c>
      <c r="AY66" s="74" t="s">
        <v>1208</v>
      </c>
      <c r="AZ66" s="74" t="s">
        <v>1208</v>
      </c>
      <c r="BA66" s="74" t="s">
        <v>1208</v>
      </c>
      <c r="BB66" s="325">
        <v>100</v>
      </c>
      <c r="BC66" s="325">
        <v>110.6</v>
      </c>
      <c r="BD66" s="325">
        <v>106.8</v>
      </c>
      <c r="BE66" s="325"/>
      <c r="BF66" s="328">
        <v>16</v>
      </c>
      <c r="BG66" s="332">
        <v>17</v>
      </c>
      <c r="BH66" s="332">
        <v>11</v>
      </c>
      <c r="BI66" s="74" t="s">
        <v>1208</v>
      </c>
      <c r="BJ66" s="74" t="s">
        <v>1208</v>
      </c>
      <c r="BK66" s="328">
        <v>5</v>
      </c>
      <c r="BL66" s="328">
        <v>5</v>
      </c>
      <c r="BM66" s="332">
        <v>3</v>
      </c>
      <c r="BN66" s="332">
        <v>7</v>
      </c>
      <c r="BO66" s="327">
        <v>19</v>
      </c>
      <c r="BP66" s="324">
        <v>38733</v>
      </c>
      <c r="BQ66" s="327">
        <v>2</v>
      </c>
      <c r="BR66" s="324">
        <v>64590</v>
      </c>
      <c r="BS66" s="327">
        <v>6</v>
      </c>
      <c r="BT66" s="324">
        <v>169830</v>
      </c>
      <c r="BU66" s="327">
        <v>2</v>
      </c>
      <c r="BV66" s="324">
        <v>800</v>
      </c>
      <c r="BW66" s="325">
        <v>41.9</v>
      </c>
      <c r="BX66" s="328">
        <v>2</v>
      </c>
      <c r="BY66" s="328">
        <v>6</v>
      </c>
      <c r="BZ66" s="328">
        <v>697</v>
      </c>
      <c r="CA66" s="328">
        <v>9387</v>
      </c>
      <c r="CB66" s="325">
        <v>36.299999999999997</v>
      </c>
      <c r="CC66" s="331">
        <v>1.6</v>
      </c>
      <c r="CD66" s="325">
        <v>35.9</v>
      </c>
      <c r="CE66" s="325">
        <v>4.6171010535324921</v>
      </c>
      <c r="CF66" s="325">
        <v>60.2109770649</v>
      </c>
      <c r="CG66" s="327">
        <v>39</v>
      </c>
      <c r="CH66" s="324">
        <v>7085</v>
      </c>
      <c r="CI66" s="327">
        <v>389</v>
      </c>
      <c r="CJ66" s="327">
        <v>1546</v>
      </c>
      <c r="CK66" s="327">
        <v>4079</v>
      </c>
      <c r="CL66" s="327">
        <v>1146</v>
      </c>
      <c r="CM66" s="327">
        <v>371</v>
      </c>
      <c r="CN66" s="327">
        <v>668</v>
      </c>
      <c r="CO66" s="323">
        <v>1.65</v>
      </c>
      <c r="CP66" s="331">
        <v>0</v>
      </c>
      <c r="CQ66" s="327">
        <v>28</v>
      </c>
      <c r="CR66" s="327">
        <v>172</v>
      </c>
      <c r="CS66" s="327">
        <v>3</v>
      </c>
      <c r="CT66" s="327">
        <v>6</v>
      </c>
      <c r="CU66" s="327">
        <v>344</v>
      </c>
      <c r="CV66" s="327">
        <v>24</v>
      </c>
      <c r="CW66" s="324">
        <v>1512</v>
      </c>
      <c r="CX66" s="327">
        <v>13</v>
      </c>
      <c r="CY66" s="327">
        <v>1042</v>
      </c>
      <c r="CZ66" s="328">
        <v>60</v>
      </c>
      <c r="DA66" s="328">
        <v>719</v>
      </c>
      <c r="DB66" s="328">
        <v>13</v>
      </c>
      <c r="DC66" s="328">
        <v>91</v>
      </c>
      <c r="DD66" s="328">
        <v>26</v>
      </c>
      <c r="DE66" s="328">
        <v>710</v>
      </c>
      <c r="DF66" s="324">
        <v>11518</v>
      </c>
      <c r="DG66" s="324">
        <v>2502</v>
      </c>
      <c r="DH66" s="330">
        <v>2465</v>
      </c>
      <c r="DI66" s="330">
        <v>1374945.4240000001</v>
      </c>
      <c r="DJ66" s="330">
        <v>384576.68300000002</v>
      </c>
      <c r="DK66" s="330">
        <v>652621.59699999995</v>
      </c>
      <c r="DL66" s="324">
        <v>109792</v>
      </c>
      <c r="DM66" s="327">
        <v>19</v>
      </c>
      <c r="DN66" s="330">
        <v>18474</v>
      </c>
      <c r="DO66" s="330">
        <v>1745</v>
      </c>
      <c r="DP66" s="330">
        <v>1906</v>
      </c>
      <c r="DQ66" s="328">
        <v>369</v>
      </c>
      <c r="DR66" s="328">
        <v>1364</v>
      </c>
      <c r="DS66" s="324">
        <v>8603</v>
      </c>
      <c r="DT66" s="324">
        <v>18986</v>
      </c>
      <c r="DU66" s="324">
        <v>3475</v>
      </c>
      <c r="DV66" s="324">
        <v>4130</v>
      </c>
      <c r="DW66" s="328">
        <v>274</v>
      </c>
      <c r="DX66" s="328">
        <v>425</v>
      </c>
      <c r="DY66" s="328" t="s">
        <v>439</v>
      </c>
      <c r="DZ66" s="328">
        <v>2481</v>
      </c>
      <c r="EA66" s="328" t="s">
        <v>439</v>
      </c>
      <c r="EB66" s="328">
        <v>19828</v>
      </c>
      <c r="EC66" s="74" t="s">
        <v>1208</v>
      </c>
      <c r="ED66" s="116">
        <v>159</v>
      </c>
      <c r="EE66" s="327">
        <v>15002</v>
      </c>
      <c r="EF66" s="118">
        <v>14423</v>
      </c>
      <c r="EG66" s="327">
        <v>43</v>
      </c>
      <c r="EH66" s="118" t="s">
        <v>439</v>
      </c>
      <c r="EI66" s="328">
        <v>154</v>
      </c>
      <c r="EJ66" s="328">
        <v>129</v>
      </c>
      <c r="EK66" s="325">
        <v>68</v>
      </c>
      <c r="EL66" s="328">
        <v>75</v>
      </c>
      <c r="EM66" s="328">
        <v>246</v>
      </c>
      <c r="EN66" s="328">
        <v>1143</v>
      </c>
      <c r="EO66" s="330">
        <v>621</v>
      </c>
      <c r="EP66" s="330">
        <v>69</v>
      </c>
      <c r="EQ66" s="330">
        <v>3388</v>
      </c>
      <c r="ER66" s="327">
        <v>3369</v>
      </c>
      <c r="ES66" s="325">
        <v>99.5</v>
      </c>
      <c r="ET66" s="325">
        <v>97.5</v>
      </c>
      <c r="EU66" s="330">
        <v>1701</v>
      </c>
      <c r="EV66" s="325">
        <v>21.9</v>
      </c>
      <c r="EW66" s="330">
        <v>93274</v>
      </c>
      <c r="EX66" s="325">
        <v>24.5</v>
      </c>
      <c r="EY66" s="330">
        <v>372589</v>
      </c>
      <c r="EZ66" s="325">
        <v>2.1</v>
      </c>
      <c r="FA66" s="328">
        <v>375</v>
      </c>
      <c r="FB66" s="328">
        <v>14</v>
      </c>
      <c r="FC66" s="333">
        <v>4712</v>
      </c>
      <c r="FD66" s="328">
        <v>143</v>
      </c>
      <c r="FE66" s="328" t="s">
        <v>1209</v>
      </c>
      <c r="FF66" s="328">
        <v>100</v>
      </c>
      <c r="FG66" s="325">
        <v>100</v>
      </c>
      <c r="FH66" s="324">
        <v>145653</v>
      </c>
      <c r="FI66" s="327">
        <v>21214</v>
      </c>
      <c r="FJ66" s="324">
        <v>215</v>
      </c>
      <c r="FK66" s="118">
        <v>123290</v>
      </c>
      <c r="FL66" s="324">
        <v>99137</v>
      </c>
      <c r="FM66" s="324">
        <v>20965</v>
      </c>
      <c r="FN66" s="324">
        <v>3188</v>
      </c>
      <c r="FO66" s="324">
        <v>1149</v>
      </c>
      <c r="FP66" s="140">
        <v>14.4</v>
      </c>
      <c r="FQ66" s="116">
        <v>524</v>
      </c>
      <c r="FR66" s="111">
        <v>23.6</v>
      </c>
      <c r="FS66" s="118">
        <v>9885</v>
      </c>
      <c r="FT66" s="328">
        <v>67</v>
      </c>
      <c r="FU66" s="328">
        <v>270</v>
      </c>
      <c r="FV66" s="328">
        <v>450</v>
      </c>
      <c r="FW66" s="334">
        <v>6</v>
      </c>
      <c r="FX66" s="334">
        <v>246</v>
      </c>
      <c r="FY66" s="323">
        <v>57.237613751263908</v>
      </c>
      <c r="FZ66" s="323"/>
      <c r="GA66" s="111">
        <v>99.5</v>
      </c>
      <c r="GB66" s="111">
        <v>89.4</v>
      </c>
      <c r="GC66" s="325">
        <v>90.2</v>
      </c>
      <c r="GD66" s="335">
        <v>56.3</v>
      </c>
      <c r="GE66" s="116">
        <v>126</v>
      </c>
      <c r="GF66" s="116">
        <v>9</v>
      </c>
      <c r="GG66" s="116">
        <v>71</v>
      </c>
      <c r="GH66" s="328">
        <v>3058</v>
      </c>
      <c r="GI66" s="328">
        <v>6</v>
      </c>
      <c r="GJ66" s="328">
        <v>1882</v>
      </c>
      <c r="GK66" s="328">
        <v>2319</v>
      </c>
      <c r="GL66" s="328">
        <v>8</v>
      </c>
      <c r="GM66" s="118">
        <v>6155000</v>
      </c>
      <c r="GN66" s="114">
        <v>8004</v>
      </c>
      <c r="GO66" s="328">
        <v>29121786</v>
      </c>
      <c r="GP66" s="328">
        <v>7052752</v>
      </c>
      <c r="GQ66" s="324">
        <v>18092</v>
      </c>
      <c r="GR66" s="327">
        <v>146</v>
      </c>
      <c r="GS66" s="327">
        <v>2231</v>
      </c>
      <c r="GT66" s="327">
        <v>15715</v>
      </c>
      <c r="GU66" s="324">
        <v>175273</v>
      </c>
      <c r="GV66" s="324">
        <v>1814</v>
      </c>
      <c r="GW66" s="324">
        <v>24290</v>
      </c>
      <c r="GX66" s="324">
        <v>149169</v>
      </c>
      <c r="GY66" s="324">
        <v>1044</v>
      </c>
      <c r="GZ66" s="324">
        <v>10106</v>
      </c>
      <c r="HA66" s="324">
        <v>1032983</v>
      </c>
      <c r="HB66" s="324">
        <v>2878</v>
      </c>
      <c r="HC66" s="324">
        <v>22461</v>
      </c>
      <c r="HD66" s="324">
        <v>447498</v>
      </c>
      <c r="HE66" s="324">
        <v>291</v>
      </c>
      <c r="HF66" s="324">
        <v>11442</v>
      </c>
      <c r="HG66" s="324">
        <v>236787.85</v>
      </c>
      <c r="HH66" s="327">
        <v>284</v>
      </c>
      <c r="HI66" s="328">
        <v>11442</v>
      </c>
      <c r="HJ66" s="328">
        <v>236788</v>
      </c>
      <c r="HK66" s="336">
        <v>96.9</v>
      </c>
      <c r="HL66" s="328">
        <v>3644</v>
      </c>
      <c r="HM66" s="327">
        <v>5202</v>
      </c>
      <c r="HN66" s="327">
        <v>3628</v>
      </c>
      <c r="HO66" s="337">
        <v>1356</v>
      </c>
      <c r="HP66" s="74" t="s">
        <v>1208</v>
      </c>
      <c r="HQ66" s="74" t="s">
        <v>1208</v>
      </c>
      <c r="HR66" s="74" t="s">
        <v>1208</v>
      </c>
      <c r="HS66" s="337">
        <v>96</v>
      </c>
      <c r="HT66" s="338">
        <v>2630477</v>
      </c>
      <c r="HU66" s="338">
        <v>18021776</v>
      </c>
      <c r="HV66" s="339">
        <v>2059618</v>
      </c>
      <c r="HW66" s="339">
        <v>2474414</v>
      </c>
      <c r="HX66" s="339">
        <v>311349</v>
      </c>
      <c r="HY66" s="339">
        <v>9230</v>
      </c>
      <c r="HZ66" s="339">
        <v>11558</v>
      </c>
      <c r="IA66" s="339">
        <v>243370</v>
      </c>
      <c r="IB66" s="339">
        <v>189289</v>
      </c>
      <c r="IC66" s="339" t="s">
        <v>439</v>
      </c>
      <c r="ID66" s="339">
        <v>7956000</v>
      </c>
      <c r="IE66" s="339" t="s">
        <v>439</v>
      </c>
      <c r="IF66" s="338">
        <v>280</v>
      </c>
      <c r="IG66" s="338" t="s">
        <v>439</v>
      </c>
      <c r="IH66" s="339">
        <v>78</v>
      </c>
      <c r="II66" s="338" t="s">
        <v>439</v>
      </c>
      <c r="IJ66" s="339">
        <v>33336</v>
      </c>
      <c r="IK66" s="338">
        <v>244769</v>
      </c>
      <c r="IL66" s="416">
        <v>3284</v>
      </c>
      <c r="IM66" s="346" t="s">
        <v>439</v>
      </c>
      <c r="IN66" s="331">
        <v>50.59</v>
      </c>
      <c r="IO66" s="342">
        <v>278193</v>
      </c>
      <c r="IP66" s="343">
        <v>4.66</v>
      </c>
      <c r="IQ66" s="344">
        <v>0.6</v>
      </c>
      <c r="IR66" s="344">
        <v>0.6</v>
      </c>
      <c r="IS66" s="344">
        <v>1874.1</v>
      </c>
      <c r="IT66" s="344">
        <v>1856</v>
      </c>
      <c r="IU66" s="416">
        <v>52559</v>
      </c>
      <c r="IV66" s="345">
        <v>69.599999999999994</v>
      </c>
      <c r="IW66" s="345">
        <v>55.3</v>
      </c>
      <c r="IX66" s="345">
        <v>34.9</v>
      </c>
      <c r="IY66" s="345">
        <v>59.4</v>
      </c>
      <c r="IZ66" s="345">
        <v>20.399999999999999</v>
      </c>
      <c r="JA66" s="416">
        <v>3</v>
      </c>
      <c r="JB66" s="416">
        <v>6</v>
      </c>
      <c r="JC66" s="111">
        <v>54.4</v>
      </c>
      <c r="JD66" s="110">
        <v>0.67600000000000005</v>
      </c>
      <c r="JE66" s="109">
        <v>91.2</v>
      </c>
      <c r="JF66" s="109">
        <v>7.6</v>
      </c>
      <c r="JG66" s="109">
        <v>3.8</v>
      </c>
      <c r="JH66" s="108">
        <v>181432876</v>
      </c>
      <c r="JI66" s="346">
        <v>41.6</v>
      </c>
      <c r="JJ66" s="346">
        <v>59.6</v>
      </c>
      <c r="JK66" s="346" t="s">
        <v>439</v>
      </c>
      <c r="JL66" s="346" t="s">
        <v>439</v>
      </c>
      <c r="JM66" s="346">
        <v>47.9</v>
      </c>
      <c r="JN66" s="345">
        <v>39.200000000000003</v>
      </c>
      <c r="JO66" s="347">
        <v>2475</v>
      </c>
      <c r="JP66" s="74" t="s">
        <v>1208</v>
      </c>
      <c r="JQ66" s="74" t="s">
        <v>1208</v>
      </c>
      <c r="JR66" s="74" t="s">
        <v>1208</v>
      </c>
      <c r="JS66" s="345">
        <v>24</v>
      </c>
      <c r="JT66" s="345">
        <v>28</v>
      </c>
      <c r="JU66" s="338">
        <v>73478</v>
      </c>
      <c r="JV66" s="338">
        <v>1340</v>
      </c>
      <c r="JW66" s="338">
        <v>1169</v>
      </c>
      <c r="JX66" s="338">
        <v>5776</v>
      </c>
      <c r="JY66" s="338">
        <v>7574</v>
      </c>
      <c r="JZ66" s="338">
        <v>8703</v>
      </c>
      <c r="KA66" s="338">
        <v>9986</v>
      </c>
      <c r="KB66" s="338">
        <v>11645</v>
      </c>
      <c r="KC66" s="338">
        <v>10329</v>
      </c>
      <c r="KD66" s="338">
        <v>9923</v>
      </c>
      <c r="KE66" s="338">
        <v>9431</v>
      </c>
      <c r="KF66" s="338">
        <v>8024</v>
      </c>
      <c r="KG66" s="338">
        <v>5575</v>
      </c>
      <c r="KH66" s="74" t="s">
        <v>1208</v>
      </c>
      <c r="KI66" s="338">
        <v>2431</v>
      </c>
      <c r="KJ66" s="338">
        <v>1059</v>
      </c>
      <c r="KK66" s="338">
        <v>489</v>
      </c>
      <c r="KL66" s="338">
        <v>216</v>
      </c>
      <c r="KM66" s="338">
        <v>9733</v>
      </c>
      <c r="KN66" s="338">
        <v>8264</v>
      </c>
      <c r="KO66" s="338">
        <v>9145</v>
      </c>
      <c r="KP66" s="338">
        <v>11097</v>
      </c>
      <c r="KQ66" s="338">
        <v>12792</v>
      </c>
      <c r="KR66" s="338">
        <v>14360</v>
      </c>
      <c r="KS66" s="338">
        <v>12795</v>
      </c>
      <c r="KT66" s="338">
        <v>12631</v>
      </c>
      <c r="KU66" s="338">
        <v>13134</v>
      </c>
      <c r="KV66" s="338">
        <v>14740</v>
      </c>
      <c r="KW66" s="338">
        <v>15854</v>
      </c>
      <c r="KX66" s="74" t="s">
        <v>1208</v>
      </c>
      <c r="KY66" s="338">
        <v>11612</v>
      </c>
      <c r="KZ66" s="338">
        <v>9987</v>
      </c>
      <c r="LA66" s="338">
        <v>9106</v>
      </c>
      <c r="LB66" s="348">
        <v>10960</v>
      </c>
    </row>
    <row r="67" spans="1:314" ht="12" customHeight="1">
      <c r="A67" s="3">
        <v>462012</v>
      </c>
      <c r="B67" s="322" t="s">
        <v>749</v>
      </c>
      <c r="C67" s="323">
        <v>547.6</v>
      </c>
      <c r="D67" s="324">
        <v>602359</v>
      </c>
      <c r="E67" s="325">
        <v>13.9</v>
      </c>
      <c r="F67" s="325">
        <v>59.5</v>
      </c>
      <c r="G67" s="325">
        <v>26.6</v>
      </c>
      <c r="H67" s="326">
        <v>31272</v>
      </c>
      <c r="I67" s="326">
        <v>65967</v>
      </c>
      <c r="J67" s="326">
        <v>101077</v>
      </c>
      <c r="K67" s="324">
        <v>80567</v>
      </c>
      <c r="L67" s="324">
        <v>295737</v>
      </c>
      <c r="M67" s="324">
        <v>3019</v>
      </c>
      <c r="N67" s="324">
        <v>21058</v>
      </c>
      <c r="O67" s="327">
        <v>21293</v>
      </c>
      <c r="P67" s="74" t="s">
        <v>1208</v>
      </c>
      <c r="Q67" s="74" t="s">
        <v>1208</v>
      </c>
      <c r="R67" s="326">
        <v>593474</v>
      </c>
      <c r="S67" s="324">
        <v>599814</v>
      </c>
      <c r="T67" s="324">
        <v>608502</v>
      </c>
      <c r="U67" s="324">
        <v>1057829</v>
      </c>
      <c r="V67" s="324">
        <v>1919194</v>
      </c>
      <c r="W67" s="324">
        <v>921064</v>
      </c>
      <c r="X67" s="324">
        <v>948012</v>
      </c>
      <c r="Y67" s="328">
        <v>117</v>
      </c>
      <c r="Z67" s="329">
        <v>191</v>
      </c>
      <c r="AA67" s="328">
        <v>60</v>
      </c>
      <c r="AB67" s="74" t="s">
        <v>1208</v>
      </c>
      <c r="AC67" s="74" t="s">
        <v>1208</v>
      </c>
      <c r="AD67" s="330">
        <v>156462</v>
      </c>
      <c r="AE67" s="324">
        <v>298963</v>
      </c>
      <c r="AF67" s="328">
        <v>1936</v>
      </c>
      <c r="AG67" s="324">
        <v>1990</v>
      </c>
      <c r="AH67" s="324">
        <v>548450</v>
      </c>
      <c r="AI67" s="324">
        <v>1502</v>
      </c>
      <c r="AJ67" s="74" t="s">
        <v>1208</v>
      </c>
      <c r="AK67" s="329">
        <v>40</v>
      </c>
      <c r="AL67" s="324">
        <v>4993</v>
      </c>
      <c r="AM67" s="327">
        <v>79</v>
      </c>
      <c r="AN67" s="327">
        <v>33332</v>
      </c>
      <c r="AO67" s="335">
        <v>1960.5</v>
      </c>
      <c r="AP67" s="324">
        <v>113</v>
      </c>
      <c r="AQ67" s="332">
        <v>39</v>
      </c>
      <c r="AR67" s="327">
        <v>15573</v>
      </c>
      <c r="AS67" s="335">
        <v>1086.5</v>
      </c>
      <c r="AT67" s="324">
        <v>2</v>
      </c>
      <c r="AU67" s="324">
        <v>484</v>
      </c>
      <c r="AV67" s="324">
        <v>21</v>
      </c>
      <c r="AW67" s="324">
        <v>17</v>
      </c>
      <c r="AX67" s="74" t="s">
        <v>1208</v>
      </c>
      <c r="AY67" s="74" t="s">
        <v>1208</v>
      </c>
      <c r="AZ67" s="74" t="s">
        <v>1208</v>
      </c>
      <c r="BA67" s="74" t="s">
        <v>1208</v>
      </c>
      <c r="BB67" s="325">
        <v>94.783715012722652</v>
      </c>
      <c r="BC67" s="325">
        <v>104.6</v>
      </c>
      <c r="BD67" s="325">
        <v>101.6</v>
      </c>
      <c r="BE67" s="325"/>
      <c r="BF67" s="328">
        <v>38</v>
      </c>
      <c r="BG67" s="332">
        <v>40</v>
      </c>
      <c r="BH67" s="332">
        <v>40</v>
      </c>
      <c r="BI67" s="74" t="s">
        <v>1208</v>
      </c>
      <c r="BJ67" s="74" t="s">
        <v>1208</v>
      </c>
      <c r="BK67" s="328">
        <v>6</v>
      </c>
      <c r="BL67" s="328">
        <v>1</v>
      </c>
      <c r="BM67" s="332">
        <v>3</v>
      </c>
      <c r="BN67" s="332">
        <v>0</v>
      </c>
      <c r="BO67" s="327">
        <v>11</v>
      </c>
      <c r="BP67" s="324">
        <v>40120</v>
      </c>
      <c r="BQ67" s="327">
        <v>1</v>
      </c>
      <c r="BR67" s="324">
        <v>27950</v>
      </c>
      <c r="BS67" s="327">
        <v>1</v>
      </c>
      <c r="BT67" s="324">
        <v>15975</v>
      </c>
      <c r="BU67" s="327">
        <v>4</v>
      </c>
      <c r="BV67" s="324">
        <v>4100</v>
      </c>
      <c r="BW67" s="325">
        <v>50.9</v>
      </c>
      <c r="BX67" s="328">
        <v>3</v>
      </c>
      <c r="BY67" s="328">
        <v>3</v>
      </c>
      <c r="BZ67" s="328">
        <v>1895</v>
      </c>
      <c r="CA67" s="328">
        <v>12769</v>
      </c>
      <c r="CB67" s="325">
        <v>37.4</v>
      </c>
      <c r="CC67" s="331">
        <v>1.46</v>
      </c>
      <c r="CD67" s="325">
        <v>29.3</v>
      </c>
      <c r="CE67" s="325">
        <v>4.9149818120294393</v>
      </c>
      <c r="CF67" s="325">
        <v>59.048166140100001</v>
      </c>
      <c r="CG67" s="327">
        <v>90</v>
      </c>
      <c r="CH67" s="324">
        <v>12759</v>
      </c>
      <c r="CI67" s="327">
        <v>547</v>
      </c>
      <c r="CJ67" s="327">
        <v>2484</v>
      </c>
      <c r="CK67" s="327">
        <v>6144</v>
      </c>
      <c r="CL67" s="327">
        <v>1642</v>
      </c>
      <c r="CM67" s="327">
        <v>542</v>
      </c>
      <c r="CN67" s="327">
        <v>912</v>
      </c>
      <c r="CO67" s="323">
        <v>1.51</v>
      </c>
      <c r="CP67" s="331" t="s">
        <v>439</v>
      </c>
      <c r="CQ67" s="327">
        <v>2</v>
      </c>
      <c r="CR67" s="327">
        <v>129</v>
      </c>
      <c r="CS67" s="327">
        <v>7</v>
      </c>
      <c r="CT67" s="327">
        <v>3</v>
      </c>
      <c r="CU67" s="327">
        <v>230</v>
      </c>
      <c r="CV67" s="327">
        <v>45</v>
      </c>
      <c r="CW67" s="324">
        <v>2541</v>
      </c>
      <c r="CX67" s="327">
        <v>20</v>
      </c>
      <c r="CY67" s="327">
        <v>1438</v>
      </c>
      <c r="CZ67" s="328">
        <v>125</v>
      </c>
      <c r="DA67" s="328">
        <v>2047</v>
      </c>
      <c r="DB67" s="328">
        <v>26</v>
      </c>
      <c r="DC67" s="328">
        <v>250</v>
      </c>
      <c r="DD67" s="328">
        <v>30</v>
      </c>
      <c r="DE67" s="328">
        <v>781</v>
      </c>
      <c r="DF67" s="324">
        <v>18044</v>
      </c>
      <c r="DG67" s="324">
        <v>6240</v>
      </c>
      <c r="DH67" s="330">
        <v>3776</v>
      </c>
      <c r="DI67" s="330">
        <v>1575672.5660000001</v>
      </c>
      <c r="DJ67" s="330">
        <v>1034454.086</v>
      </c>
      <c r="DK67" s="330">
        <v>1000303.012</v>
      </c>
      <c r="DL67" s="324">
        <v>160203</v>
      </c>
      <c r="DM67" s="327">
        <v>18</v>
      </c>
      <c r="DN67" s="330">
        <v>33714</v>
      </c>
      <c r="DO67" s="330">
        <v>3775</v>
      </c>
      <c r="DP67" s="330">
        <v>3433</v>
      </c>
      <c r="DQ67" s="328">
        <v>390</v>
      </c>
      <c r="DR67" s="328">
        <v>3691</v>
      </c>
      <c r="DS67" s="324">
        <v>17391</v>
      </c>
      <c r="DT67" s="324">
        <v>28373</v>
      </c>
      <c r="DU67" s="324">
        <v>5798</v>
      </c>
      <c r="DV67" s="324">
        <v>6176</v>
      </c>
      <c r="DW67" s="328">
        <v>622</v>
      </c>
      <c r="DX67" s="328">
        <v>772</v>
      </c>
      <c r="DY67" s="328">
        <v>8</v>
      </c>
      <c r="DZ67" s="328">
        <v>4513</v>
      </c>
      <c r="EA67" s="328">
        <v>48</v>
      </c>
      <c r="EB67" s="328">
        <v>13747</v>
      </c>
      <c r="EC67" s="74" t="s">
        <v>1208</v>
      </c>
      <c r="ED67" s="116">
        <v>176</v>
      </c>
      <c r="EE67" s="327">
        <v>19155</v>
      </c>
      <c r="EF67" s="118">
        <v>17854</v>
      </c>
      <c r="EG67" s="327">
        <v>209</v>
      </c>
      <c r="EH67" s="118">
        <v>2930</v>
      </c>
      <c r="EI67" s="328">
        <v>160</v>
      </c>
      <c r="EJ67" s="328">
        <v>165</v>
      </c>
      <c r="EK67" s="325">
        <v>70.900000000000006</v>
      </c>
      <c r="EL67" s="328">
        <v>58</v>
      </c>
      <c r="EM67" s="328">
        <v>94</v>
      </c>
      <c r="EN67" s="328">
        <v>2528</v>
      </c>
      <c r="EO67" s="330">
        <v>796</v>
      </c>
      <c r="EP67" s="330">
        <v>68</v>
      </c>
      <c r="EQ67" s="330">
        <v>5365</v>
      </c>
      <c r="ER67" s="327">
        <v>5345</v>
      </c>
      <c r="ES67" s="325">
        <v>98.6</v>
      </c>
      <c r="ET67" s="325">
        <v>98.2</v>
      </c>
      <c r="EU67" s="330">
        <v>283</v>
      </c>
      <c r="EV67" s="325">
        <v>25.5</v>
      </c>
      <c r="EW67" s="330">
        <v>124181</v>
      </c>
      <c r="EX67" s="325">
        <v>33.700000000000003</v>
      </c>
      <c r="EY67" s="330">
        <v>448984</v>
      </c>
      <c r="EZ67" s="325">
        <v>4.0999999999999996</v>
      </c>
      <c r="FA67" s="355">
        <v>582</v>
      </c>
      <c r="FB67" s="355">
        <v>18</v>
      </c>
      <c r="FC67" s="353">
        <v>10901</v>
      </c>
      <c r="FD67" s="328">
        <v>141</v>
      </c>
      <c r="FE67" s="328" t="s">
        <v>1209</v>
      </c>
      <c r="FF67" s="328">
        <v>100</v>
      </c>
      <c r="FG67" s="325">
        <v>100</v>
      </c>
      <c r="FH67" s="324">
        <v>214149</v>
      </c>
      <c r="FI67" s="327">
        <v>71904</v>
      </c>
      <c r="FJ67" s="324">
        <v>27</v>
      </c>
      <c r="FK67" s="118">
        <v>139490</v>
      </c>
      <c r="FL67" s="324">
        <v>110140</v>
      </c>
      <c r="FM67" s="324">
        <v>26613</v>
      </c>
      <c r="FN67" s="324">
        <v>2737</v>
      </c>
      <c r="FO67" s="324">
        <v>2755</v>
      </c>
      <c r="FP67" s="140">
        <v>13.6</v>
      </c>
      <c r="FQ67" s="116">
        <v>674</v>
      </c>
      <c r="FR67" s="111">
        <v>7.8</v>
      </c>
      <c r="FS67" s="118">
        <v>16763</v>
      </c>
      <c r="FT67" s="328">
        <v>222</v>
      </c>
      <c r="FU67" s="328">
        <v>542</v>
      </c>
      <c r="FV67" s="328">
        <v>2858</v>
      </c>
      <c r="FW67" s="334">
        <v>44</v>
      </c>
      <c r="FX67" s="334">
        <v>1141</v>
      </c>
      <c r="FY67" s="323">
        <v>54.126083618865742</v>
      </c>
      <c r="FZ67" s="323"/>
      <c r="GA67" s="111">
        <v>96.8</v>
      </c>
      <c r="GB67" s="111">
        <v>92.3</v>
      </c>
      <c r="GC67" s="325">
        <v>79.3</v>
      </c>
      <c r="GD67" s="335">
        <v>72.8</v>
      </c>
      <c r="GE67" s="116">
        <v>134</v>
      </c>
      <c r="GF67" s="116">
        <v>21</v>
      </c>
      <c r="GG67" s="116">
        <v>105</v>
      </c>
      <c r="GH67" s="328">
        <v>2577</v>
      </c>
      <c r="GI67" s="328">
        <v>17</v>
      </c>
      <c r="GJ67" s="328">
        <v>2674</v>
      </c>
      <c r="GK67" s="328">
        <v>4557</v>
      </c>
      <c r="GL67" s="328">
        <v>6</v>
      </c>
      <c r="GM67" s="118">
        <v>10194000</v>
      </c>
      <c r="GN67" s="114">
        <v>9308</v>
      </c>
      <c r="GO67" s="328">
        <v>32248368</v>
      </c>
      <c r="GP67" s="328">
        <v>16080832</v>
      </c>
      <c r="GQ67" s="324">
        <v>27279</v>
      </c>
      <c r="GR67" s="327">
        <v>82</v>
      </c>
      <c r="GS67" s="327">
        <v>3470</v>
      </c>
      <c r="GT67" s="327">
        <v>23727</v>
      </c>
      <c r="GU67" s="324">
        <v>274569</v>
      </c>
      <c r="GV67" s="324">
        <v>637</v>
      </c>
      <c r="GW67" s="324">
        <v>35750</v>
      </c>
      <c r="GX67" s="324">
        <v>238182</v>
      </c>
      <c r="GY67" s="324">
        <v>1885</v>
      </c>
      <c r="GZ67" s="324">
        <v>18851</v>
      </c>
      <c r="HA67" s="324">
        <v>1942237</v>
      </c>
      <c r="HB67" s="324">
        <v>4218</v>
      </c>
      <c r="HC67" s="324">
        <v>34785</v>
      </c>
      <c r="HD67" s="324">
        <v>662715</v>
      </c>
      <c r="HE67" s="324">
        <v>455</v>
      </c>
      <c r="HF67" s="324">
        <v>12136</v>
      </c>
      <c r="HG67" s="324">
        <v>342810.68</v>
      </c>
      <c r="HH67" s="327">
        <v>452</v>
      </c>
      <c r="HI67" s="328">
        <v>10989</v>
      </c>
      <c r="HJ67" s="328">
        <v>317460</v>
      </c>
      <c r="HK67" s="336">
        <v>66.05</v>
      </c>
      <c r="HL67" s="328">
        <v>850</v>
      </c>
      <c r="HM67" s="327">
        <v>4562</v>
      </c>
      <c r="HN67" s="327">
        <v>1176</v>
      </c>
      <c r="HO67" s="337">
        <v>171</v>
      </c>
      <c r="HP67" s="74" t="s">
        <v>1208</v>
      </c>
      <c r="HQ67" s="74" t="s">
        <v>1208</v>
      </c>
      <c r="HR67" s="74" t="s">
        <v>1208</v>
      </c>
      <c r="HS67" s="337">
        <v>112</v>
      </c>
      <c r="HT67" s="338">
        <v>2653033</v>
      </c>
      <c r="HU67" s="338">
        <v>21345031</v>
      </c>
      <c r="HV67" s="339">
        <v>2157460</v>
      </c>
      <c r="HW67" s="339">
        <v>2614900</v>
      </c>
      <c r="HX67" s="339">
        <v>624011.69000000006</v>
      </c>
      <c r="HY67" s="339">
        <v>17346</v>
      </c>
      <c r="HZ67" s="339">
        <v>18346</v>
      </c>
      <c r="IA67" s="339">
        <v>243723</v>
      </c>
      <c r="IB67" s="339">
        <v>206280</v>
      </c>
      <c r="IC67" s="360">
        <v>13813</v>
      </c>
      <c r="ID67" s="360" t="s">
        <v>439</v>
      </c>
      <c r="IE67" s="340">
        <v>11450328</v>
      </c>
      <c r="IF67" s="359" t="s">
        <v>439</v>
      </c>
      <c r="IG67" s="341">
        <v>206</v>
      </c>
      <c r="IH67" s="360">
        <v>85</v>
      </c>
      <c r="II67" s="341">
        <v>147</v>
      </c>
      <c r="IJ67" s="360">
        <v>44075</v>
      </c>
      <c r="IK67" s="338">
        <v>328584</v>
      </c>
      <c r="IL67" s="341">
        <v>28611</v>
      </c>
      <c r="IM67" s="417">
        <v>0</v>
      </c>
      <c r="IN67" s="331">
        <v>74.59</v>
      </c>
      <c r="IO67" s="342">
        <v>482548</v>
      </c>
      <c r="IP67" s="361">
        <v>-7.82</v>
      </c>
      <c r="IQ67" s="344">
        <v>4.2</v>
      </c>
      <c r="IR67" s="344">
        <v>2.5</v>
      </c>
      <c r="IS67" s="338">
        <v>2810</v>
      </c>
      <c r="IT67" s="338">
        <v>2520</v>
      </c>
      <c r="IU67" s="338">
        <v>8500</v>
      </c>
      <c r="IV67" s="345">
        <v>67.599999999999994</v>
      </c>
      <c r="IW67" s="345">
        <v>56.2</v>
      </c>
      <c r="IX67" s="345">
        <v>29.8</v>
      </c>
      <c r="IY67" s="345">
        <v>63.9</v>
      </c>
      <c r="IZ67" s="345">
        <v>19.7</v>
      </c>
      <c r="JA67" s="341">
        <v>4</v>
      </c>
      <c r="JB67" s="341">
        <v>11</v>
      </c>
      <c r="JC67" s="111">
        <v>54</v>
      </c>
      <c r="JD67" s="110">
        <v>0.72899999999999998</v>
      </c>
      <c r="JE67" s="109">
        <v>91.8</v>
      </c>
      <c r="JF67" s="109">
        <v>2.2999999999999998</v>
      </c>
      <c r="JG67" s="109">
        <v>4.5</v>
      </c>
      <c r="JH67" s="108">
        <v>270579012</v>
      </c>
      <c r="JI67" s="346">
        <v>46.6</v>
      </c>
      <c r="JJ67" s="346">
        <v>58.8</v>
      </c>
      <c r="JK67" s="351" t="s">
        <v>439</v>
      </c>
      <c r="JL67" s="351" t="s">
        <v>439</v>
      </c>
      <c r="JM67" s="386">
        <v>23.9</v>
      </c>
      <c r="JN67" s="345">
        <v>34.700000000000003</v>
      </c>
      <c r="JO67" s="347">
        <v>5604</v>
      </c>
      <c r="JP67" s="74" t="s">
        <v>1208</v>
      </c>
      <c r="JQ67" s="74" t="s">
        <v>1208</v>
      </c>
      <c r="JR67" s="74" t="s">
        <v>1208</v>
      </c>
      <c r="JS67" s="345">
        <v>24</v>
      </c>
      <c r="JT67" s="345">
        <v>35.799999999999997</v>
      </c>
      <c r="JU67" s="338">
        <v>114237</v>
      </c>
      <c r="JV67" s="338">
        <v>2094</v>
      </c>
      <c r="JW67" s="338">
        <v>1931</v>
      </c>
      <c r="JX67" s="338">
        <v>10125</v>
      </c>
      <c r="JY67" s="338">
        <v>12334</v>
      </c>
      <c r="JZ67" s="338">
        <v>12977</v>
      </c>
      <c r="KA67" s="338">
        <v>14183</v>
      </c>
      <c r="KB67" s="338">
        <v>15562</v>
      </c>
      <c r="KC67" s="338">
        <v>14828</v>
      </c>
      <c r="KD67" s="338">
        <v>14390</v>
      </c>
      <c r="KE67" s="338">
        <v>13597</v>
      </c>
      <c r="KF67" s="338">
        <v>11565</v>
      </c>
      <c r="KG67" s="338">
        <v>6996</v>
      </c>
      <c r="KH67" s="74" t="s">
        <v>1208</v>
      </c>
      <c r="KI67" s="338">
        <v>2820</v>
      </c>
      <c r="KJ67" s="338">
        <v>1331</v>
      </c>
      <c r="KK67" s="338">
        <v>560</v>
      </c>
      <c r="KL67" s="338">
        <v>275</v>
      </c>
      <c r="KM67" s="338">
        <v>14368</v>
      </c>
      <c r="KN67" s="338">
        <v>14017</v>
      </c>
      <c r="KO67" s="338">
        <v>15030</v>
      </c>
      <c r="KP67" s="338">
        <v>17493</v>
      </c>
      <c r="KQ67" s="338">
        <v>19320</v>
      </c>
      <c r="KR67" s="338">
        <v>20311</v>
      </c>
      <c r="KS67" s="338">
        <v>18928</v>
      </c>
      <c r="KT67" s="338">
        <v>19033</v>
      </c>
      <c r="KU67" s="338">
        <v>20185</v>
      </c>
      <c r="KV67" s="338">
        <v>22237</v>
      </c>
      <c r="KW67" s="338">
        <v>21527</v>
      </c>
      <c r="KX67" s="74" t="s">
        <v>1208</v>
      </c>
      <c r="KY67" s="338">
        <v>16446</v>
      </c>
      <c r="KZ67" s="338">
        <v>14503</v>
      </c>
      <c r="LA67" s="338">
        <v>13408</v>
      </c>
      <c r="LB67" s="348">
        <v>16746</v>
      </c>
    </row>
    <row r="68" spans="1:314" ht="12" customHeight="1">
      <c r="A68" s="3">
        <v>472018</v>
      </c>
      <c r="B68" s="418" t="s">
        <v>750</v>
      </c>
      <c r="C68" s="419">
        <v>39.99</v>
      </c>
      <c r="D68" s="420">
        <v>321094</v>
      </c>
      <c r="E68" s="421">
        <v>15.1</v>
      </c>
      <c r="F68" s="421">
        <v>62.1</v>
      </c>
      <c r="G68" s="421">
        <v>22.7</v>
      </c>
      <c r="H68" s="422">
        <v>18541</v>
      </c>
      <c r="I68" s="422">
        <v>38604</v>
      </c>
      <c r="J68" s="422">
        <v>58810</v>
      </c>
      <c r="K68" s="420">
        <v>36988</v>
      </c>
      <c r="L68" s="420">
        <v>152464</v>
      </c>
      <c r="M68" s="420">
        <v>4941</v>
      </c>
      <c r="N68" s="420">
        <v>16505</v>
      </c>
      <c r="O68" s="423">
        <v>17263</v>
      </c>
      <c r="P68" s="74" t="s">
        <v>1208</v>
      </c>
      <c r="Q68" s="74" t="s">
        <v>1208</v>
      </c>
      <c r="R68" s="422">
        <v>316971</v>
      </c>
      <c r="S68" s="420">
        <v>319435</v>
      </c>
      <c r="T68" s="420">
        <v>349980</v>
      </c>
      <c r="U68" s="420">
        <v>398863</v>
      </c>
      <c r="V68" s="420">
        <v>1082859</v>
      </c>
      <c r="W68" s="420">
        <v>435944</v>
      </c>
      <c r="X68" s="420">
        <v>660512</v>
      </c>
      <c r="Y68" s="424">
        <v>0</v>
      </c>
      <c r="Z68" s="425">
        <v>91</v>
      </c>
      <c r="AA68" s="424">
        <v>48</v>
      </c>
      <c r="AB68" s="74" t="s">
        <v>1208</v>
      </c>
      <c r="AC68" s="74" t="s">
        <v>1208</v>
      </c>
      <c r="AD68" s="426" t="s">
        <v>439</v>
      </c>
      <c r="AE68" s="426">
        <v>1016</v>
      </c>
      <c r="AF68" s="424">
        <v>1105</v>
      </c>
      <c r="AG68" s="420">
        <v>1668</v>
      </c>
      <c r="AH68" s="420" t="s">
        <v>439</v>
      </c>
      <c r="AI68" s="420" t="s">
        <v>439</v>
      </c>
      <c r="AJ68" s="74" t="s">
        <v>1208</v>
      </c>
      <c r="AK68" s="425">
        <v>6</v>
      </c>
      <c r="AL68" s="420">
        <v>707</v>
      </c>
      <c r="AM68" s="423">
        <v>36</v>
      </c>
      <c r="AN68" s="423">
        <v>19641</v>
      </c>
      <c r="AO68" s="420">
        <v>1122</v>
      </c>
      <c r="AP68" s="420">
        <v>248</v>
      </c>
      <c r="AQ68" s="427">
        <v>18</v>
      </c>
      <c r="AR68" s="423">
        <v>8828</v>
      </c>
      <c r="AS68" s="420">
        <v>612</v>
      </c>
      <c r="AT68" s="420">
        <v>3</v>
      </c>
      <c r="AU68" s="420">
        <v>407</v>
      </c>
      <c r="AV68" s="420">
        <v>10</v>
      </c>
      <c r="AW68" s="420">
        <v>21</v>
      </c>
      <c r="AX68" s="74" t="s">
        <v>1208</v>
      </c>
      <c r="AY68" s="74" t="s">
        <v>1208</v>
      </c>
      <c r="AZ68" s="74" t="s">
        <v>1208</v>
      </c>
      <c r="BA68" s="74" t="s">
        <v>1208</v>
      </c>
      <c r="BB68" s="421">
        <v>85.398230088495581</v>
      </c>
      <c r="BC68" s="421">
        <v>132</v>
      </c>
      <c r="BD68" s="421">
        <v>127.1</v>
      </c>
      <c r="BE68" s="421"/>
      <c r="BF68" s="424">
        <v>14</v>
      </c>
      <c r="BG68" s="427">
        <v>14</v>
      </c>
      <c r="BH68" s="427">
        <v>2</v>
      </c>
      <c r="BI68" s="74" t="s">
        <v>1208</v>
      </c>
      <c r="BJ68" s="74" t="s">
        <v>1208</v>
      </c>
      <c r="BK68" s="424">
        <v>13</v>
      </c>
      <c r="BL68" s="424">
        <v>13</v>
      </c>
      <c r="BM68" s="427">
        <v>16</v>
      </c>
      <c r="BN68" s="427">
        <v>5</v>
      </c>
      <c r="BO68" s="423">
        <v>1</v>
      </c>
      <c r="BP68" s="420">
        <v>10114</v>
      </c>
      <c r="BQ68" s="423" t="s">
        <v>439</v>
      </c>
      <c r="BR68" s="420" t="s">
        <v>439</v>
      </c>
      <c r="BS68" s="423">
        <v>1</v>
      </c>
      <c r="BT68" s="420">
        <v>50395.35</v>
      </c>
      <c r="BU68" s="423">
        <v>1</v>
      </c>
      <c r="BV68" s="420">
        <v>288</v>
      </c>
      <c r="BW68" s="421">
        <v>40.9</v>
      </c>
      <c r="BX68" s="424">
        <v>0</v>
      </c>
      <c r="BY68" s="424">
        <v>3</v>
      </c>
      <c r="BZ68" s="424">
        <v>0</v>
      </c>
      <c r="CA68" s="424">
        <v>2927</v>
      </c>
      <c r="CB68" s="421">
        <v>43.8</v>
      </c>
      <c r="CC68" s="428">
        <v>1.18</v>
      </c>
      <c r="CD68" s="421">
        <v>34.200000000000003</v>
      </c>
      <c r="CE68" s="421">
        <v>6.5259904344068378</v>
      </c>
      <c r="CF68" s="421">
        <v>61.117776086699998</v>
      </c>
      <c r="CG68" s="423">
        <v>18</v>
      </c>
      <c r="CH68" s="420">
        <v>3583</v>
      </c>
      <c r="CI68" s="423">
        <v>283</v>
      </c>
      <c r="CJ68" s="423">
        <v>938</v>
      </c>
      <c r="CK68" s="423">
        <v>2749</v>
      </c>
      <c r="CL68" s="423">
        <v>732</v>
      </c>
      <c r="CM68" s="423">
        <v>204</v>
      </c>
      <c r="CN68" s="423">
        <v>346</v>
      </c>
      <c r="CO68" s="419">
        <v>1.53</v>
      </c>
      <c r="CP68" s="428" t="s">
        <v>439</v>
      </c>
      <c r="CQ68" s="423">
        <v>7</v>
      </c>
      <c r="CR68" s="423">
        <v>24</v>
      </c>
      <c r="CS68" s="423">
        <v>4</v>
      </c>
      <c r="CT68" s="423">
        <v>1</v>
      </c>
      <c r="CU68" s="423">
        <v>70</v>
      </c>
      <c r="CV68" s="423">
        <v>7</v>
      </c>
      <c r="CW68" s="420">
        <v>620</v>
      </c>
      <c r="CX68" s="423">
        <v>6</v>
      </c>
      <c r="CY68" s="423">
        <v>482</v>
      </c>
      <c r="CZ68" s="424">
        <v>23</v>
      </c>
      <c r="DA68" s="424">
        <v>414</v>
      </c>
      <c r="DB68" s="424">
        <v>5</v>
      </c>
      <c r="DC68" s="424">
        <v>63</v>
      </c>
      <c r="DD68" s="424">
        <v>17</v>
      </c>
      <c r="DE68" s="424">
        <v>424</v>
      </c>
      <c r="DF68" s="420">
        <v>8973</v>
      </c>
      <c r="DG68" s="420">
        <v>1138</v>
      </c>
      <c r="DH68" s="426">
        <v>1539</v>
      </c>
      <c r="DI68" s="426">
        <v>1169163.3470000001</v>
      </c>
      <c r="DJ68" s="426">
        <v>204653.141</v>
      </c>
      <c r="DK68" s="426">
        <v>421846.15100000001</v>
      </c>
      <c r="DL68" s="420">
        <v>73248</v>
      </c>
      <c r="DM68" s="423">
        <v>18</v>
      </c>
      <c r="DN68" s="426">
        <v>14254</v>
      </c>
      <c r="DO68" s="426">
        <v>2369</v>
      </c>
      <c r="DP68" s="426">
        <v>1375</v>
      </c>
      <c r="DQ68" s="424">
        <v>54</v>
      </c>
      <c r="DR68" s="424">
        <v>846</v>
      </c>
      <c r="DS68" s="420">
        <v>1714</v>
      </c>
      <c r="DT68" s="422">
        <v>13983</v>
      </c>
      <c r="DU68" s="420">
        <v>3207</v>
      </c>
      <c r="DV68" s="420">
        <v>5943</v>
      </c>
      <c r="DW68" s="424">
        <v>254</v>
      </c>
      <c r="DX68" s="424">
        <v>488</v>
      </c>
      <c r="DY68" s="424">
        <v>1</v>
      </c>
      <c r="DZ68" s="424">
        <v>2748</v>
      </c>
      <c r="EA68" s="424">
        <v>95</v>
      </c>
      <c r="EB68" s="424">
        <v>13596</v>
      </c>
      <c r="EC68" s="74" t="s">
        <v>1208</v>
      </c>
      <c r="ED68" s="429">
        <v>156</v>
      </c>
      <c r="EE68" s="423">
        <v>12916</v>
      </c>
      <c r="EF68" s="430">
        <v>12048</v>
      </c>
      <c r="EG68" s="423">
        <v>250</v>
      </c>
      <c r="EH68" s="430" t="s">
        <v>439</v>
      </c>
      <c r="EI68" s="424">
        <v>118</v>
      </c>
      <c r="EJ68" s="424">
        <v>155</v>
      </c>
      <c r="EK68" s="421">
        <v>29.7</v>
      </c>
      <c r="EL68" s="424">
        <v>109</v>
      </c>
      <c r="EM68" s="424">
        <v>320</v>
      </c>
      <c r="EN68" s="424">
        <v>2616</v>
      </c>
      <c r="EO68" s="426">
        <v>276</v>
      </c>
      <c r="EP68" s="426">
        <v>47</v>
      </c>
      <c r="EQ68" s="426">
        <v>2682</v>
      </c>
      <c r="ER68" s="423">
        <v>2971</v>
      </c>
      <c r="ES68" s="421">
        <v>89</v>
      </c>
      <c r="ET68" s="421">
        <v>87.2</v>
      </c>
      <c r="EU68" s="426">
        <v>47</v>
      </c>
      <c r="EV68" s="421">
        <v>40.11</v>
      </c>
      <c r="EW68" s="426">
        <v>82321</v>
      </c>
      <c r="EX68" s="421">
        <v>38.5</v>
      </c>
      <c r="EY68" s="426">
        <v>350207.19919583097</v>
      </c>
      <c r="EZ68" s="421">
        <v>2.7</v>
      </c>
      <c r="FA68" s="424">
        <v>147</v>
      </c>
      <c r="FB68" s="424">
        <v>44</v>
      </c>
      <c r="FC68" s="431">
        <v>595</v>
      </c>
      <c r="FD68" s="424">
        <v>123</v>
      </c>
      <c r="FE68" s="424" t="s">
        <v>1209</v>
      </c>
      <c r="FF68" s="424">
        <v>100</v>
      </c>
      <c r="FG68" s="421">
        <v>96</v>
      </c>
      <c r="FH68" s="420">
        <v>105247</v>
      </c>
      <c r="FI68" s="423">
        <v>3325</v>
      </c>
      <c r="FJ68" s="420">
        <v>636</v>
      </c>
      <c r="FK68" s="430">
        <v>107751</v>
      </c>
      <c r="FL68" s="420">
        <v>88302</v>
      </c>
      <c r="FM68" s="420">
        <v>10613</v>
      </c>
      <c r="FN68" s="420">
        <v>2836</v>
      </c>
      <c r="FO68" s="420">
        <v>171</v>
      </c>
      <c r="FP68" s="432">
        <v>15.38</v>
      </c>
      <c r="FQ68" s="429">
        <v>165</v>
      </c>
      <c r="FR68" s="433">
        <v>5.72</v>
      </c>
      <c r="FS68" s="430">
        <v>8368</v>
      </c>
      <c r="FT68" s="424">
        <v>0</v>
      </c>
      <c r="FU68" s="424">
        <v>123</v>
      </c>
      <c r="FV68" s="424">
        <v>1946</v>
      </c>
      <c r="FW68" s="434">
        <v>16</v>
      </c>
      <c r="FX68" s="434">
        <v>692</v>
      </c>
      <c r="FY68" s="419">
        <v>39.040993973662673</v>
      </c>
      <c r="FZ68" s="419"/>
      <c r="GA68" s="433">
        <v>100</v>
      </c>
      <c r="GB68" s="433">
        <v>96.61</v>
      </c>
      <c r="GC68" s="421">
        <v>98.18</v>
      </c>
      <c r="GD68" s="435">
        <v>48.7</v>
      </c>
      <c r="GE68" s="429">
        <v>86</v>
      </c>
      <c r="GF68" s="429">
        <v>7</v>
      </c>
      <c r="GG68" s="429">
        <v>68</v>
      </c>
      <c r="GH68" s="424">
        <v>1091</v>
      </c>
      <c r="GI68" s="424">
        <v>8</v>
      </c>
      <c r="GJ68" s="424">
        <v>1795</v>
      </c>
      <c r="GK68" s="424">
        <v>1124</v>
      </c>
      <c r="GL68" s="424">
        <v>4</v>
      </c>
      <c r="GM68" s="430">
        <v>8704727</v>
      </c>
      <c r="GN68" s="436">
        <v>17755</v>
      </c>
      <c r="GO68" s="424" t="s">
        <v>439</v>
      </c>
      <c r="GP68" s="424" t="s">
        <v>439</v>
      </c>
      <c r="GQ68" s="420">
        <v>17339</v>
      </c>
      <c r="GR68" s="423">
        <v>12</v>
      </c>
      <c r="GS68" s="423">
        <v>1158</v>
      </c>
      <c r="GT68" s="423">
        <v>16169</v>
      </c>
      <c r="GU68" s="420">
        <v>156031</v>
      </c>
      <c r="GV68" s="420">
        <v>91</v>
      </c>
      <c r="GW68" s="420">
        <v>10938</v>
      </c>
      <c r="GX68" s="420">
        <v>145002</v>
      </c>
      <c r="GY68" s="420">
        <v>741</v>
      </c>
      <c r="GZ68" s="420">
        <v>6129</v>
      </c>
      <c r="HA68" s="420">
        <v>521364</v>
      </c>
      <c r="HB68" s="420">
        <v>2407</v>
      </c>
      <c r="HC68" s="420">
        <v>16918</v>
      </c>
      <c r="HD68" s="420">
        <v>328001</v>
      </c>
      <c r="HE68" s="420">
        <v>94</v>
      </c>
      <c r="HF68" s="420">
        <v>2205</v>
      </c>
      <c r="HG68" s="420">
        <v>31668.86</v>
      </c>
      <c r="HH68" s="423">
        <v>93</v>
      </c>
      <c r="HI68" s="424">
        <v>1516</v>
      </c>
      <c r="HJ68" s="424">
        <v>2195</v>
      </c>
      <c r="HK68" s="437">
        <v>0.22</v>
      </c>
      <c r="HL68" s="424">
        <v>0</v>
      </c>
      <c r="HM68" s="423">
        <v>142</v>
      </c>
      <c r="HN68" s="423">
        <v>92</v>
      </c>
      <c r="HO68" s="438">
        <v>0</v>
      </c>
      <c r="HP68" s="74" t="s">
        <v>1208</v>
      </c>
      <c r="HQ68" s="74" t="s">
        <v>1208</v>
      </c>
      <c r="HR68" s="74" t="s">
        <v>1208</v>
      </c>
      <c r="HS68" s="438">
        <v>0</v>
      </c>
      <c r="HT68" s="439">
        <v>393008</v>
      </c>
      <c r="HU68" s="440">
        <v>3123369</v>
      </c>
      <c r="HV68" s="441">
        <v>402688</v>
      </c>
      <c r="HW68" s="441">
        <v>400682</v>
      </c>
      <c r="HX68" s="441">
        <v>206357</v>
      </c>
      <c r="HY68" s="441">
        <v>940</v>
      </c>
      <c r="HZ68" s="441">
        <v>3640</v>
      </c>
      <c r="IA68" s="441">
        <v>170044</v>
      </c>
      <c r="IB68" s="441">
        <v>147557</v>
      </c>
      <c r="IC68" s="442">
        <v>19300.150000000001</v>
      </c>
      <c r="ID68" s="442">
        <v>4852000</v>
      </c>
      <c r="IE68" s="442">
        <v>0</v>
      </c>
      <c r="IF68" s="443">
        <v>674</v>
      </c>
      <c r="IG68" s="443">
        <v>0</v>
      </c>
      <c r="IH68" s="442">
        <v>270</v>
      </c>
      <c r="II68" s="443">
        <v>0</v>
      </c>
      <c r="IJ68" s="442">
        <v>0</v>
      </c>
      <c r="IK68" s="440">
        <v>146210</v>
      </c>
      <c r="IL68" s="443">
        <v>0</v>
      </c>
      <c r="IM68" s="444">
        <v>0</v>
      </c>
      <c r="IN68" s="428">
        <v>38.4</v>
      </c>
      <c r="IO68" s="445">
        <v>318151</v>
      </c>
      <c r="IP68" s="446">
        <v>3.25</v>
      </c>
      <c r="IQ68" s="447">
        <v>11.7</v>
      </c>
      <c r="IR68" s="447">
        <v>8.6</v>
      </c>
      <c r="IS68" s="447">
        <v>881.7</v>
      </c>
      <c r="IT68" s="447">
        <v>881.3</v>
      </c>
      <c r="IU68" s="440" t="s">
        <v>439</v>
      </c>
      <c r="IV68" s="448">
        <v>77.7</v>
      </c>
      <c r="IW68" s="448">
        <v>57.2</v>
      </c>
      <c r="IX68" s="448">
        <v>35.299999999999997</v>
      </c>
      <c r="IY68" s="448">
        <v>52.1</v>
      </c>
      <c r="IZ68" s="448">
        <v>15.9</v>
      </c>
      <c r="JA68" s="443" t="s">
        <v>439</v>
      </c>
      <c r="JB68" s="443">
        <v>10</v>
      </c>
      <c r="JC68" s="433">
        <v>16.399999999999999</v>
      </c>
      <c r="JD68" s="449">
        <v>0.83</v>
      </c>
      <c r="JE68" s="450">
        <v>92.5</v>
      </c>
      <c r="JF68" s="450">
        <v>11.5</v>
      </c>
      <c r="JG68" s="450">
        <v>6.5</v>
      </c>
      <c r="JH68" s="451">
        <v>133714380</v>
      </c>
      <c r="JI68" s="444">
        <v>44.89</v>
      </c>
      <c r="JJ68" s="444">
        <v>60.5</v>
      </c>
      <c r="JK68" s="444" t="s">
        <v>439</v>
      </c>
      <c r="JL68" s="444" t="s">
        <v>439</v>
      </c>
      <c r="JM68" s="444">
        <v>74.2</v>
      </c>
      <c r="JN68" s="448" t="s">
        <v>439</v>
      </c>
      <c r="JO68" s="452">
        <v>2343</v>
      </c>
      <c r="JP68" s="74" t="s">
        <v>1208</v>
      </c>
      <c r="JQ68" s="74" t="s">
        <v>1208</v>
      </c>
      <c r="JR68" s="74" t="s">
        <v>1208</v>
      </c>
      <c r="JS68" s="448">
        <v>8</v>
      </c>
      <c r="JT68" s="448">
        <v>32.5</v>
      </c>
      <c r="JU68" s="440">
        <v>56622</v>
      </c>
      <c r="JV68" s="440">
        <v>1342</v>
      </c>
      <c r="JW68" s="440">
        <v>939</v>
      </c>
      <c r="JX68" s="440">
        <v>4226</v>
      </c>
      <c r="JY68" s="440">
        <v>5805</v>
      </c>
      <c r="JZ68" s="440">
        <v>6380</v>
      </c>
      <c r="KA68" s="440">
        <v>6782</v>
      </c>
      <c r="KB68" s="440">
        <v>7976</v>
      </c>
      <c r="KC68" s="440">
        <v>7261</v>
      </c>
      <c r="KD68" s="440">
        <v>6477</v>
      </c>
      <c r="KE68" s="440">
        <v>5906</v>
      </c>
      <c r="KF68" s="440">
        <v>4888</v>
      </c>
      <c r="KG68" s="440">
        <v>2754</v>
      </c>
      <c r="KH68" s="74" t="s">
        <v>1208</v>
      </c>
      <c r="KI68" s="440">
        <v>1106</v>
      </c>
      <c r="KJ68" s="440">
        <v>537</v>
      </c>
      <c r="KK68" s="440">
        <v>262</v>
      </c>
      <c r="KL68" s="440">
        <v>131</v>
      </c>
      <c r="KM68" s="440">
        <v>6859</v>
      </c>
      <c r="KN68" s="440">
        <v>6159</v>
      </c>
      <c r="KO68" s="440">
        <v>7009</v>
      </c>
      <c r="KP68" s="440">
        <v>8183</v>
      </c>
      <c r="KQ68" s="440">
        <v>8909</v>
      </c>
      <c r="KR68" s="440">
        <v>10435</v>
      </c>
      <c r="KS68" s="440">
        <v>9468</v>
      </c>
      <c r="KT68" s="440">
        <v>8810</v>
      </c>
      <c r="KU68" s="440">
        <v>8712</v>
      </c>
      <c r="KV68" s="440">
        <v>9613</v>
      </c>
      <c r="KW68" s="440">
        <v>8224</v>
      </c>
      <c r="KX68" s="74" t="s">
        <v>1208</v>
      </c>
      <c r="KY68" s="440">
        <v>6476</v>
      </c>
      <c r="KZ68" s="440">
        <v>6816</v>
      </c>
      <c r="LA68" s="440">
        <v>5440</v>
      </c>
      <c r="LB68" s="453">
        <v>5877</v>
      </c>
    </row>
    <row r="69" spans="1:314" ht="26.4">
      <c r="KX69" s="74" t="s">
        <v>1208</v>
      </c>
    </row>
  </sheetData>
  <mergeCells count="45">
    <mergeCell ref="JV2:KK2"/>
    <mergeCell ref="KL2:KZ2"/>
    <mergeCell ref="LA2:LB2"/>
    <mergeCell ref="IS2:IT2"/>
    <mergeCell ref="IU2:JB2"/>
    <mergeCell ref="JD2:JE2"/>
    <mergeCell ref="JF2:JM2"/>
    <mergeCell ref="JN2:JS2"/>
    <mergeCell ref="JT2:JU2"/>
    <mergeCell ref="IN2:IR2"/>
    <mergeCell ref="GK2:GL2"/>
    <mergeCell ref="GM2:GN2"/>
    <mergeCell ref="GO2:GP2"/>
    <mergeCell ref="GQ2:GX2"/>
    <mergeCell ref="GZ2:HD2"/>
    <mergeCell ref="HE2:HJ2"/>
    <mergeCell ref="HK2:HN2"/>
    <mergeCell ref="HO2:HS2"/>
    <mergeCell ref="HT2:IB2"/>
    <mergeCell ref="IC2:IE2"/>
    <mergeCell ref="IF2:IM2"/>
    <mergeCell ref="GH2:GI2"/>
    <mergeCell ref="DQ2:DS2"/>
    <mergeCell ref="DT2:DU2"/>
    <mergeCell ref="DV2:EB2"/>
    <mergeCell ref="ED2:EJ2"/>
    <mergeCell ref="EK2:EU2"/>
    <mergeCell ref="EV2:EZ2"/>
    <mergeCell ref="FB2:FP2"/>
    <mergeCell ref="FQ2:FR2"/>
    <mergeCell ref="FS2:FX2"/>
    <mergeCell ref="FY2:GD2"/>
    <mergeCell ref="GE2:GG2"/>
    <mergeCell ref="DH2:DP2"/>
    <mergeCell ref="D2:M2"/>
    <mergeCell ref="N2:O2"/>
    <mergeCell ref="U2:AG2"/>
    <mergeCell ref="AH2:AU2"/>
    <mergeCell ref="AV2:BO2"/>
    <mergeCell ref="BP2:CB2"/>
    <mergeCell ref="CC2:CD2"/>
    <mergeCell ref="CF2:CJ2"/>
    <mergeCell ref="CK2:CN2"/>
    <mergeCell ref="CO2:CQ2"/>
    <mergeCell ref="CS2:DG2"/>
  </mergeCells>
  <phoneticPr fontId="7"/>
  <conditionalFormatting sqref="A7 B5:LB5">
    <cfRule type="cellIs" dxfId="3" priority="2" operator="equal">
      <formula>FALSE</formula>
    </cfRule>
  </conditionalFormatting>
  <dataValidations count="1">
    <dataValidation imeMode="disabled" allowBlank="1" showInputMessage="1" showErrorMessage="1" sqref="JD7:JH32 JD34:JH36 JD38:JH68" xr:uid="{00000000-0002-0000-0700-000000000000}"/>
  </dataValidations>
  <printOptions horizontalCentered="1" gridLines="1"/>
  <pageMargins left="0.6692913385826772" right="0.39370078740157483" top="0.98425196850393704" bottom="0.23622047244094491" header="0.47244094488188981" footer="0.51181102362204722"/>
  <pageSetup paperSize="9" scale="64" firstPageNumber="3" fitToWidth="0" pageOrder="overThenDown" orientation="landscape" useFirstPageNumber="1" r:id="rId1"/>
  <headerFooter alignWithMargins="0">
    <oddHeader>&amp;C&amp;14令和２年度　行政水準比較 （実数編）：平成３１年３月３１日基準</oddHeader>
    <oddFooter>&amp;C- &amp;P -</oddFooter>
  </headerFooter>
  <colBreaks count="17" manualBreakCount="17">
    <brk id="18" max="127" man="1"/>
    <brk id="33" max="127" man="1"/>
    <brk id="47" max="127" man="1"/>
    <brk id="67" max="127" man="1"/>
    <brk id="82" max="127" man="1"/>
    <brk id="96" max="127" man="1"/>
    <brk id="111" max="127" man="1"/>
    <brk id="125" max="127" man="1"/>
    <brk id="140" max="127" man="1"/>
    <brk id="157" max="127" man="1"/>
    <brk id="174" max="127" man="1"/>
    <brk id="191" max="127" man="1"/>
    <brk id="207" max="127" man="1"/>
    <brk id="228" max="63" man="1"/>
    <brk id="248" max="63" man="1"/>
    <brk id="270" max="63" man="1"/>
    <brk id="296" max="63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9B4C-1EF2-4410-BF1E-B7DD219D2FB3}">
  <dimension ref="A1:LB68"/>
  <sheetViews>
    <sheetView zoomScaleNormal="100" zoomScaleSheetLayoutView="100" workbookViewId="0">
      <pane xSplit="3" ySplit="8" topLeftCell="AW9" activePane="bottomRight" state="frozen"/>
      <selection activeCell="GE10" sqref="GE10"/>
      <selection pane="topRight" activeCell="GE10" sqref="GE10"/>
      <selection pane="bottomLeft" activeCell="GE10" sqref="GE10"/>
      <selection pane="bottomRight" activeCell="GE10" sqref="GE10"/>
    </sheetView>
  </sheetViews>
  <sheetFormatPr defaultColWidth="9" defaultRowHeight="10.8"/>
  <cols>
    <col min="1" max="3" width="9" style="3"/>
    <col min="4" max="4" width="11.33203125" style="3" customWidth="1"/>
    <col min="5" max="5" width="10.88671875" style="3" customWidth="1"/>
    <col min="6" max="6" width="11" style="70" customWidth="1"/>
    <col min="7" max="7" width="13.6640625" style="70" customWidth="1"/>
    <col min="8" max="8" width="10.88671875" style="4" customWidth="1"/>
    <col min="9" max="9" width="11" style="3" customWidth="1"/>
    <col min="10" max="10" width="10.6640625" style="62" customWidth="1"/>
    <col min="11" max="11" width="13.109375" style="62" customWidth="1"/>
    <col min="12" max="12" width="12.109375" style="62" customWidth="1"/>
    <col min="13" max="13" width="10.44140625" style="62" customWidth="1"/>
    <col min="14" max="14" width="10" style="62" customWidth="1"/>
    <col min="15" max="17" width="11.88671875" style="67" customWidth="1"/>
    <col min="18" max="18" width="14.44140625" style="67" customWidth="1"/>
    <col min="19" max="19" width="14.109375" style="67" customWidth="1"/>
    <col min="20" max="20" width="12.44140625" style="255" customWidth="1"/>
    <col min="21" max="21" width="11.21875" style="69" customWidth="1"/>
    <col min="22" max="22" width="15.21875" style="67" customWidth="1"/>
    <col min="23" max="23" width="11.6640625" style="255" customWidth="1"/>
    <col min="24" max="24" width="10.77734375" style="62" customWidth="1"/>
    <col min="25" max="25" width="13.44140625" style="62" customWidth="1"/>
    <col min="26" max="26" width="12.33203125" style="62" customWidth="1"/>
    <col min="27" max="29" width="9.109375" style="62" customWidth="1"/>
    <col min="30" max="30" width="12.77734375" style="62" customWidth="1"/>
    <col min="31" max="31" width="10.77734375" style="62" customWidth="1"/>
    <col min="32" max="32" width="15" style="62" customWidth="1"/>
    <col min="33" max="33" width="14.44140625" style="62" customWidth="1"/>
    <col min="34" max="34" width="14" style="62" customWidth="1"/>
    <col min="35" max="36" width="14.88671875" style="62" customWidth="1"/>
    <col min="37" max="37" width="12.88671875" style="62" customWidth="1"/>
    <col min="38" max="38" width="14.88671875" style="62" customWidth="1"/>
    <col min="39" max="39" width="15.109375" style="62" customWidth="1"/>
    <col min="40" max="40" width="11.33203125" style="62" customWidth="1"/>
    <col min="41" max="41" width="13.44140625" style="62" customWidth="1"/>
    <col min="42" max="42" width="13.21875" style="62" customWidth="1"/>
    <col min="43" max="43" width="11.109375" style="62" customWidth="1"/>
    <col min="44" max="44" width="11.77734375" style="62" customWidth="1"/>
    <col min="45" max="45" width="11.109375" style="62" customWidth="1"/>
    <col min="46" max="47" width="12.6640625" style="62" customWidth="1"/>
    <col min="48" max="48" width="12.77734375" style="62" customWidth="1"/>
    <col min="49" max="53" width="11.44140625" style="62" customWidth="1"/>
    <col min="54" max="54" width="14.44140625" style="62" customWidth="1"/>
    <col min="55" max="55" width="19.88671875" style="62" customWidth="1"/>
    <col min="56" max="57" width="12.77734375" style="62" customWidth="1"/>
    <col min="58" max="58" width="9.44140625" style="62" customWidth="1"/>
    <col min="59" max="59" width="11.109375" style="62" customWidth="1"/>
    <col min="60" max="62" width="13.21875" style="62" customWidth="1"/>
    <col min="63" max="63" width="13.33203125" style="62" customWidth="1"/>
    <col min="64" max="64" width="12.109375" style="62" customWidth="1"/>
    <col min="65" max="65" width="11.77734375" style="62" customWidth="1"/>
    <col min="66" max="66" width="16.44140625" style="62" customWidth="1"/>
    <col min="67" max="67" width="13.88671875" style="62" customWidth="1"/>
    <col min="68" max="68" width="11.21875" style="62" customWidth="1"/>
    <col min="69" max="69" width="11.88671875" style="62" customWidth="1"/>
    <col min="70" max="70" width="8.6640625" style="62" customWidth="1"/>
    <col min="71" max="71" width="11.6640625" style="62" customWidth="1"/>
    <col min="72" max="72" width="11.88671875" style="62" customWidth="1"/>
    <col min="73" max="73" width="12" style="62" customWidth="1"/>
    <col min="74" max="74" width="12.109375" style="62" customWidth="1"/>
    <col min="75" max="75" width="11.88671875" style="62" customWidth="1"/>
    <col min="76" max="76" width="10.21875" style="62" customWidth="1"/>
    <col min="77" max="77" width="9.109375" style="3" customWidth="1"/>
    <col min="78" max="78" width="10.44140625" style="3" customWidth="1"/>
    <col min="79" max="79" width="12.21875" style="62" customWidth="1"/>
    <col min="80" max="80" width="12.109375" style="3" customWidth="1"/>
    <col min="81" max="81" width="12.44140625" style="3" customWidth="1"/>
    <col min="82" max="82" width="9.6640625" style="62" customWidth="1"/>
    <col min="83" max="83" width="11.109375" style="3" customWidth="1"/>
    <col min="84" max="84" width="10.21875" style="62" customWidth="1"/>
    <col min="85" max="85" width="11.21875" style="62" customWidth="1"/>
    <col min="86" max="86" width="11.44140625" style="62" customWidth="1"/>
    <col min="87" max="87" width="12" style="62" customWidth="1"/>
    <col min="88" max="88" width="11.21875" style="3" customWidth="1"/>
    <col min="89" max="89" width="11.109375" style="3" customWidth="1"/>
    <col min="90" max="90" width="10.109375" style="3" customWidth="1"/>
    <col min="91" max="91" width="10.33203125" style="3" customWidth="1"/>
    <col min="92" max="92" width="11.21875" style="62" customWidth="1"/>
    <col min="93" max="93" width="11.109375" style="62" customWidth="1"/>
    <col min="94" max="94" width="15.21875" style="3" customWidth="1"/>
    <col min="95" max="95" width="12.33203125" style="3" customWidth="1"/>
    <col min="96" max="96" width="12" style="3" customWidth="1"/>
    <col min="97" max="97" width="12.77734375" style="62" customWidth="1"/>
    <col min="98" max="98" width="11.77734375" style="3" customWidth="1"/>
    <col min="99" max="99" width="11" style="3" customWidth="1"/>
    <col min="100" max="100" width="11" style="62" customWidth="1"/>
    <col min="101" max="101" width="13" style="62" customWidth="1"/>
    <col min="102" max="102" width="10.88671875" style="62" customWidth="1"/>
    <col min="103" max="103" width="12.6640625" style="62" customWidth="1"/>
    <col min="104" max="104" width="13.44140625" style="62" customWidth="1"/>
    <col min="105" max="105" width="9.33203125" style="62" customWidth="1"/>
    <col min="106" max="106" width="9.44140625" style="62" customWidth="1"/>
    <col min="107" max="108" width="9.109375" style="62" customWidth="1"/>
    <col min="109" max="109" width="9.6640625" style="62" customWidth="1"/>
    <col min="110" max="110" width="9.77734375" style="62" customWidth="1"/>
    <col min="111" max="111" width="10.88671875" style="62" customWidth="1"/>
    <col min="112" max="112" width="10.77734375" style="62" customWidth="1"/>
    <col min="113" max="113" width="11.109375" style="62" customWidth="1"/>
    <col min="114" max="114" width="11.6640625" style="62" customWidth="1"/>
    <col min="115" max="115" width="11.109375" style="62" customWidth="1"/>
    <col min="116" max="116" width="13.109375" style="62" customWidth="1"/>
    <col min="117" max="117" width="12.44140625" style="62" customWidth="1"/>
    <col min="118" max="118" width="11.33203125" style="62" customWidth="1"/>
    <col min="119" max="119" width="12.109375" style="62" customWidth="1"/>
    <col min="120" max="120" width="10.21875" style="62" customWidth="1"/>
    <col min="121" max="122" width="12" style="62" customWidth="1"/>
    <col min="123" max="123" width="14.109375" style="62" customWidth="1"/>
    <col min="124" max="124" width="11.77734375" style="62" customWidth="1"/>
    <col min="125" max="125" width="10.77734375" style="62" customWidth="1"/>
    <col min="126" max="126" width="13.21875" style="62" customWidth="1"/>
    <col min="127" max="127" width="10.6640625" style="62" customWidth="1"/>
    <col min="128" max="128" width="9.33203125" style="62" bestFit="1" customWidth="1"/>
    <col min="129" max="129" width="12.44140625" style="62" customWidth="1"/>
    <col min="130" max="130" width="12.88671875" style="62" customWidth="1"/>
    <col min="131" max="131" width="14.77734375" style="62" customWidth="1"/>
    <col min="132" max="133" width="14.6640625" style="62" customWidth="1"/>
    <col min="134" max="134" width="13.21875" style="62" customWidth="1"/>
    <col min="135" max="135" width="10.109375" style="62" customWidth="1"/>
    <col min="136" max="136" width="11.88671875" style="62" customWidth="1"/>
    <col min="137" max="137" width="11.44140625" style="62" customWidth="1"/>
    <col min="138" max="138" width="9.21875" style="62" bestFit="1" customWidth="1"/>
    <col min="139" max="139" width="10.33203125" style="62" customWidth="1"/>
    <col min="140" max="140" width="9.33203125" style="62" bestFit="1" customWidth="1"/>
    <col min="141" max="141" width="11" style="62" customWidth="1"/>
    <col min="142" max="142" width="9.77734375" style="62" customWidth="1"/>
    <col min="143" max="147" width="9.33203125" style="62" bestFit="1" customWidth="1"/>
    <col min="148" max="148" width="10" style="62" customWidth="1"/>
    <col min="149" max="149" width="9.33203125" style="62" bestFit="1" customWidth="1"/>
    <col min="150" max="150" width="9.77734375" style="62" customWidth="1"/>
    <col min="151" max="152" width="9.33203125" style="62" bestFit="1" customWidth="1"/>
    <col min="153" max="153" width="9.21875" style="62" bestFit="1" customWidth="1"/>
    <col min="154" max="154" width="9.77734375" style="62" customWidth="1"/>
    <col min="155" max="155" width="9.33203125" style="62" bestFit="1" customWidth="1"/>
    <col min="156" max="156" width="12.6640625" style="62" bestFit="1" customWidth="1"/>
    <col min="157" max="157" width="10" style="62" customWidth="1"/>
    <col min="158" max="158" width="9.33203125" style="62" bestFit="1" customWidth="1"/>
    <col min="159" max="159" width="11.109375" style="62" customWidth="1"/>
    <col min="160" max="161" width="10.109375" style="62" customWidth="1"/>
    <col min="162" max="163" width="9.88671875" style="62" customWidth="1"/>
    <col min="164" max="164" width="10.88671875" style="62" customWidth="1"/>
    <col min="165" max="165" width="10" style="62" customWidth="1"/>
    <col min="166" max="166" width="9.77734375" style="62" customWidth="1"/>
    <col min="167" max="167" width="10" style="62" customWidth="1"/>
    <col min="168" max="168" width="9.109375" style="62" bestFit="1" customWidth="1"/>
    <col min="169" max="169" width="9.109375" style="62" customWidth="1"/>
    <col min="170" max="170" width="10.44140625" style="255" customWidth="1"/>
    <col min="171" max="171" width="12.33203125" style="62" customWidth="1"/>
    <col min="172" max="172" width="9.109375" style="62" bestFit="1" customWidth="1"/>
    <col min="173" max="174" width="9.21875" style="62" bestFit="1" customWidth="1"/>
    <col min="175" max="175" width="12.6640625" style="62" customWidth="1"/>
    <col min="176" max="176" width="9.44140625" style="62" customWidth="1"/>
    <col min="177" max="177" width="10.6640625" style="62" customWidth="1"/>
    <col min="178" max="179" width="9.109375" style="62" customWidth="1"/>
    <col min="180" max="183" width="10.44140625" style="68" customWidth="1"/>
    <col min="184" max="184" width="13" style="68" customWidth="1"/>
    <col min="185" max="185" width="10.33203125" style="62" customWidth="1"/>
    <col min="186" max="186" width="10.21875" style="62" customWidth="1"/>
    <col min="187" max="187" width="9.6640625" style="62" customWidth="1"/>
    <col min="188" max="188" width="9.33203125" style="62" bestFit="1" customWidth="1"/>
    <col min="189" max="189" width="10.21875" style="62" customWidth="1"/>
    <col min="190" max="190" width="10.109375" style="62" customWidth="1"/>
    <col min="191" max="191" width="9.21875" style="62" bestFit="1" customWidth="1"/>
    <col min="192" max="192" width="10" style="62" bestFit="1" customWidth="1"/>
    <col min="193" max="193" width="10.109375" style="62" customWidth="1"/>
    <col min="194" max="194" width="9.21875" style="62" bestFit="1" customWidth="1"/>
    <col min="195" max="195" width="9.21875" style="62" customWidth="1"/>
    <col min="196" max="196" width="10.6640625" style="62" customWidth="1"/>
    <col min="197" max="197" width="12.88671875" style="62" customWidth="1"/>
    <col min="198" max="198" width="9.88671875" style="62" customWidth="1"/>
    <col min="199" max="199" width="12" style="62" customWidth="1"/>
    <col min="200" max="200" width="12.33203125" style="62" customWidth="1"/>
    <col min="201" max="201" width="11.6640625" style="62" customWidth="1"/>
    <col min="202" max="202" width="9.21875" style="67" customWidth="1"/>
    <col min="203" max="203" width="9.77734375" style="67" customWidth="1"/>
    <col min="204" max="204" width="9.44140625" style="62" customWidth="1"/>
    <col min="205" max="205" width="9.88671875" style="66" customWidth="1"/>
    <col min="206" max="206" width="9.109375" style="66" bestFit="1" customWidth="1"/>
    <col min="207" max="207" width="9.77734375" style="62" customWidth="1"/>
    <col min="208" max="208" width="9.88671875" style="62" customWidth="1"/>
    <col min="209" max="209" width="10" style="62" customWidth="1"/>
    <col min="210" max="210" width="10" style="65" customWidth="1"/>
    <col min="211" max="211" width="11.21875" style="255" customWidth="1"/>
    <col min="212" max="212" width="12" style="255" customWidth="1"/>
    <col min="213" max="213" width="9.109375" style="255" customWidth="1"/>
    <col min="214" max="214" width="8.88671875" style="65" customWidth="1"/>
    <col min="215" max="215" width="11.77734375" style="62" customWidth="1"/>
    <col min="216" max="216" width="11.33203125" style="62" customWidth="1"/>
    <col min="217" max="217" width="13.6640625" style="62" customWidth="1"/>
    <col min="218" max="218" width="11.44140625" style="62" customWidth="1"/>
    <col min="219" max="219" width="12.44140625" style="62" customWidth="1"/>
    <col min="220" max="220" width="10.44140625" style="62" customWidth="1"/>
    <col min="221" max="221" width="9.109375" style="62" customWidth="1"/>
    <col min="222" max="222" width="9.21875" style="62" customWidth="1"/>
    <col min="223" max="226" width="9.88671875" style="62" customWidth="1"/>
    <col min="227" max="227" width="10.109375" style="62" customWidth="1"/>
    <col min="228" max="16384" width="9" style="3"/>
  </cols>
  <sheetData>
    <row r="1" spans="1:314">
      <c r="B1" s="555" t="s">
        <v>1114</v>
      </c>
      <c r="C1" s="572">
        <v>1</v>
      </c>
      <c r="D1" s="4">
        <v>2</v>
      </c>
      <c r="E1" s="572">
        <v>3</v>
      </c>
      <c r="F1" s="4">
        <v>4</v>
      </c>
      <c r="G1" s="572">
        <v>5</v>
      </c>
      <c r="H1" s="4">
        <v>6</v>
      </c>
      <c r="I1" s="572">
        <v>7</v>
      </c>
      <c r="J1" s="4">
        <v>8</v>
      </c>
      <c r="K1" s="572">
        <v>9</v>
      </c>
      <c r="L1" s="4">
        <v>10</v>
      </c>
      <c r="M1" s="572">
        <v>11</v>
      </c>
      <c r="N1" s="4">
        <v>12</v>
      </c>
      <c r="O1" s="572">
        <v>13</v>
      </c>
      <c r="P1" s="4">
        <v>14</v>
      </c>
      <c r="Q1" s="572">
        <v>15</v>
      </c>
      <c r="R1" s="4">
        <v>16</v>
      </c>
      <c r="S1" s="572">
        <v>17</v>
      </c>
      <c r="T1" s="4">
        <v>18</v>
      </c>
      <c r="U1" s="572">
        <v>19</v>
      </c>
      <c r="V1" s="4">
        <v>20</v>
      </c>
      <c r="W1" s="572">
        <v>21</v>
      </c>
      <c r="X1" s="4">
        <v>22</v>
      </c>
      <c r="Y1" s="572">
        <v>23</v>
      </c>
      <c r="Z1" s="4">
        <v>24</v>
      </c>
      <c r="AA1" s="572">
        <v>25</v>
      </c>
      <c r="AB1" s="4">
        <v>26</v>
      </c>
      <c r="AC1" s="572">
        <v>27</v>
      </c>
      <c r="AD1" s="4">
        <v>28</v>
      </c>
      <c r="AE1" s="572">
        <v>29</v>
      </c>
      <c r="AF1" s="4">
        <v>30</v>
      </c>
      <c r="AG1" s="572">
        <v>31</v>
      </c>
      <c r="AH1" s="4">
        <v>32</v>
      </c>
      <c r="AI1" s="572">
        <v>33</v>
      </c>
      <c r="AJ1" s="4">
        <v>34</v>
      </c>
      <c r="AK1" s="572">
        <v>35</v>
      </c>
      <c r="AL1" s="4">
        <v>36</v>
      </c>
      <c r="AM1" s="572">
        <v>37</v>
      </c>
      <c r="AN1" s="4">
        <v>38</v>
      </c>
      <c r="AO1" s="572">
        <v>39</v>
      </c>
      <c r="AP1" s="4">
        <v>40</v>
      </c>
      <c r="AQ1" s="572">
        <v>41</v>
      </c>
      <c r="AR1" s="4">
        <v>42</v>
      </c>
      <c r="AS1" s="572">
        <v>43</v>
      </c>
      <c r="AT1" s="4">
        <v>44</v>
      </c>
      <c r="AU1" s="572">
        <v>45</v>
      </c>
      <c r="AV1" s="4">
        <v>46</v>
      </c>
      <c r="AW1" s="572">
        <v>47</v>
      </c>
      <c r="AX1" s="4">
        <v>48</v>
      </c>
      <c r="AY1" s="572">
        <v>49</v>
      </c>
      <c r="AZ1" s="4">
        <v>50</v>
      </c>
      <c r="BA1" s="572">
        <v>51</v>
      </c>
      <c r="BB1" s="4">
        <v>52</v>
      </c>
      <c r="BC1" s="572">
        <v>53</v>
      </c>
      <c r="BD1" s="4">
        <v>54</v>
      </c>
      <c r="BE1" s="572">
        <v>55</v>
      </c>
      <c r="BF1" s="4">
        <v>56</v>
      </c>
      <c r="BG1" s="572">
        <v>57</v>
      </c>
      <c r="BH1" s="4">
        <v>58</v>
      </c>
      <c r="BI1" s="572">
        <v>59</v>
      </c>
      <c r="BJ1" s="4">
        <v>60</v>
      </c>
      <c r="BK1" s="572">
        <v>61</v>
      </c>
      <c r="BL1" s="4">
        <v>62</v>
      </c>
      <c r="BM1" s="572">
        <v>63</v>
      </c>
      <c r="BN1" s="4">
        <v>64</v>
      </c>
      <c r="BO1" s="572">
        <v>65</v>
      </c>
      <c r="BP1" s="4">
        <v>66</v>
      </c>
      <c r="BQ1" s="572">
        <v>67</v>
      </c>
      <c r="BR1" s="4">
        <v>68</v>
      </c>
      <c r="BS1" s="572">
        <v>69</v>
      </c>
      <c r="BT1" s="4">
        <v>70</v>
      </c>
      <c r="BU1" s="572">
        <v>71</v>
      </c>
      <c r="BV1" s="4">
        <v>72</v>
      </c>
      <c r="BW1" s="572">
        <v>73</v>
      </c>
      <c r="BX1" s="4">
        <v>74</v>
      </c>
      <c r="BY1" s="572">
        <v>75</v>
      </c>
      <c r="BZ1" s="4">
        <v>76</v>
      </c>
      <c r="CA1" s="572">
        <v>77</v>
      </c>
      <c r="CB1" s="4">
        <v>78</v>
      </c>
      <c r="CC1" s="572">
        <v>79</v>
      </c>
      <c r="CD1" s="4">
        <v>80</v>
      </c>
      <c r="CE1" s="572">
        <v>81</v>
      </c>
      <c r="CF1" s="4">
        <v>82</v>
      </c>
      <c r="CG1" s="572">
        <v>83</v>
      </c>
      <c r="CH1" s="4">
        <v>84</v>
      </c>
      <c r="CI1" s="572">
        <v>85</v>
      </c>
      <c r="CJ1" s="4">
        <v>86</v>
      </c>
      <c r="CK1" s="572">
        <v>87</v>
      </c>
      <c r="CL1" s="4">
        <v>88</v>
      </c>
      <c r="CM1" s="572">
        <v>89</v>
      </c>
      <c r="CN1" s="4">
        <v>90</v>
      </c>
      <c r="CO1" s="572">
        <v>91</v>
      </c>
      <c r="CP1" s="4">
        <v>92</v>
      </c>
      <c r="CQ1" s="572">
        <v>93</v>
      </c>
      <c r="CR1" s="4">
        <v>94</v>
      </c>
      <c r="CS1" s="572">
        <v>95</v>
      </c>
      <c r="CT1" s="4">
        <v>96</v>
      </c>
      <c r="CU1" s="572">
        <v>97</v>
      </c>
      <c r="CV1" s="4">
        <v>98</v>
      </c>
      <c r="CW1" s="572">
        <v>99</v>
      </c>
      <c r="CX1" s="4">
        <v>100</v>
      </c>
      <c r="CY1" s="572">
        <v>101</v>
      </c>
      <c r="CZ1" s="4">
        <v>102</v>
      </c>
      <c r="DA1" s="572">
        <v>103</v>
      </c>
      <c r="DB1" s="4">
        <v>104</v>
      </c>
      <c r="DC1" s="572">
        <v>105</v>
      </c>
      <c r="DD1" s="4">
        <v>106</v>
      </c>
      <c r="DE1" s="572">
        <v>107</v>
      </c>
      <c r="DF1" s="4">
        <v>108</v>
      </c>
      <c r="DG1" s="572">
        <v>109</v>
      </c>
      <c r="DH1" s="4">
        <v>110</v>
      </c>
      <c r="DI1" s="572">
        <v>111</v>
      </c>
      <c r="DJ1" s="4">
        <v>112</v>
      </c>
      <c r="DK1" s="572">
        <v>113</v>
      </c>
      <c r="DL1" s="4">
        <v>114</v>
      </c>
      <c r="DM1" s="572">
        <v>115</v>
      </c>
      <c r="DN1" s="4">
        <v>116</v>
      </c>
      <c r="DO1" s="572">
        <v>117</v>
      </c>
      <c r="DP1" s="4">
        <v>118</v>
      </c>
      <c r="DQ1" s="572">
        <v>119</v>
      </c>
      <c r="DR1" s="4">
        <v>120</v>
      </c>
      <c r="DS1" s="572">
        <v>121</v>
      </c>
      <c r="DT1" s="4">
        <v>122</v>
      </c>
      <c r="DU1" s="572">
        <v>123</v>
      </c>
      <c r="DV1" s="4">
        <v>124</v>
      </c>
      <c r="DW1" s="572">
        <v>125</v>
      </c>
      <c r="DX1" s="4">
        <v>126</v>
      </c>
      <c r="DY1" s="572">
        <v>127</v>
      </c>
      <c r="DZ1" s="4">
        <v>128</v>
      </c>
      <c r="EA1" s="572">
        <v>129</v>
      </c>
      <c r="EB1" s="4">
        <v>130</v>
      </c>
      <c r="EC1" s="572">
        <v>131</v>
      </c>
      <c r="ED1" s="4">
        <v>132</v>
      </c>
      <c r="EE1" s="572">
        <v>133</v>
      </c>
      <c r="EF1" s="4">
        <v>134</v>
      </c>
      <c r="EG1" s="572">
        <v>135</v>
      </c>
      <c r="EH1" s="4">
        <v>136</v>
      </c>
      <c r="EI1" s="572">
        <v>137</v>
      </c>
      <c r="EJ1" s="4">
        <v>138</v>
      </c>
      <c r="EK1" s="572">
        <v>139</v>
      </c>
      <c r="EL1" s="4">
        <v>140</v>
      </c>
      <c r="EM1" s="572">
        <v>141</v>
      </c>
      <c r="EN1" s="4">
        <v>142</v>
      </c>
      <c r="EO1" s="572">
        <v>143</v>
      </c>
      <c r="EP1" s="4">
        <v>144</v>
      </c>
      <c r="EQ1" s="572">
        <v>145</v>
      </c>
      <c r="ER1" s="4">
        <v>146</v>
      </c>
      <c r="ES1" s="572">
        <v>147</v>
      </c>
      <c r="ET1" s="4">
        <v>148</v>
      </c>
      <c r="EU1" s="572">
        <v>149</v>
      </c>
      <c r="EV1" s="4">
        <v>150</v>
      </c>
      <c r="EW1" s="572">
        <v>151</v>
      </c>
      <c r="EX1" s="4">
        <v>152</v>
      </c>
      <c r="EY1" s="572">
        <v>153</v>
      </c>
      <c r="EZ1" s="4">
        <v>154</v>
      </c>
      <c r="FA1" s="572">
        <v>155</v>
      </c>
      <c r="FB1" s="4">
        <v>156</v>
      </c>
      <c r="FC1" s="572">
        <v>157</v>
      </c>
      <c r="FD1" s="4">
        <v>158</v>
      </c>
      <c r="FE1" s="572">
        <v>159</v>
      </c>
      <c r="FF1" s="4">
        <v>160</v>
      </c>
      <c r="FG1" s="572">
        <v>161</v>
      </c>
      <c r="FH1" s="4">
        <v>162</v>
      </c>
      <c r="FI1" s="572">
        <v>163</v>
      </c>
      <c r="FJ1" s="4">
        <v>164</v>
      </c>
      <c r="FK1" s="572">
        <v>165</v>
      </c>
      <c r="FL1" s="4">
        <v>166</v>
      </c>
      <c r="FM1" s="572">
        <v>167</v>
      </c>
      <c r="FN1" s="4">
        <v>168</v>
      </c>
      <c r="FO1" s="572">
        <v>169</v>
      </c>
      <c r="FP1" s="4">
        <v>170</v>
      </c>
      <c r="FQ1" s="572">
        <v>171</v>
      </c>
      <c r="FR1" s="4">
        <v>172</v>
      </c>
      <c r="FS1" s="572">
        <v>173</v>
      </c>
      <c r="FT1" s="4">
        <v>174</v>
      </c>
      <c r="FU1" s="572">
        <v>175</v>
      </c>
      <c r="FV1" s="4">
        <v>176</v>
      </c>
      <c r="FW1" s="572">
        <v>177</v>
      </c>
      <c r="FX1" s="4">
        <v>178</v>
      </c>
      <c r="FY1" s="572">
        <v>179</v>
      </c>
      <c r="FZ1" s="4">
        <v>180</v>
      </c>
      <c r="GA1" s="572">
        <v>181</v>
      </c>
      <c r="GB1" s="4">
        <v>182</v>
      </c>
      <c r="GC1" s="572">
        <v>183</v>
      </c>
      <c r="GD1" s="4">
        <v>184</v>
      </c>
      <c r="GE1" s="572">
        <v>185</v>
      </c>
      <c r="GF1" s="4">
        <v>186</v>
      </c>
      <c r="GG1" s="572">
        <v>187</v>
      </c>
      <c r="GH1" s="4">
        <v>188</v>
      </c>
      <c r="GI1" s="572">
        <v>189</v>
      </c>
      <c r="GJ1" s="4">
        <v>190</v>
      </c>
      <c r="GK1" s="572">
        <v>191</v>
      </c>
      <c r="GL1" s="4">
        <v>192</v>
      </c>
      <c r="GM1" s="572">
        <v>193</v>
      </c>
      <c r="GN1" s="4">
        <v>194</v>
      </c>
      <c r="GO1" s="572">
        <v>195</v>
      </c>
      <c r="GP1" s="4">
        <v>196</v>
      </c>
      <c r="GQ1" s="572">
        <v>197</v>
      </c>
      <c r="GR1" s="4">
        <v>198</v>
      </c>
      <c r="GS1" s="572">
        <v>199</v>
      </c>
      <c r="GT1" s="4">
        <v>200</v>
      </c>
      <c r="GU1" s="572">
        <v>201</v>
      </c>
      <c r="GV1" s="4">
        <v>202</v>
      </c>
      <c r="GW1" s="572">
        <v>203</v>
      </c>
      <c r="GX1" s="4">
        <v>204</v>
      </c>
      <c r="GY1" s="572">
        <v>205</v>
      </c>
      <c r="GZ1" s="4">
        <v>206</v>
      </c>
      <c r="HA1" s="572">
        <v>207</v>
      </c>
      <c r="HB1" s="4">
        <v>208</v>
      </c>
      <c r="HC1" s="572">
        <v>209</v>
      </c>
      <c r="HD1" s="4">
        <v>210</v>
      </c>
      <c r="HE1" s="572">
        <v>211</v>
      </c>
      <c r="HF1" s="4">
        <v>212</v>
      </c>
      <c r="HG1" s="572">
        <v>213</v>
      </c>
      <c r="HH1" s="4">
        <v>214</v>
      </c>
      <c r="HI1" s="572">
        <v>215</v>
      </c>
      <c r="HJ1" s="4">
        <v>216</v>
      </c>
      <c r="HK1" s="572">
        <v>217</v>
      </c>
      <c r="HL1" s="4">
        <v>218</v>
      </c>
      <c r="HM1" s="572">
        <v>219</v>
      </c>
      <c r="HN1" s="4">
        <v>220</v>
      </c>
      <c r="HO1" s="572">
        <v>221</v>
      </c>
      <c r="HP1" s="4">
        <v>222</v>
      </c>
      <c r="HQ1" s="572">
        <v>223</v>
      </c>
      <c r="HR1" s="4">
        <v>224</v>
      </c>
      <c r="HS1" s="572">
        <v>225</v>
      </c>
      <c r="HT1" s="4">
        <v>226</v>
      </c>
      <c r="HU1" s="572">
        <v>227</v>
      </c>
      <c r="HV1" s="4">
        <v>228</v>
      </c>
      <c r="HW1" s="572">
        <v>229</v>
      </c>
      <c r="HX1" s="4">
        <v>230</v>
      </c>
      <c r="HY1" s="572">
        <v>231</v>
      </c>
      <c r="HZ1" s="4">
        <v>232</v>
      </c>
      <c r="IA1" s="572">
        <v>233</v>
      </c>
      <c r="IB1" s="4">
        <v>234</v>
      </c>
      <c r="IC1" s="572">
        <v>235</v>
      </c>
      <c r="ID1" s="4">
        <v>236</v>
      </c>
      <c r="IE1" s="572">
        <v>237</v>
      </c>
      <c r="IF1" s="4">
        <v>238</v>
      </c>
      <c r="IG1" s="572">
        <v>239</v>
      </c>
      <c r="IH1" s="4">
        <v>240</v>
      </c>
      <c r="II1" s="572">
        <v>241</v>
      </c>
      <c r="IJ1" s="4">
        <v>242</v>
      </c>
      <c r="IK1" s="572">
        <v>243</v>
      </c>
      <c r="IL1" s="4">
        <v>244</v>
      </c>
      <c r="IM1" s="572">
        <v>245</v>
      </c>
      <c r="IN1" s="4">
        <v>246</v>
      </c>
      <c r="IO1" s="572">
        <v>247</v>
      </c>
      <c r="IP1" s="4">
        <v>248</v>
      </c>
      <c r="IQ1" s="572">
        <v>249</v>
      </c>
      <c r="IR1" s="4">
        <v>250</v>
      </c>
      <c r="IS1" s="572">
        <v>251</v>
      </c>
      <c r="IT1" s="4">
        <v>252</v>
      </c>
      <c r="IU1" s="572">
        <v>253</v>
      </c>
      <c r="IV1" s="4">
        <v>254</v>
      </c>
      <c r="IW1" s="572">
        <v>255</v>
      </c>
      <c r="IX1" s="4">
        <v>256</v>
      </c>
      <c r="IY1" s="572">
        <v>257</v>
      </c>
      <c r="IZ1" s="4">
        <v>258</v>
      </c>
      <c r="JA1" s="572">
        <v>259</v>
      </c>
      <c r="JB1" s="4">
        <v>260</v>
      </c>
      <c r="JC1" s="572">
        <v>261</v>
      </c>
      <c r="JD1" s="4">
        <v>262</v>
      </c>
      <c r="JE1" s="572">
        <v>263</v>
      </c>
      <c r="JF1" s="4">
        <v>264</v>
      </c>
      <c r="JG1" s="572">
        <v>265</v>
      </c>
      <c r="JH1" s="4">
        <v>266</v>
      </c>
      <c r="JI1" s="572">
        <v>267</v>
      </c>
      <c r="JJ1" s="4">
        <v>268</v>
      </c>
      <c r="JK1" s="572">
        <v>269</v>
      </c>
      <c r="JL1" s="4">
        <v>270</v>
      </c>
      <c r="JM1" s="572">
        <v>271</v>
      </c>
      <c r="JN1" s="4">
        <v>272</v>
      </c>
      <c r="JO1" s="572">
        <v>273</v>
      </c>
      <c r="JP1" s="4">
        <v>274</v>
      </c>
      <c r="JQ1" s="572">
        <v>275</v>
      </c>
      <c r="JR1" s="4">
        <v>276</v>
      </c>
      <c r="JS1" s="572">
        <v>277</v>
      </c>
      <c r="JT1" s="4">
        <v>278</v>
      </c>
      <c r="JU1" s="572">
        <v>279</v>
      </c>
      <c r="JV1" s="4">
        <v>280</v>
      </c>
      <c r="JW1" s="572">
        <v>281</v>
      </c>
      <c r="JX1" s="4">
        <v>282</v>
      </c>
      <c r="JY1" s="572">
        <v>283</v>
      </c>
      <c r="JZ1" s="4">
        <v>284</v>
      </c>
      <c r="KA1" s="572">
        <v>285</v>
      </c>
      <c r="KB1" s="4">
        <v>286</v>
      </c>
      <c r="KC1" s="572">
        <v>287</v>
      </c>
      <c r="KD1" s="4">
        <v>288</v>
      </c>
      <c r="KE1" s="572">
        <v>289</v>
      </c>
      <c r="KF1" s="4">
        <v>290</v>
      </c>
      <c r="KG1" s="572">
        <v>291</v>
      </c>
      <c r="KH1" s="4">
        <v>292</v>
      </c>
      <c r="KI1" s="572">
        <v>293</v>
      </c>
      <c r="KJ1" s="4">
        <v>294</v>
      </c>
      <c r="KK1" s="572">
        <v>295</v>
      </c>
      <c r="KL1" s="4">
        <v>296</v>
      </c>
      <c r="KM1" s="572">
        <v>297</v>
      </c>
      <c r="KN1" s="4">
        <v>298</v>
      </c>
      <c r="KO1" s="572">
        <v>299</v>
      </c>
      <c r="KP1" s="4">
        <v>300</v>
      </c>
      <c r="KQ1" s="572">
        <v>301</v>
      </c>
      <c r="KR1" s="4">
        <v>302</v>
      </c>
      <c r="KS1" s="572">
        <v>303</v>
      </c>
      <c r="KT1" s="4">
        <v>304</v>
      </c>
      <c r="KU1" s="572">
        <v>305</v>
      </c>
      <c r="KV1" s="4">
        <v>306</v>
      </c>
      <c r="KW1" s="572">
        <v>307</v>
      </c>
      <c r="KX1" s="4">
        <v>308</v>
      </c>
      <c r="KY1" s="572">
        <v>309</v>
      </c>
      <c r="KZ1" s="4">
        <v>310</v>
      </c>
      <c r="LA1" s="572">
        <v>311</v>
      </c>
      <c r="LB1" s="4">
        <v>312</v>
      </c>
    </row>
    <row r="2" spans="1:314" s="62" customFormat="1" ht="13.5" customHeight="1">
      <c r="B2" s="559"/>
      <c r="C2" s="549"/>
      <c r="D2" s="918" t="s">
        <v>5</v>
      </c>
      <c r="E2" s="918"/>
      <c r="F2" s="918"/>
      <c r="G2" s="918"/>
      <c r="H2" s="918"/>
      <c r="I2" s="918"/>
      <c r="J2" s="918"/>
      <c r="K2" s="918"/>
      <c r="L2" s="918"/>
      <c r="M2" s="918"/>
      <c r="N2" s="918" t="s">
        <v>1115</v>
      </c>
      <c r="O2" s="918"/>
      <c r="P2" s="67"/>
      <c r="Q2" s="67"/>
      <c r="R2" s="67" t="s">
        <v>1116</v>
      </c>
      <c r="S2" s="560" t="s">
        <v>355</v>
      </c>
      <c r="T2" s="560" t="s">
        <v>355</v>
      </c>
      <c r="U2" s="926" t="s">
        <v>1117</v>
      </c>
      <c r="V2" s="926"/>
      <c r="W2" s="926"/>
      <c r="X2" s="926"/>
      <c r="Y2" s="926"/>
      <c r="Z2" s="926"/>
      <c r="AA2" s="926"/>
      <c r="AB2" s="926"/>
      <c r="AC2" s="926"/>
      <c r="AD2" s="926"/>
      <c r="AE2" s="926"/>
      <c r="AF2" s="926"/>
      <c r="AG2" s="926"/>
      <c r="AH2" s="926"/>
      <c r="AI2" s="926"/>
      <c r="AJ2" s="926"/>
      <c r="AK2" s="926"/>
      <c r="AL2" s="926"/>
      <c r="AM2" s="926" t="s">
        <v>1117</v>
      </c>
      <c r="AN2" s="926"/>
      <c r="AO2" s="926"/>
      <c r="AP2" s="926"/>
      <c r="AQ2" s="926"/>
      <c r="AR2" s="926"/>
      <c r="AS2" s="926"/>
      <c r="AT2" s="926"/>
      <c r="AU2" s="926"/>
      <c r="AV2" s="926"/>
      <c r="AW2" s="926"/>
      <c r="AX2" s="926"/>
      <c r="AY2" s="926"/>
      <c r="AZ2" s="926"/>
      <c r="BA2" s="926"/>
      <c r="BB2" s="926"/>
      <c r="BC2" s="926"/>
      <c r="BD2" s="926"/>
      <c r="BE2" s="926"/>
      <c r="BF2" s="926"/>
      <c r="BG2" s="926"/>
      <c r="BH2" s="926" t="s">
        <v>1117</v>
      </c>
      <c r="BI2" s="926"/>
      <c r="BJ2" s="926"/>
      <c r="BK2" s="926"/>
      <c r="BL2" s="926"/>
      <c r="BM2" s="926"/>
      <c r="BN2" s="926"/>
      <c r="BO2" s="926"/>
      <c r="BP2" s="926"/>
      <c r="BQ2" s="926"/>
      <c r="BR2" s="926"/>
      <c r="BS2" s="926"/>
      <c r="BT2" s="926"/>
      <c r="BU2" s="926"/>
      <c r="BV2" s="926"/>
      <c r="BW2" s="926"/>
      <c r="BX2" s="926"/>
      <c r="BY2" s="926"/>
      <c r="BZ2" s="926"/>
      <c r="CA2" s="926" t="s">
        <v>1117</v>
      </c>
      <c r="CB2" s="926"/>
      <c r="CC2" s="926" t="s">
        <v>357</v>
      </c>
      <c r="CD2" s="926"/>
      <c r="CE2" s="926"/>
      <c r="CF2" s="926"/>
      <c r="CG2" s="926" t="s">
        <v>359</v>
      </c>
      <c r="CH2" s="926"/>
      <c r="CI2" s="926"/>
      <c r="CJ2" s="926"/>
      <c r="CK2" s="926" t="s">
        <v>1118</v>
      </c>
      <c r="CL2" s="928"/>
      <c r="CM2" s="928"/>
      <c r="CN2" s="928"/>
      <c r="CO2" s="926" t="s">
        <v>361</v>
      </c>
      <c r="CP2" s="926"/>
      <c r="CQ2" s="926"/>
      <c r="CR2" s="928"/>
      <c r="CS2" s="926" t="s">
        <v>1119</v>
      </c>
      <c r="CT2" s="926"/>
      <c r="CU2" s="926"/>
      <c r="CV2" s="926"/>
      <c r="CW2" s="926"/>
      <c r="CX2" s="926"/>
      <c r="CY2" s="926"/>
      <c r="CZ2" s="926"/>
      <c r="DA2" s="926"/>
      <c r="DB2" s="926"/>
      <c r="DC2" s="926"/>
      <c r="DD2" s="926"/>
      <c r="DE2" s="926"/>
      <c r="DF2" s="926"/>
      <c r="DG2" s="926"/>
      <c r="DH2" s="926"/>
      <c r="DI2" s="926"/>
      <c r="DJ2" s="926"/>
      <c r="DK2" s="926" t="s">
        <v>364</v>
      </c>
      <c r="DL2" s="926"/>
      <c r="DM2" s="926"/>
      <c r="DN2" s="926"/>
      <c r="DO2" s="926"/>
      <c r="DP2" s="926"/>
      <c r="DQ2" s="926" t="s">
        <v>1120</v>
      </c>
      <c r="DR2" s="928"/>
      <c r="DS2" s="928"/>
      <c r="DT2" s="926" t="s">
        <v>1121</v>
      </c>
      <c r="DU2" s="928"/>
      <c r="DV2" s="926" t="s">
        <v>1121</v>
      </c>
      <c r="DW2" s="926"/>
      <c r="DX2" s="926"/>
      <c r="DY2" s="926"/>
      <c r="DZ2" s="926"/>
      <c r="EA2" s="926" t="s">
        <v>1121</v>
      </c>
      <c r="EB2" s="926"/>
      <c r="EC2" s="549"/>
      <c r="ED2" s="926" t="s">
        <v>367</v>
      </c>
      <c r="EE2" s="928"/>
      <c r="EF2" s="928"/>
      <c r="EG2" s="928"/>
      <c r="EH2" s="928"/>
      <c r="EI2" s="928"/>
      <c r="EJ2" s="928"/>
      <c r="EK2" s="926" t="s">
        <v>367</v>
      </c>
      <c r="EL2" s="926"/>
      <c r="EM2" s="926"/>
      <c r="EN2" s="926"/>
      <c r="EO2" s="926"/>
      <c r="EP2" s="926"/>
      <c r="EQ2" s="926"/>
      <c r="ER2" s="926"/>
      <c r="ES2" s="926"/>
      <c r="ET2" s="926"/>
      <c r="EU2" s="928"/>
      <c r="EV2" s="918" t="s">
        <v>1122</v>
      </c>
      <c r="EW2" s="928"/>
      <c r="EX2" s="928"/>
      <c r="EY2" s="928"/>
      <c r="EZ2" s="928"/>
      <c r="FA2" s="930" t="s">
        <v>1123</v>
      </c>
      <c r="FB2" s="930"/>
      <c r="FC2" s="930"/>
      <c r="FD2" s="930"/>
      <c r="FE2" s="930"/>
      <c r="FF2" s="930"/>
      <c r="FG2" s="930"/>
      <c r="FH2" s="930"/>
      <c r="FI2" s="930"/>
      <c r="FJ2" s="930"/>
      <c r="FK2" s="930"/>
      <c r="FL2" s="930"/>
      <c r="FM2" s="930"/>
      <c r="FN2" s="930"/>
      <c r="FO2" s="930"/>
      <c r="FP2" s="930"/>
      <c r="FQ2" s="930" t="s">
        <v>1124</v>
      </c>
      <c r="FR2" s="928"/>
      <c r="FS2" s="930" t="s">
        <v>373</v>
      </c>
      <c r="FT2" s="930"/>
      <c r="FU2" s="930"/>
      <c r="FV2" s="930"/>
      <c r="FW2" s="930"/>
      <c r="FX2" s="930"/>
      <c r="FY2" s="931" t="s">
        <v>1125</v>
      </c>
      <c r="FZ2" s="931"/>
      <c r="GA2" s="931"/>
      <c r="GB2" s="931"/>
      <c r="GC2" s="931"/>
      <c r="GD2" s="928"/>
      <c r="GE2" s="926" t="s">
        <v>1126</v>
      </c>
      <c r="GF2" s="928"/>
      <c r="GG2" s="928"/>
      <c r="GH2" s="926" t="s">
        <v>1127</v>
      </c>
      <c r="GI2" s="928"/>
      <c r="GJ2" s="549" t="s">
        <v>1128</v>
      </c>
      <c r="GK2" s="926" t="s">
        <v>378</v>
      </c>
      <c r="GL2" s="928"/>
      <c r="GM2" s="926" t="s">
        <v>1129</v>
      </c>
      <c r="GN2" s="928"/>
      <c r="GO2" s="926" t="s">
        <v>380</v>
      </c>
      <c r="GP2" s="928"/>
      <c r="GQ2" s="926" t="s">
        <v>381</v>
      </c>
      <c r="GR2" s="928"/>
      <c r="GS2" s="928"/>
      <c r="GT2" s="928"/>
      <c r="GU2" s="928"/>
      <c r="GV2" s="928"/>
      <c r="GW2" s="928"/>
      <c r="GX2" s="928"/>
      <c r="GY2" s="926" t="s">
        <v>1130</v>
      </c>
      <c r="GZ2" s="926"/>
      <c r="HA2" s="926"/>
      <c r="HB2" s="926"/>
      <c r="HC2" s="926"/>
      <c r="HD2" s="926"/>
      <c r="HE2" s="926" t="s">
        <v>1131</v>
      </c>
      <c r="HF2" s="928"/>
      <c r="HG2" s="928"/>
      <c r="HH2" s="928"/>
      <c r="HI2" s="928"/>
      <c r="HJ2" s="928"/>
      <c r="HK2" s="926" t="s">
        <v>1132</v>
      </c>
      <c r="HL2" s="928"/>
      <c r="HM2" s="928"/>
      <c r="HN2" s="929"/>
      <c r="HO2" s="928"/>
      <c r="HP2" s="928"/>
      <c r="HQ2" s="928"/>
      <c r="HR2" s="928"/>
      <c r="HS2" s="928"/>
      <c r="HT2" s="926" t="s">
        <v>408</v>
      </c>
      <c r="HU2" s="926"/>
      <c r="HV2" s="926"/>
      <c r="HW2" s="926"/>
      <c r="HX2" s="926" t="s">
        <v>408</v>
      </c>
      <c r="HY2" s="926"/>
      <c r="HZ2" s="926"/>
      <c r="IA2" s="926"/>
      <c r="IB2" s="926"/>
      <c r="IC2" s="926" t="s">
        <v>1133</v>
      </c>
      <c r="ID2" s="926"/>
      <c r="IE2" s="926"/>
      <c r="IF2" s="926"/>
      <c r="IG2" s="926"/>
      <c r="IH2" s="926"/>
      <c r="II2" s="926"/>
      <c r="IJ2" s="926"/>
      <c r="IK2" s="926"/>
      <c r="IL2" s="926"/>
      <c r="IM2" s="926"/>
      <c r="IN2" s="926" t="s">
        <v>268</v>
      </c>
      <c r="IO2" s="926"/>
      <c r="IP2" s="926"/>
      <c r="IQ2" s="926"/>
      <c r="IR2" s="926"/>
      <c r="IS2" s="926" t="s">
        <v>411</v>
      </c>
      <c r="IT2" s="926"/>
      <c r="IU2" s="926" t="s">
        <v>279</v>
      </c>
      <c r="IV2" s="926"/>
      <c r="IW2" s="926"/>
      <c r="IX2" s="926"/>
      <c r="IY2" s="926"/>
      <c r="IZ2" s="926"/>
      <c r="JA2" s="926"/>
      <c r="JB2" s="926"/>
      <c r="JC2" s="549" t="s">
        <v>412</v>
      </c>
      <c r="JD2" s="926" t="s">
        <v>284</v>
      </c>
      <c r="JE2" s="926"/>
      <c r="JF2" s="926" t="s">
        <v>413</v>
      </c>
      <c r="JG2" s="926"/>
      <c r="JH2" s="926"/>
      <c r="JI2" s="926"/>
      <c r="JJ2" s="926"/>
      <c r="JK2" s="926"/>
      <c r="JL2" s="926"/>
      <c r="JM2" s="926"/>
      <c r="JN2" s="926" t="s">
        <v>296</v>
      </c>
      <c r="JO2" s="926"/>
      <c r="JP2" s="926"/>
      <c r="JQ2" s="926"/>
      <c r="JR2" s="926"/>
      <c r="JS2" s="926"/>
      <c r="JT2" s="926" t="s">
        <v>818</v>
      </c>
      <c r="JU2" s="926"/>
      <c r="JV2" s="926"/>
      <c r="JW2" s="926"/>
      <c r="JX2" s="926"/>
      <c r="JY2" s="926"/>
      <c r="JZ2" s="926"/>
      <c r="KA2" s="926"/>
      <c r="KB2" s="926"/>
      <c r="KC2" s="926"/>
      <c r="KD2" s="926"/>
      <c r="KE2" s="926"/>
      <c r="KF2" s="926"/>
      <c r="KG2" s="926"/>
      <c r="KH2" s="926"/>
      <c r="KI2" s="926"/>
      <c r="KJ2" s="926"/>
      <c r="KK2" s="926"/>
      <c r="KL2" s="926"/>
      <c r="KM2" s="926"/>
      <c r="KN2" s="926" t="s">
        <v>311</v>
      </c>
      <c r="KO2" s="926"/>
      <c r="KP2" s="926"/>
      <c r="KQ2" s="926"/>
      <c r="KR2" s="926"/>
      <c r="KS2" s="926"/>
      <c r="KT2" s="926"/>
      <c r="KU2" s="926"/>
      <c r="KV2" s="926"/>
      <c r="KW2" s="926"/>
      <c r="KX2" s="926"/>
      <c r="KY2" s="926"/>
      <c r="KZ2" s="926"/>
      <c r="LA2" s="926"/>
      <c r="LB2" s="927"/>
    </row>
    <row r="3" spans="1:314" s="62" customFormat="1" ht="64.8">
      <c r="B3" s="559" t="s">
        <v>2</v>
      </c>
      <c r="C3" s="549" t="s">
        <v>1105</v>
      </c>
      <c r="D3" s="67" t="s">
        <v>1104</v>
      </c>
      <c r="E3" s="250" t="s">
        <v>1103</v>
      </c>
      <c r="F3" s="250" t="s">
        <v>1102</v>
      </c>
      <c r="G3" s="67" t="s">
        <v>1101</v>
      </c>
      <c r="H3" s="67" t="s">
        <v>1100</v>
      </c>
      <c r="I3" s="67" t="s">
        <v>1099</v>
      </c>
      <c r="J3" s="67" t="s">
        <v>1098</v>
      </c>
      <c r="K3" s="67" t="s">
        <v>1097</v>
      </c>
      <c r="L3" s="549" t="s">
        <v>1096</v>
      </c>
      <c r="M3" s="549" t="s">
        <v>1095</v>
      </c>
      <c r="N3" s="67" t="s">
        <v>19</v>
      </c>
      <c r="O3" s="67" t="s">
        <v>20</v>
      </c>
      <c r="P3" s="67"/>
      <c r="Q3" s="67"/>
      <c r="R3" s="67" t="s">
        <v>1094</v>
      </c>
      <c r="S3" s="552" t="s">
        <v>1093</v>
      </c>
      <c r="T3" s="67" t="s">
        <v>1092</v>
      </c>
      <c r="U3" s="67" t="s">
        <v>1091</v>
      </c>
      <c r="V3" s="552" t="s">
        <v>1090</v>
      </c>
      <c r="W3" s="549" t="s">
        <v>1089</v>
      </c>
      <c r="X3" s="549" t="s">
        <v>1088</v>
      </c>
      <c r="Y3" s="561" t="s">
        <v>1087</v>
      </c>
      <c r="Z3" s="549" t="s">
        <v>484</v>
      </c>
      <c r="AA3" s="549" t="s">
        <v>386</v>
      </c>
      <c r="AB3" s="549"/>
      <c r="AC3" s="549"/>
      <c r="AD3" s="549" t="s">
        <v>387</v>
      </c>
      <c r="AE3" s="549" t="s">
        <v>1086</v>
      </c>
      <c r="AF3" s="549" t="s">
        <v>1085</v>
      </c>
      <c r="AG3" s="549" t="s">
        <v>1084</v>
      </c>
      <c r="AH3" s="549" t="s">
        <v>1083</v>
      </c>
      <c r="AI3" s="549" t="s">
        <v>1082</v>
      </c>
      <c r="AJ3" s="549"/>
      <c r="AK3" s="549" t="s">
        <v>388</v>
      </c>
      <c r="AL3" s="549" t="s">
        <v>1081</v>
      </c>
      <c r="AM3" s="549" t="s">
        <v>1080</v>
      </c>
      <c r="AN3" s="549" t="s">
        <v>389</v>
      </c>
      <c r="AO3" s="549" t="s">
        <v>1079</v>
      </c>
      <c r="AP3" s="549" t="s">
        <v>390</v>
      </c>
      <c r="AQ3" s="549" t="s">
        <v>1078</v>
      </c>
      <c r="AR3" s="549" t="s">
        <v>391</v>
      </c>
      <c r="AS3" s="549" t="s">
        <v>1077</v>
      </c>
      <c r="AT3" s="549" t="s">
        <v>1076</v>
      </c>
      <c r="AU3" s="549" t="s">
        <v>392</v>
      </c>
      <c r="AV3" s="549" t="s">
        <v>1075</v>
      </c>
      <c r="AW3" s="549" t="s">
        <v>444</v>
      </c>
      <c r="AX3" s="549"/>
      <c r="AY3" s="549"/>
      <c r="AZ3" s="549"/>
      <c r="BA3" s="549"/>
      <c r="BB3" s="549" t="s">
        <v>1073</v>
      </c>
      <c r="BC3" s="549" t="s">
        <v>1072</v>
      </c>
      <c r="BD3" s="549" t="s">
        <v>1071</v>
      </c>
      <c r="BE3" s="549"/>
      <c r="BF3" s="549" t="s">
        <v>1070</v>
      </c>
      <c r="BG3" s="549" t="s">
        <v>1069</v>
      </c>
      <c r="BH3" s="549" t="s">
        <v>1068</v>
      </c>
      <c r="BI3" s="549"/>
      <c r="BJ3" s="549"/>
      <c r="BK3" s="549" t="s">
        <v>1067</v>
      </c>
      <c r="BL3" s="549" t="s">
        <v>1066</v>
      </c>
      <c r="BM3" s="549" t="s">
        <v>1065</v>
      </c>
      <c r="BN3" s="549" t="s">
        <v>1064</v>
      </c>
      <c r="BO3" s="549" t="s">
        <v>1063</v>
      </c>
      <c r="BP3" s="549" t="s">
        <v>1062</v>
      </c>
      <c r="BQ3" s="549" t="s">
        <v>1061</v>
      </c>
      <c r="BR3" s="549" t="s">
        <v>1060</v>
      </c>
      <c r="BS3" s="549" t="s">
        <v>1059</v>
      </c>
      <c r="BT3" s="549" t="s">
        <v>1058</v>
      </c>
      <c r="BU3" s="549" t="s">
        <v>1057</v>
      </c>
      <c r="BV3" s="549" t="s">
        <v>1056</v>
      </c>
      <c r="BW3" s="549" t="s">
        <v>1055</v>
      </c>
      <c r="BX3" s="549" t="s">
        <v>73</v>
      </c>
      <c r="BY3" s="549" t="s">
        <v>74</v>
      </c>
      <c r="BZ3" s="549" t="s">
        <v>75</v>
      </c>
      <c r="CA3" s="549" t="s">
        <v>76</v>
      </c>
      <c r="CB3" s="549" t="s">
        <v>1134</v>
      </c>
      <c r="CC3" s="549" t="s">
        <v>1053</v>
      </c>
      <c r="CD3" s="549" t="s">
        <v>1052</v>
      </c>
      <c r="CE3" s="549" t="s">
        <v>1051</v>
      </c>
      <c r="CF3" s="549" t="s">
        <v>1050</v>
      </c>
      <c r="CG3" s="549" t="s">
        <v>516</v>
      </c>
      <c r="CH3" s="549" t="s">
        <v>517</v>
      </c>
      <c r="CI3" s="549" t="s">
        <v>518</v>
      </c>
      <c r="CJ3" s="549" t="s">
        <v>1049</v>
      </c>
      <c r="CK3" s="549" t="s">
        <v>1048</v>
      </c>
      <c r="CL3" s="549" t="s">
        <v>90</v>
      </c>
      <c r="CM3" s="549" t="s">
        <v>91</v>
      </c>
      <c r="CN3" s="549" t="s">
        <v>1047</v>
      </c>
      <c r="CO3" s="549" t="s">
        <v>1046</v>
      </c>
      <c r="CP3" s="549" t="s">
        <v>1135</v>
      </c>
      <c r="CQ3" s="549" t="s">
        <v>1045</v>
      </c>
      <c r="CR3" s="549" t="s">
        <v>1044</v>
      </c>
      <c r="CS3" s="549" t="s">
        <v>1043</v>
      </c>
      <c r="CT3" s="549" t="s">
        <v>1042</v>
      </c>
      <c r="CU3" s="549" t="s">
        <v>1041</v>
      </c>
      <c r="CV3" s="549" t="s">
        <v>1040</v>
      </c>
      <c r="CW3" s="549" t="s">
        <v>1039</v>
      </c>
      <c r="CX3" s="549" t="s">
        <v>1038</v>
      </c>
      <c r="CY3" s="549" t="s">
        <v>1037</v>
      </c>
      <c r="CZ3" s="549" t="s">
        <v>1036</v>
      </c>
      <c r="DA3" s="549" t="s">
        <v>1035</v>
      </c>
      <c r="DB3" s="549" t="s">
        <v>1034</v>
      </c>
      <c r="DC3" s="549" t="s">
        <v>1033</v>
      </c>
      <c r="DD3" s="549" t="s">
        <v>1032</v>
      </c>
      <c r="DE3" s="549" t="s">
        <v>1031</v>
      </c>
      <c r="DF3" s="549" t="s">
        <v>1030</v>
      </c>
      <c r="DG3" s="549" t="s">
        <v>1029</v>
      </c>
      <c r="DH3" s="549" t="s">
        <v>1028</v>
      </c>
      <c r="DI3" s="549" t="s">
        <v>1027</v>
      </c>
      <c r="DJ3" s="549" t="s">
        <v>1026</v>
      </c>
      <c r="DK3" s="549" t="s">
        <v>1025</v>
      </c>
      <c r="DL3" s="549" t="s">
        <v>393</v>
      </c>
      <c r="DM3" s="549" t="s">
        <v>1024</v>
      </c>
      <c r="DN3" s="549" t="s">
        <v>1023</v>
      </c>
      <c r="DO3" s="549" t="s">
        <v>1022</v>
      </c>
      <c r="DP3" s="549" t="s">
        <v>1021</v>
      </c>
      <c r="DQ3" s="67" t="s">
        <v>1106</v>
      </c>
      <c r="DR3" s="67" t="s">
        <v>1020</v>
      </c>
      <c r="DS3" s="67" t="s">
        <v>1019</v>
      </c>
      <c r="DT3" s="549" t="s">
        <v>546</v>
      </c>
      <c r="DU3" s="549" t="s">
        <v>547</v>
      </c>
      <c r="DV3" s="549" t="s">
        <v>1018</v>
      </c>
      <c r="DW3" s="549" t="s">
        <v>1017</v>
      </c>
      <c r="DX3" s="549" t="s">
        <v>1016</v>
      </c>
      <c r="DY3" s="549" t="s">
        <v>1015</v>
      </c>
      <c r="DZ3" s="549" t="s">
        <v>1014</v>
      </c>
      <c r="EA3" s="549" t="s">
        <v>1013</v>
      </c>
      <c r="EB3" s="549" t="s">
        <v>1012</v>
      </c>
      <c r="EC3" s="549"/>
      <c r="ED3" s="549" t="s">
        <v>1011</v>
      </c>
      <c r="EE3" s="549" t="s">
        <v>1010</v>
      </c>
      <c r="EF3" s="549" t="s">
        <v>1009</v>
      </c>
      <c r="EG3" s="549" t="s">
        <v>1008</v>
      </c>
      <c r="EH3" s="549" t="s">
        <v>1007</v>
      </c>
      <c r="EI3" s="549" t="s">
        <v>144</v>
      </c>
      <c r="EJ3" s="549" t="s">
        <v>145</v>
      </c>
      <c r="EK3" s="549" t="s">
        <v>1006</v>
      </c>
      <c r="EL3" s="557" t="s">
        <v>394</v>
      </c>
      <c r="EM3" s="557" t="s">
        <v>395</v>
      </c>
      <c r="EN3" s="549" t="s">
        <v>1005</v>
      </c>
      <c r="EO3" s="549" t="s">
        <v>1004</v>
      </c>
      <c r="EP3" s="549" t="s">
        <v>1003</v>
      </c>
      <c r="EQ3" s="549" t="s">
        <v>1002</v>
      </c>
      <c r="ER3" s="549" t="s">
        <v>1001</v>
      </c>
      <c r="ES3" s="549" t="s">
        <v>1000</v>
      </c>
      <c r="ET3" s="549" t="s">
        <v>999</v>
      </c>
      <c r="EU3" s="549" t="s">
        <v>998</v>
      </c>
      <c r="EV3" s="549" t="s">
        <v>997</v>
      </c>
      <c r="EW3" s="549" t="s">
        <v>996</v>
      </c>
      <c r="EX3" s="549" t="s">
        <v>995</v>
      </c>
      <c r="EY3" s="549" t="s">
        <v>994</v>
      </c>
      <c r="EZ3" s="549" t="s">
        <v>396</v>
      </c>
      <c r="FA3" s="549" t="s">
        <v>166</v>
      </c>
      <c r="FB3" s="549" t="s">
        <v>168</v>
      </c>
      <c r="FC3" s="549" t="s">
        <v>993</v>
      </c>
      <c r="FD3" s="550" t="s">
        <v>992</v>
      </c>
      <c r="FE3" s="550"/>
      <c r="FF3" s="549" t="s">
        <v>991</v>
      </c>
      <c r="FG3" s="549" t="s">
        <v>990</v>
      </c>
      <c r="FH3" s="549" t="s">
        <v>989</v>
      </c>
      <c r="FI3" s="549" t="s">
        <v>988</v>
      </c>
      <c r="FJ3" s="549" t="s">
        <v>987</v>
      </c>
      <c r="FK3" s="549" t="s">
        <v>986</v>
      </c>
      <c r="FL3" s="552" t="s">
        <v>985</v>
      </c>
      <c r="FM3" s="558" t="s">
        <v>984</v>
      </c>
      <c r="FN3" s="67" t="s">
        <v>983</v>
      </c>
      <c r="FO3" s="67" t="s">
        <v>982</v>
      </c>
      <c r="FP3" s="67" t="s">
        <v>981</v>
      </c>
      <c r="FQ3" s="250" t="s">
        <v>980</v>
      </c>
      <c r="FR3" s="67" t="s">
        <v>979</v>
      </c>
      <c r="FS3" s="67" t="s">
        <v>978</v>
      </c>
      <c r="FT3" s="67" t="s">
        <v>977</v>
      </c>
      <c r="FU3" s="67" t="s">
        <v>976</v>
      </c>
      <c r="FV3" s="67" t="s">
        <v>975</v>
      </c>
      <c r="FW3" s="67" t="s">
        <v>974</v>
      </c>
      <c r="FX3" s="67" t="s">
        <v>973</v>
      </c>
      <c r="FY3" s="67" t="s">
        <v>972</v>
      </c>
      <c r="FZ3" s="67"/>
      <c r="GA3" s="67" t="s">
        <v>971</v>
      </c>
      <c r="GB3" s="67" t="s">
        <v>970</v>
      </c>
      <c r="GC3" s="67" t="s">
        <v>969</v>
      </c>
      <c r="GD3" s="67" t="s">
        <v>968</v>
      </c>
      <c r="GE3" s="67" t="s">
        <v>201</v>
      </c>
      <c r="GF3" s="67" t="s">
        <v>967</v>
      </c>
      <c r="GG3" s="67" t="s">
        <v>966</v>
      </c>
      <c r="GH3" s="67" t="s">
        <v>204</v>
      </c>
      <c r="GI3" s="67" t="s">
        <v>205</v>
      </c>
      <c r="GJ3" s="67" t="s">
        <v>964</v>
      </c>
      <c r="GK3" s="67" t="s">
        <v>207</v>
      </c>
      <c r="GL3" s="67" t="s">
        <v>208</v>
      </c>
      <c r="GM3" s="67" t="s">
        <v>963</v>
      </c>
      <c r="GN3" s="67" t="s">
        <v>962</v>
      </c>
      <c r="GO3" s="67" t="s">
        <v>961</v>
      </c>
      <c r="GP3" s="67" t="s">
        <v>960</v>
      </c>
      <c r="GQ3" s="67" t="s">
        <v>959</v>
      </c>
      <c r="GR3" s="549" t="s">
        <v>957</v>
      </c>
      <c r="GS3" s="549" t="s">
        <v>956</v>
      </c>
      <c r="GT3" s="549" t="s">
        <v>955</v>
      </c>
      <c r="GU3" s="549" t="s">
        <v>958</v>
      </c>
      <c r="GV3" s="549" t="s">
        <v>957</v>
      </c>
      <c r="GW3" s="549" t="s">
        <v>956</v>
      </c>
      <c r="GX3" s="549" t="s">
        <v>955</v>
      </c>
      <c r="GY3" s="549" t="s">
        <v>954</v>
      </c>
      <c r="GZ3" s="549" t="s">
        <v>953</v>
      </c>
      <c r="HA3" s="549" t="s">
        <v>952</v>
      </c>
      <c r="HB3" s="549" t="s">
        <v>951</v>
      </c>
      <c r="HC3" s="549" t="s">
        <v>950</v>
      </c>
      <c r="HD3" s="549" t="s">
        <v>949</v>
      </c>
      <c r="HE3" s="549" t="s">
        <v>948</v>
      </c>
      <c r="HF3" s="549" t="s">
        <v>947</v>
      </c>
      <c r="HG3" s="549" t="s">
        <v>946</v>
      </c>
      <c r="HH3" s="549" t="s">
        <v>945</v>
      </c>
      <c r="HI3" s="549" t="s">
        <v>442</v>
      </c>
      <c r="HJ3" s="549" t="s">
        <v>944</v>
      </c>
      <c r="HK3" s="549" t="s">
        <v>398</v>
      </c>
      <c r="HL3" s="249" t="s">
        <v>399</v>
      </c>
      <c r="HM3" s="549" t="s">
        <v>943</v>
      </c>
      <c r="HN3" s="549" t="s">
        <v>942</v>
      </c>
      <c r="HO3" s="549" t="s">
        <v>934</v>
      </c>
      <c r="HP3" s="549"/>
      <c r="HQ3" s="549"/>
      <c r="HR3" s="549"/>
      <c r="HS3" s="549" t="s">
        <v>443</v>
      </c>
      <c r="HT3" s="558" t="s">
        <v>933</v>
      </c>
      <c r="HU3" s="558" t="s">
        <v>932</v>
      </c>
      <c r="HV3" s="549" t="s">
        <v>415</v>
      </c>
      <c r="HW3" s="549" t="s">
        <v>416</v>
      </c>
      <c r="HX3" s="549" t="s">
        <v>931</v>
      </c>
      <c r="HY3" s="549" t="s">
        <v>930</v>
      </c>
      <c r="HZ3" s="549" t="s">
        <v>929</v>
      </c>
      <c r="IA3" s="549" t="s">
        <v>928</v>
      </c>
      <c r="IB3" s="66" t="s">
        <v>927</v>
      </c>
      <c r="IC3" s="66" t="s">
        <v>926</v>
      </c>
      <c r="ID3" s="66" t="s">
        <v>925</v>
      </c>
      <c r="IE3" s="67" t="s">
        <v>924</v>
      </c>
      <c r="IF3" s="552" t="s">
        <v>923</v>
      </c>
      <c r="IG3" s="552" t="s">
        <v>922</v>
      </c>
      <c r="IH3" s="549" t="s">
        <v>921</v>
      </c>
      <c r="II3" s="552" t="s">
        <v>920</v>
      </c>
      <c r="IJ3" s="549" t="s">
        <v>919</v>
      </c>
      <c r="IK3" s="549" t="s">
        <v>918</v>
      </c>
      <c r="IL3" s="549" t="s">
        <v>917</v>
      </c>
      <c r="IM3" s="67" t="s">
        <v>916</v>
      </c>
      <c r="IN3" s="549" t="s">
        <v>915</v>
      </c>
      <c r="IO3" s="549" t="s">
        <v>914</v>
      </c>
      <c r="IP3" s="549" t="s">
        <v>913</v>
      </c>
      <c r="IQ3" s="549" t="s">
        <v>417</v>
      </c>
      <c r="IR3" s="549" t="s">
        <v>351</v>
      </c>
      <c r="IS3" s="549" t="s">
        <v>418</v>
      </c>
      <c r="IT3" s="549" t="s">
        <v>419</v>
      </c>
      <c r="IU3" s="549" t="s">
        <v>912</v>
      </c>
      <c r="IV3" s="549" t="s">
        <v>911</v>
      </c>
      <c r="IW3" s="549" t="s">
        <v>910</v>
      </c>
      <c r="IX3" s="549" t="s">
        <v>909</v>
      </c>
      <c r="IY3" s="549" t="s">
        <v>908</v>
      </c>
      <c r="IZ3" s="549" t="s">
        <v>907</v>
      </c>
      <c r="JA3" s="549" t="s">
        <v>906</v>
      </c>
      <c r="JB3" s="549" t="s">
        <v>905</v>
      </c>
      <c r="JC3" s="549" t="s">
        <v>904</v>
      </c>
      <c r="JD3" s="549" t="s">
        <v>903</v>
      </c>
      <c r="JE3" s="549" t="s">
        <v>902</v>
      </c>
      <c r="JF3" s="549" t="s">
        <v>901</v>
      </c>
      <c r="JG3" s="549" t="s">
        <v>900</v>
      </c>
      <c r="JH3" s="549" t="s">
        <v>899</v>
      </c>
      <c r="JI3" s="549" t="s">
        <v>898</v>
      </c>
      <c r="JJ3" s="549" t="s">
        <v>897</v>
      </c>
      <c r="JK3" s="549" t="s">
        <v>896</v>
      </c>
      <c r="JL3" s="549" t="s">
        <v>895</v>
      </c>
      <c r="JM3" s="549" t="s">
        <v>894</v>
      </c>
      <c r="JN3" s="549" t="s">
        <v>893</v>
      </c>
      <c r="JO3" s="549" t="s">
        <v>892</v>
      </c>
      <c r="JP3" s="549"/>
      <c r="JQ3" s="549"/>
      <c r="JR3" s="549"/>
      <c r="JS3" s="549" t="s">
        <v>1136</v>
      </c>
      <c r="JT3" s="549" t="s">
        <v>890</v>
      </c>
      <c r="JU3" s="549" t="s">
        <v>889</v>
      </c>
      <c r="JV3" s="549" t="s">
        <v>888</v>
      </c>
      <c r="JW3" s="549" t="s">
        <v>420</v>
      </c>
      <c r="JX3" s="549" t="s">
        <v>421</v>
      </c>
      <c r="JY3" s="549" t="s">
        <v>887</v>
      </c>
      <c r="JZ3" s="549" t="s">
        <v>886</v>
      </c>
      <c r="KA3" s="549" t="s">
        <v>885</v>
      </c>
      <c r="KB3" s="549" t="s">
        <v>884</v>
      </c>
      <c r="KC3" s="549" t="s">
        <v>422</v>
      </c>
      <c r="KD3" s="549" t="s">
        <v>441</v>
      </c>
      <c r="KE3" s="549" t="s">
        <v>423</v>
      </c>
      <c r="KF3" s="549" t="s">
        <v>424</v>
      </c>
      <c r="KG3" s="549" t="s">
        <v>425</v>
      </c>
      <c r="KH3" s="549"/>
      <c r="KI3" s="549" t="s">
        <v>426</v>
      </c>
      <c r="KJ3" s="549" t="s">
        <v>427</v>
      </c>
      <c r="KK3" s="549" t="s">
        <v>428</v>
      </c>
      <c r="KL3" s="549" t="s">
        <v>883</v>
      </c>
      <c r="KM3" s="549" t="s">
        <v>690</v>
      </c>
      <c r="KN3" s="549" t="s">
        <v>429</v>
      </c>
      <c r="KO3" s="549" t="s">
        <v>882</v>
      </c>
      <c r="KP3" s="549" t="s">
        <v>881</v>
      </c>
      <c r="KQ3" s="549" t="s">
        <v>880</v>
      </c>
      <c r="KR3" s="549" t="s">
        <v>879</v>
      </c>
      <c r="KS3" s="549" t="s">
        <v>430</v>
      </c>
      <c r="KT3" s="549" t="s">
        <v>431</v>
      </c>
      <c r="KU3" s="549" t="s">
        <v>432</v>
      </c>
      <c r="KV3" s="549" t="s">
        <v>433</v>
      </c>
      <c r="KW3" s="549" t="s">
        <v>434</v>
      </c>
      <c r="KX3" s="549"/>
      <c r="KY3" s="549" t="s">
        <v>435</v>
      </c>
      <c r="KZ3" s="549" t="s">
        <v>436</v>
      </c>
      <c r="LA3" s="549" t="s">
        <v>437</v>
      </c>
      <c r="LB3" s="551" t="s">
        <v>878</v>
      </c>
    </row>
    <row r="4" spans="1:314" s="62" customFormat="1" ht="64.8">
      <c r="B4" s="726" t="s">
        <v>2</v>
      </c>
      <c r="C4" s="726" t="s">
        <v>1105</v>
      </c>
      <c r="D4" s="727" t="s">
        <v>1104</v>
      </c>
      <c r="E4" s="731" t="s">
        <v>1103</v>
      </c>
      <c r="F4" s="731" t="s">
        <v>1102</v>
      </c>
      <c r="G4" s="727" t="s">
        <v>1101</v>
      </c>
      <c r="H4" s="727" t="s">
        <v>1100</v>
      </c>
      <c r="I4" s="727" t="s">
        <v>1099</v>
      </c>
      <c r="J4" s="727" t="s">
        <v>1098</v>
      </c>
      <c r="K4" s="727" t="s">
        <v>1097</v>
      </c>
      <c r="L4" s="726" t="s">
        <v>1096</v>
      </c>
      <c r="M4" s="726" t="s">
        <v>1095</v>
      </c>
      <c r="N4" s="727" t="s">
        <v>19</v>
      </c>
      <c r="O4" s="727" t="s">
        <v>20</v>
      </c>
      <c r="P4" s="727" t="s">
        <v>1156</v>
      </c>
      <c r="Q4" s="727" t="s">
        <v>1157</v>
      </c>
      <c r="R4" s="727" t="s">
        <v>1094</v>
      </c>
      <c r="S4" s="730" t="s">
        <v>1093</v>
      </c>
      <c r="T4" s="732" t="s">
        <v>1092</v>
      </c>
      <c r="U4" s="727" t="s">
        <v>1091</v>
      </c>
      <c r="V4" s="730" t="s">
        <v>1090</v>
      </c>
      <c r="W4" s="726" t="s">
        <v>1089</v>
      </c>
      <c r="X4" s="726" t="s">
        <v>1088</v>
      </c>
      <c r="Y4" s="733" t="s">
        <v>1087</v>
      </c>
      <c r="Z4" s="726" t="s">
        <v>484</v>
      </c>
      <c r="AA4" s="726" t="s">
        <v>386</v>
      </c>
      <c r="AB4" s="726" t="s">
        <v>1158</v>
      </c>
      <c r="AC4" s="726" t="s">
        <v>1159</v>
      </c>
      <c r="AD4" s="726" t="s">
        <v>387</v>
      </c>
      <c r="AE4" s="726" t="s">
        <v>1086</v>
      </c>
      <c r="AF4" s="726" t="s">
        <v>1085</v>
      </c>
      <c r="AG4" s="726" t="s">
        <v>1084</v>
      </c>
      <c r="AH4" s="726" t="s">
        <v>1083</v>
      </c>
      <c r="AI4" s="726" t="s">
        <v>1082</v>
      </c>
      <c r="AJ4" s="726" t="s">
        <v>1160</v>
      </c>
      <c r="AK4" s="726" t="s">
        <v>388</v>
      </c>
      <c r="AL4" s="726" t="s">
        <v>1081</v>
      </c>
      <c r="AM4" s="726" t="s">
        <v>1080</v>
      </c>
      <c r="AN4" s="726" t="s">
        <v>389</v>
      </c>
      <c r="AO4" s="726" t="s">
        <v>1079</v>
      </c>
      <c r="AP4" s="726" t="s">
        <v>390</v>
      </c>
      <c r="AQ4" s="726" t="s">
        <v>1078</v>
      </c>
      <c r="AR4" s="726" t="s">
        <v>391</v>
      </c>
      <c r="AS4" s="726" t="s">
        <v>1077</v>
      </c>
      <c r="AT4" s="726" t="s">
        <v>1076</v>
      </c>
      <c r="AU4" s="726" t="s">
        <v>392</v>
      </c>
      <c r="AV4" s="726" t="s">
        <v>1075</v>
      </c>
      <c r="AW4" s="726" t="s">
        <v>1161</v>
      </c>
      <c r="AX4" s="726" t="s">
        <v>1162</v>
      </c>
      <c r="AY4" s="726" t="s">
        <v>1163</v>
      </c>
      <c r="AZ4" s="726" t="s">
        <v>1164</v>
      </c>
      <c r="BA4" s="726" t="s">
        <v>1165</v>
      </c>
      <c r="BB4" s="726" t="s">
        <v>1073</v>
      </c>
      <c r="BC4" s="726" t="s">
        <v>1072</v>
      </c>
      <c r="BD4" s="726" t="s">
        <v>1071</v>
      </c>
      <c r="BE4" s="726" t="s">
        <v>1166</v>
      </c>
      <c r="BF4" s="726" t="s">
        <v>1070</v>
      </c>
      <c r="BG4" s="726" t="s">
        <v>1069</v>
      </c>
      <c r="BH4" s="726" t="s">
        <v>1068</v>
      </c>
      <c r="BI4" s="726" t="s">
        <v>1167</v>
      </c>
      <c r="BJ4" s="726" t="s">
        <v>1168</v>
      </c>
      <c r="BK4" s="726" t="s">
        <v>1067</v>
      </c>
      <c r="BL4" s="726" t="s">
        <v>1066</v>
      </c>
      <c r="BM4" s="726" t="s">
        <v>1065</v>
      </c>
      <c r="BN4" s="726" t="s">
        <v>1064</v>
      </c>
      <c r="BO4" s="726" t="s">
        <v>1063</v>
      </c>
      <c r="BP4" s="726" t="s">
        <v>1062</v>
      </c>
      <c r="BQ4" s="726" t="s">
        <v>1061</v>
      </c>
      <c r="BR4" s="726" t="s">
        <v>1060</v>
      </c>
      <c r="BS4" s="726" t="s">
        <v>1059</v>
      </c>
      <c r="BT4" s="726" t="s">
        <v>1058</v>
      </c>
      <c r="BU4" s="726" t="s">
        <v>1057</v>
      </c>
      <c r="BV4" s="726" t="s">
        <v>1056</v>
      </c>
      <c r="BW4" s="726" t="s">
        <v>1055</v>
      </c>
      <c r="BX4" s="726" t="s">
        <v>73</v>
      </c>
      <c r="BY4" s="726" t="s">
        <v>74</v>
      </c>
      <c r="BZ4" s="726" t="s">
        <v>75</v>
      </c>
      <c r="CA4" s="726" t="s">
        <v>76</v>
      </c>
      <c r="CB4" s="726" t="s">
        <v>1169</v>
      </c>
      <c r="CC4" s="726" t="s">
        <v>1053</v>
      </c>
      <c r="CD4" s="726" t="s">
        <v>1052</v>
      </c>
      <c r="CE4" s="726" t="s">
        <v>1051</v>
      </c>
      <c r="CF4" s="726" t="s">
        <v>1050</v>
      </c>
      <c r="CG4" s="726" t="s">
        <v>516</v>
      </c>
      <c r="CH4" s="726" t="s">
        <v>517</v>
      </c>
      <c r="CI4" s="726" t="s">
        <v>518</v>
      </c>
      <c r="CJ4" s="726" t="s">
        <v>1049</v>
      </c>
      <c r="CK4" s="726" t="s">
        <v>1048</v>
      </c>
      <c r="CL4" s="726" t="s">
        <v>90</v>
      </c>
      <c r="CM4" s="726" t="s">
        <v>91</v>
      </c>
      <c r="CN4" s="726" t="s">
        <v>1047</v>
      </c>
      <c r="CO4" s="726" t="s">
        <v>1046</v>
      </c>
      <c r="CP4" s="726" t="s">
        <v>1170</v>
      </c>
      <c r="CQ4" s="726" t="s">
        <v>1045</v>
      </c>
      <c r="CR4" s="726" t="s">
        <v>1044</v>
      </c>
      <c r="CS4" s="726" t="s">
        <v>1043</v>
      </c>
      <c r="CT4" s="726" t="s">
        <v>1042</v>
      </c>
      <c r="CU4" s="726" t="s">
        <v>1041</v>
      </c>
      <c r="CV4" s="726" t="s">
        <v>1040</v>
      </c>
      <c r="CW4" s="726" t="s">
        <v>1039</v>
      </c>
      <c r="CX4" s="726" t="s">
        <v>1038</v>
      </c>
      <c r="CY4" s="726" t="s">
        <v>1037</v>
      </c>
      <c r="CZ4" s="726" t="s">
        <v>1036</v>
      </c>
      <c r="DA4" s="726" t="s">
        <v>1035</v>
      </c>
      <c r="DB4" s="726" t="s">
        <v>1034</v>
      </c>
      <c r="DC4" s="726" t="s">
        <v>1033</v>
      </c>
      <c r="DD4" s="726" t="s">
        <v>1032</v>
      </c>
      <c r="DE4" s="726" t="s">
        <v>1031</v>
      </c>
      <c r="DF4" s="726" t="s">
        <v>1030</v>
      </c>
      <c r="DG4" s="726" t="s">
        <v>1029</v>
      </c>
      <c r="DH4" s="726" t="s">
        <v>1028</v>
      </c>
      <c r="DI4" s="726" t="s">
        <v>1027</v>
      </c>
      <c r="DJ4" s="726" t="s">
        <v>1026</v>
      </c>
      <c r="DK4" s="726" t="s">
        <v>1025</v>
      </c>
      <c r="DL4" s="726" t="s">
        <v>393</v>
      </c>
      <c r="DM4" s="726" t="s">
        <v>1024</v>
      </c>
      <c r="DN4" s="726" t="s">
        <v>1023</v>
      </c>
      <c r="DO4" s="726" t="s">
        <v>1022</v>
      </c>
      <c r="DP4" s="726" t="s">
        <v>1021</v>
      </c>
      <c r="DQ4" s="727" t="s">
        <v>1171</v>
      </c>
      <c r="DR4" s="727" t="s">
        <v>1020</v>
      </c>
      <c r="DS4" s="727" t="s">
        <v>1019</v>
      </c>
      <c r="DT4" s="726" t="s">
        <v>546</v>
      </c>
      <c r="DU4" s="726" t="s">
        <v>547</v>
      </c>
      <c r="DV4" s="726" t="s">
        <v>1018</v>
      </c>
      <c r="DW4" s="726" t="s">
        <v>1017</v>
      </c>
      <c r="DX4" s="726" t="s">
        <v>1016</v>
      </c>
      <c r="DY4" s="726" t="s">
        <v>1015</v>
      </c>
      <c r="DZ4" s="726" t="s">
        <v>1014</v>
      </c>
      <c r="EA4" s="726" t="s">
        <v>1013</v>
      </c>
      <c r="EB4" s="726" t="s">
        <v>1012</v>
      </c>
      <c r="EC4" s="726" t="s">
        <v>1172</v>
      </c>
      <c r="ED4" s="726" t="s">
        <v>1011</v>
      </c>
      <c r="EE4" s="726" t="s">
        <v>1010</v>
      </c>
      <c r="EF4" s="726" t="s">
        <v>1009</v>
      </c>
      <c r="EG4" s="726" t="s">
        <v>1008</v>
      </c>
      <c r="EH4" s="726" t="s">
        <v>1007</v>
      </c>
      <c r="EI4" s="726" t="s">
        <v>144</v>
      </c>
      <c r="EJ4" s="726" t="s">
        <v>145</v>
      </c>
      <c r="EK4" s="726" t="s">
        <v>1006</v>
      </c>
      <c r="EL4" s="734" t="s">
        <v>394</v>
      </c>
      <c r="EM4" s="734" t="s">
        <v>395</v>
      </c>
      <c r="EN4" s="726" t="s">
        <v>1005</v>
      </c>
      <c r="EO4" s="726" t="s">
        <v>1004</v>
      </c>
      <c r="EP4" s="726" t="s">
        <v>1003</v>
      </c>
      <c r="EQ4" s="726" t="s">
        <v>1002</v>
      </c>
      <c r="ER4" s="726" t="s">
        <v>1001</v>
      </c>
      <c r="ES4" s="726" t="s">
        <v>1000</v>
      </c>
      <c r="ET4" s="726" t="s">
        <v>999</v>
      </c>
      <c r="EU4" s="726" t="s">
        <v>998</v>
      </c>
      <c r="EV4" s="726" t="s">
        <v>997</v>
      </c>
      <c r="EW4" s="726" t="s">
        <v>996</v>
      </c>
      <c r="EX4" s="726" t="s">
        <v>995</v>
      </c>
      <c r="EY4" s="726" t="s">
        <v>994</v>
      </c>
      <c r="EZ4" s="726" t="s">
        <v>396</v>
      </c>
      <c r="FA4" s="726" t="s">
        <v>166</v>
      </c>
      <c r="FB4" s="726" t="s">
        <v>1173</v>
      </c>
      <c r="FC4" s="726" t="s">
        <v>993</v>
      </c>
      <c r="FD4" s="729" t="s">
        <v>992</v>
      </c>
      <c r="FE4" s="729"/>
      <c r="FF4" s="726" t="s">
        <v>991</v>
      </c>
      <c r="FG4" s="726" t="s">
        <v>990</v>
      </c>
      <c r="FH4" s="726" t="s">
        <v>989</v>
      </c>
      <c r="FI4" s="726" t="s">
        <v>988</v>
      </c>
      <c r="FJ4" s="726" t="s">
        <v>987</v>
      </c>
      <c r="FK4" s="726" t="s">
        <v>986</v>
      </c>
      <c r="FL4" s="730" t="s">
        <v>985</v>
      </c>
      <c r="FM4" s="735" t="s">
        <v>984</v>
      </c>
      <c r="FN4" s="732" t="s">
        <v>983</v>
      </c>
      <c r="FO4" s="732" t="s">
        <v>982</v>
      </c>
      <c r="FP4" s="732" t="s">
        <v>981</v>
      </c>
      <c r="FQ4" s="731" t="s">
        <v>980</v>
      </c>
      <c r="FR4" s="727" t="s">
        <v>979</v>
      </c>
      <c r="FS4" s="727" t="s">
        <v>978</v>
      </c>
      <c r="FT4" s="727" t="s">
        <v>977</v>
      </c>
      <c r="FU4" s="727" t="s">
        <v>976</v>
      </c>
      <c r="FV4" s="727" t="s">
        <v>975</v>
      </c>
      <c r="FW4" s="727" t="s">
        <v>974</v>
      </c>
      <c r="FX4" s="727" t="s">
        <v>973</v>
      </c>
      <c r="FY4" s="727" t="s">
        <v>1174</v>
      </c>
      <c r="FZ4" s="727" t="s">
        <v>1175</v>
      </c>
      <c r="GA4" s="727" t="s">
        <v>971</v>
      </c>
      <c r="GB4" s="727" t="s">
        <v>970</v>
      </c>
      <c r="GC4" s="727" t="s">
        <v>969</v>
      </c>
      <c r="GD4" s="727" t="s">
        <v>968</v>
      </c>
      <c r="GE4" s="727" t="s">
        <v>201</v>
      </c>
      <c r="GF4" s="727" t="s">
        <v>967</v>
      </c>
      <c r="GG4" s="727" t="s">
        <v>966</v>
      </c>
      <c r="GH4" s="727" t="s">
        <v>1176</v>
      </c>
      <c r="GI4" s="727" t="s">
        <v>205</v>
      </c>
      <c r="GJ4" s="727" t="s">
        <v>964</v>
      </c>
      <c r="GK4" s="727" t="s">
        <v>207</v>
      </c>
      <c r="GL4" s="727" t="s">
        <v>208</v>
      </c>
      <c r="GM4" s="727" t="s">
        <v>963</v>
      </c>
      <c r="GN4" s="727" t="s">
        <v>962</v>
      </c>
      <c r="GO4" s="727" t="s">
        <v>961</v>
      </c>
      <c r="GP4" s="727" t="s">
        <v>960</v>
      </c>
      <c r="GQ4" s="727" t="s">
        <v>959</v>
      </c>
      <c r="GR4" s="726" t="s">
        <v>957</v>
      </c>
      <c r="GS4" s="726" t="s">
        <v>956</v>
      </c>
      <c r="GT4" s="726" t="s">
        <v>955</v>
      </c>
      <c r="GU4" s="726" t="s">
        <v>958</v>
      </c>
      <c r="GV4" s="726" t="s">
        <v>957</v>
      </c>
      <c r="GW4" s="726" t="s">
        <v>956</v>
      </c>
      <c r="GX4" s="726" t="s">
        <v>955</v>
      </c>
      <c r="GY4" s="726" t="s">
        <v>954</v>
      </c>
      <c r="GZ4" s="726" t="s">
        <v>953</v>
      </c>
      <c r="HA4" s="726" t="s">
        <v>952</v>
      </c>
      <c r="HB4" s="726" t="s">
        <v>951</v>
      </c>
      <c r="HC4" s="726" t="s">
        <v>950</v>
      </c>
      <c r="HD4" s="726" t="s">
        <v>949</v>
      </c>
      <c r="HE4" s="726" t="s">
        <v>948</v>
      </c>
      <c r="HF4" s="726" t="s">
        <v>947</v>
      </c>
      <c r="HG4" s="726" t="s">
        <v>946</v>
      </c>
      <c r="HH4" s="726" t="s">
        <v>1177</v>
      </c>
      <c r="HI4" s="726" t="s">
        <v>442</v>
      </c>
      <c r="HJ4" s="726" t="s">
        <v>944</v>
      </c>
      <c r="HK4" s="726" t="s">
        <v>398</v>
      </c>
      <c r="HL4" s="736" t="s">
        <v>399</v>
      </c>
      <c r="HM4" s="726" t="s">
        <v>943</v>
      </c>
      <c r="HN4" s="726" t="s">
        <v>942</v>
      </c>
      <c r="HO4" s="726" t="s">
        <v>934</v>
      </c>
      <c r="HP4" s="726" t="s">
        <v>1178</v>
      </c>
      <c r="HQ4" s="726" t="s">
        <v>1179</v>
      </c>
      <c r="HR4" s="726" t="s">
        <v>1180</v>
      </c>
      <c r="HS4" s="726" t="s">
        <v>443</v>
      </c>
      <c r="HT4" s="735" t="s">
        <v>933</v>
      </c>
      <c r="HU4" s="735" t="s">
        <v>932</v>
      </c>
      <c r="HV4" s="726" t="s">
        <v>415</v>
      </c>
      <c r="HW4" s="726" t="s">
        <v>416</v>
      </c>
      <c r="HX4" s="726" t="s">
        <v>931</v>
      </c>
      <c r="HY4" s="726" t="s">
        <v>930</v>
      </c>
      <c r="HZ4" s="726" t="s">
        <v>929</v>
      </c>
      <c r="IA4" s="726" t="s">
        <v>928</v>
      </c>
      <c r="IB4" s="737" t="s">
        <v>927</v>
      </c>
      <c r="IC4" s="737" t="s">
        <v>926</v>
      </c>
      <c r="ID4" s="737" t="s">
        <v>925</v>
      </c>
      <c r="IE4" s="727" t="s">
        <v>924</v>
      </c>
      <c r="IF4" s="730" t="s">
        <v>923</v>
      </c>
      <c r="IG4" s="730" t="s">
        <v>922</v>
      </c>
      <c r="IH4" s="726" t="s">
        <v>921</v>
      </c>
      <c r="II4" s="730" t="s">
        <v>920</v>
      </c>
      <c r="IJ4" s="726" t="s">
        <v>919</v>
      </c>
      <c r="IK4" s="726" t="s">
        <v>918</v>
      </c>
      <c r="IL4" s="726" t="s">
        <v>917</v>
      </c>
      <c r="IM4" s="727" t="s">
        <v>916</v>
      </c>
      <c r="IN4" s="726" t="s">
        <v>915</v>
      </c>
      <c r="IO4" s="726" t="s">
        <v>914</v>
      </c>
      <c r="IP4" s="726" t="s">
        <v>913</v>
      </c>
      <c r="IQ4" s="726" t="s">
        <v>417</v>
      </c>
      <c r="IR4" s="726" t="s">
        <v>351</v>
      </c>
      <c r="IS4" s="726" t="s">
        <v>418</v>
      </c>
      <c r="IT4" s="726" t="s">
        <v>419</v>
      </c>
      <c r="IU4" s="726"/>
      <c r="IV4" s="726"/>
      <c r="IW4" s="726"/>
      <c r="IX4" s="726"/>
      <c r="IY4" s="726"/>
      <c r="IZ4" s="726"/>
      <c r="JA4" s="726" t="s">
        <v>906</v>
      </c>
      <c r="JB4" s="726" t="s">
        <v>905</v>
      </c>
      <c r="JC4" s="726" t="s">
        <v>904</v>
      </c>
      <c r="JD4" s="726" t="s">
        <v>903</v>
      </c>
      <c r="JE4" s="726" t="s">
        <v>902</v>
      </c>
      <c r="JF4" s="726" t="s">
        <v>901</v>
      </c>
      <c r="JG4" s="726" t="s">
        <v>900</v>
      </c>
      <c r="JH4" s="726" t="s">
        <v>899</v>
      </c>
      <c r="JI4" s="726" t="s">
        <v>898</v>
      </c>
      <c r="JJ4" s="726" t="s">
        <v>897</v>
      </c>
      <c r="JK4" s="726" t="s">
        <v>896</v>
      </c>
      <c r="JL4" s="726" t="s">
        <v>895</v>
      </c>
      <c r="JM4" s="726" t="s">
        <v>894</v>
      </c>
      <c r="JN4" s="726" t="s">
        <v>893</v>
      </c>
      <c r="JO4" s="726" t="s">
        <v>892</v>
      </c>
      <c r="JP4" s="726" t="s">
        <v>1181</v>
      </c>
      <c r="JQ4" s="726" t="s">
        <v>1182</v>
      </c>
      <c r="JR4" s="726" t="s">
        <v>1183</v>
      </c>
      <c r="JS4" s="726" t="s">
        <v>1184</v>
      </c>
      <c r="JT4" s="726" t="s">
        <v>890</v>
      </c>
      <c r="JU4" s="726" t="s">
        <v>889</v>
      </c>
      <c r="JV4" s="726" t="s">
        <v>888</v>
      </c>
      <c r="JW4" s="726" t="s">
        <v>420</v>
      </c>
      <c r="JX4" s="726" t="s">
        <v>421</v>
      </c>
      <c r="JY4" s="726" t="s">
        <v>887</v>
      </c>
      <c r="JZ4" s="726" t="s">
        <v>886</v>
      </c>
      <c r="KA4" s="726" t="s">
        <v>885</v>
      </c>
      <c r="KB4" s="726" t="s">
        <v>884</v>
      </c>
      <c r="KC4" s="726" t="s">
        <v>422</v>
      </c>
      <c r="KD4" s="726" t="s">
        <v>441</v>
      </c>
      <c r="KE4" s="726" t="s">
        <v>423</v>
      </c>
      <c r="KF4" s="726" t="s">
        <v>424</v>
      </c>
      <c r="KG4" s="726" t="s">
        <v>425</v>
      </c>
      <c r="KH4" s="726" t="s">
        <v>1185</v>
      </c>
      <c r="KI4" s="726"/>
      <c r="KJ4" s="726"/>
      <c r="KK4" s="726"/>
      <c r="KL4" s="726"/>
      <c r="KM4" s="726" t="s">
        <v>1186</v>
      </c>
      <c r="KN4" s="726" t="s">
        <v>1187</v>
      </c>
      <c r="KO4" s="726" t="s">
        <v>1188</v>
      </c>
      <c r="KP4" s="726" t="s">
        <v>1189</v>
      </c>
      <c r="KQ4" s="726" t="s">
        <v>1190</v>
      </c>
      <c r="KR4" s="726" t="s">
        <v>1191</v>
      </c>
      <c r="KS4" s="726" t="s">
        <v>1192</v>
      </c>
      <c r="KT4" s="726" t="s">
        <v>1193</v>
      </c>
      <c r="KU4" s="726" t="s">
        <v>1194</v>
      </c>
      <c r="KV4" s="726" t="s">
        <v>1195</v>
      </c>
      <c r="KW4" s="726" t="s">
        <v>1196</v>
      </c>
      <c r="KX4" s="726" t="s">
        <v>1197</v>
      </c>
      <c r="KY4" s="62" t="s">
        <v>435</v>
      </c>
      <c r="KZ4" s="62" t="s">
        <v>436</v>
      </c>
      <c r="LA4" s="62" t="s">
        <v>437</v>
      </c>
      <c r="LB4" s="292" t="s">
        <v>878</v>
      </c>
    </row>
    <row r="5" spans="1:314" s="62" customFormat="1">
      <c r="B5" s="5" t="b">
        <f>AND(B3=B4)</f>
        <v>1</v>
      </c>
      <c r="C5" s="5" t="b">
        <f t="shared" ref="C5:BZ5" si="0">AND(C3=C4)</f>
        <v>1</v>
      </c>
      <c r="D5" s="5" t="b">
        <f t="shared" si="0"/>
        <v>1</v>
      </c>
      <c r="E5" s="5" t="b">
        <f t="shared" si="0"/>
        <v>1</v>
      </c>
      <c r="F5" s="5" t="b">
        <f t="shared" si="0"/>
        <v>1</v>
      </c>
      <c r="G5" s="5" t="b">
        <f t="shared" si="0"/>
        <v>1</v>
      </c>
      <c r="H5" s="5" t="b">
        <f t="shared" si="0"/>
        <v>1</v>
      </c>
      <c r="I5" s="5" t="b">
        <f t="shared" si="0"/>
        <v>1</v>
      </c>
      <c r="J5" s="5" t="b">
        <f t="shared" si="0"/>
        <v>1</v>
      </c>
      <c r="K5" s="5" t="b">
        <f t="shared" si="0"/>
        <v>1</v>
      </c>
      <c r="L5" s="5" t="b">
        <f t="shared" si="0"/>
        <v>1</v>
      </c>
      <c r="M5" s="5" t="b">
        <f t="shared" si="0"/>
        <v>1</v>
      </c>
      <c r="N5" s="5" t="b">
        <f t="shared" si="0"/>
        <v>1</v>
      </c>
      <c r="O5" s="5" t="b">
        <f t="shared" si="0"/>
        <v>1</v>
      </c>
      <c r="P5" s="5"/>
      <c r="Q5" s="5"/>
      <c r="R5" s="5" t="b">
        <f t="shared" si="0"/>
        <v>1</v>
      </c>
      <c r="S5" s="5" t="b">
        <f t="shared" si="0"/>
        <v>1</v>
      </c>
      <c r="T5" s="5" t="b">
        <f t="shared" si="0"/>
        <v>1</v>
      </c>
      <c r="U5" s="5" t="b">
        <f t="shared" si="0"/>
        <v>1</v>
      </c>
      <c r="V5" s="5" t="b">
        <f t="shared" si="0"/>
        <v>1</v>
      </c>
      <c r="W5" s="5" t="b">
        <f t="shared" si="0"/>
        <v>1</v>
      </c>
      <c r="X5" s="5" t="b">
        <f t="shared" si="0"/>
        <v>1</v>
      </c>
      <c r="Y5" s="5" t="b">
        <f t="shared" si="0"/>
        <v>1</v>
      </c>
      <c r="Z5" s="5" t="b">
        <f t="shared" si="0"/>
        <v>1</v>
      </c>
      <c r="AA5" s="5" t="b">
        <f t="shared" si="0"/>
        <v>1</v>
      </c>
      <c r="AB5" s="5"/>
      <c r="AC5" s="5"/>
      <c r="AD5" s="5" t="b">
        <f t="shared" si="0"/>
        <v>1</v>
      </c>
      <c r="AE5" s="5" t="b">
        <f t="shared" si="0"/>
        <v>1</v>
      </c>
      <c r="AF5" s="5" t="b">
        <f t="shared" si="0"/>
        <v>1</v>
      </c>
      <c r="AG5" s="5" t="b">
        <f t="shared" si="0"/>
        <v>1</v>
      </c>
      <c r="AH5" s="5" t="b">
        <f t="shared" si="0"/>
        <v>1</v>
      </c>
      <c r="AI5" s="5" t="b">
        <f t="shared" si="0"/>
        <v>1</v>
      </c>
      <c r="AJ5" s="5"/>
      <c r="AK5" s="5" t="b">
        <f t="shared" si="0"/>
        <v>1</v>
      </c>
      <c r="AL5" s="5" t="b">
        <f t="shared" si="0"/>
        <v>1</v>
      </c>
      <c r="AM5" s="5" t="b">
        <f t="shared" si="0"/>
        <v>1</v>
      </c>
      <c r="AN5" s="5" t="b">
        <f t="shared" si="0"/>
        <v>1</v>
      </c>
      <c r="AO5" s="5" t="b">
        <f t="shared" si="0"/>
        <v>1</v>
      </c>
      <c r="AP5" s="5" t="b">
        <f t="shared" si="0"/>
        <v>1</v>
      </c>
      <c r="AQ5" s="5" t="b">
        <f t="shared" si="0"/>
        <v>1</v>
      </c>
      <c r="AR5" s="5" t="b">
        <f t="shared" si="0"/>
        <v>1</v>
      </c>
      <c r="AS5" s="5" t="b">
        <f t="shared" si="0"/>
        <v>1</v>
      </c>
      <c r="AT5" s="5" t="b">
        <f t="shared" si="0"/>
        <v>1</v>
      </c>
      <c r="AU5" s="5" t="b">
        <f t="shared" si="0"/>
        <v>1</v>
      </c>
      <c r="AV5" s="5" t="b">
        <f t="shared" si="0"/>
        <v>1</v>
      </c>
      <c r="AW5" s="5" t="b">
        <f t="shared" si="0"/>
        <v>0</v>
      </c>
      <c r="AX5" s="5"/>
      <c r="AY5" s="5"/>
      <c r="AZ5" s="5"/>
      <c r="BA5" s="5"/>
      <c r="BB5" s="5" t="b">
        <f t="shared" si="0"/>
        <v>1</v>
      </c>
      <c r="BC5" s="5" t="b">
        <f t="shared" si="0"/>
        <v>1</v>
      </c>
      <c r="BD5" s="5" t="b">
        <f t="shared" si="0"/>
        <v>1</v>
      </c>
      <c r="BE5" s="5"/>
      <c r="BF5" s="5" t="b">
        <f t="shared" si="0"/>
        <v>1</v>
      </c>
      <c r="BG5" s="5" t="b">
        <f t="shared" si="0"/>
        <v>1</v>
      </c>
      <c r="BH5" s="5" t="b">
        <f t="shared" si="0"/>
        <v>1</v>
      </c>
      <c r="BI5" s="5"/>
      <c r="BJ5" s="5"/>
      <c r="BK5" s="5" t="b">
        <f t="shared" si="0"/>
        <v>1</v>
      </c>
      <c r="BL5" s="5" t="b">
        <f t="shared" si="0"/>
        <v>1</v>
      </c>
      <c r="BM5" s="5" t="b">
        <f t="shared" si="0"/>
        <v>1</v>
      </c>
      <c r="BN5" s="5" t="b">
        <f t="shared" si="0"/>
        <v>1</v>
      </c>
      <c r="BO5" s="5" t="b">
        <f t="shared" si="0"/>
        <v>1</v>
      </c>
      <c r="BP5" s="5" t="b">
        <f t="shared" si="0"/>
        <v>1</v>
      </c>
      <c r="BQ5" s="5" t="b">
        <f t="shared" si="0"/>
        <v>1</v>
      </c>
      <c r="BR5" s="5" t="b">
        <f t="shared" si="0"/>
        <v>1</v>
      </c>
      <c r="BS5" s="5" t="b">
        <f t="shared" si="0"/>
        <v>1</v>
      </c>
      <c r="BT5" s="5" t="b">
        <f t="shared" si="0"/>
        <v>1</v>
      </c>
      <c r="BU5" s="5" t="b">
        <f t="shared" si="0"/>
        <v>1</v>
      </c>
      <c r="BV5" s="5" t="b">
        <f t="shared" si="0"/>
        <v>1</v>
      </c>
      <c r="BW5" s="5" t="b">
        <f t="shared" si="0"/>
        <v>1</v>
      </c>
      <c r="BX5" s="5" t="b">
        <f t="shared" si="0"/>
        <v>1</v>
      </c>
      <c r="BY5" s="5" t="b">
        <f t="shared" si="0"/>
        <v>1</v>
      </c>
      <c r="BZ5" s="5" t="b">
        <f t="shared" si="0"/>
        <v>1</v>
      </c>
      <c r="CA5" s="5" t="b">
        <f t="shared" ref="CA5:EM5" si="1">AND(CA3=CA4)</f>
        <v>1</v>
      </c>
      <c r="CB5" s="5" t="b">
        <f t="shared" si="1"/>
        <v>1</v>
      </c>
      <c r="CC5" s="5" t="b">
        <f t="shared" si="1"/>
        <v>1</v>
      </c>
      <c r="CD5" s="5" t="b">
        <f t="shared" si="1"/>
        <v>1</v>
      </c>
      <c r="CE5" s="5" t="b">
        <f t="shared" si="1"/>
        <v>1</v>
      </c>
      <c r="CF5" s="5" t="b">
        <f t="shared" si="1"/>
        <v>1</v>
      </c>
      <c r="CG5" s="5" t="b">
        <f t="shared" si="1"/>
        <v>1</v>
      </c>
      <c r="CH5" s="5" t="b">
        <f t="shared" si="1"/>
        <v>1</v>
      </c>
      <c r="CI5" s="5" t="b">
        <f t="shared" si="1"/>
        <v>1</v>
      </c>
      <c r="CJ5" s="5" t="b">
        <f t="shared" si="1"/>
        <v>1</v>
      </c>
      <c r="CK5" s="5" t="b">
        <f t="shared" si="1"/>
        <v>1</v>
      </c>
      <c r="CL5" s="5" t="b">
        <f t="shared" si="1"/>
        <v>1</v>
      </c>
      <c r="CM5" s="5" t="b">
        <f t="shared" si="1"/>
        <v>1</v>
      </c>
      <c r="CN5" s="5" t="b">
        <f t="shared" si="1"/>
        <v>1</v>
      </c>
      <c r="CO5" s="5" t="b">
        <f t="shared" si="1"/>
        <v>1</v>
      </c>
      <c r="CP5" s="5" t="b">
        <f t="shared" si="1"/>
        <v>0</v>
      </c>
      <c r="CQ5" s="5" t="b">
        <f t="shared" si="1"/>
        <v>1</v>
      </c>
      <c r="CR5" s="5" t="b">
        <f t="shared" si="1"/>
        <v>1</v>
      </c>
      <c r="CS5" s="5" t="b">
        <f t="shared" si="1"/>
        <v>1</v>
      </c>
      <c r="CT5" s="5" t="b">
        <f t="shared" si="1"/>
        <v>1</v>
      </c>
      <c r="CU5" s="5" t="b">
        <f t="shared" si="1"/>
        <v>1</v>
      </c>
      <c r="CV5" s="5" t="b">
        <f t="shared" si="1"/>
        <v>1</v>
      </c>
      <c r="CW5" s="5" t="b">
        <f t="shared" si="1"/>
        <v>1</v>
      </c>
      <c r="CX5" s="5" t="b">
        <f t="shared" si="1"/>
        <v>1</v>
      </c>
      <c r="CY5" s="5" t="b">
        <f t="shared" si="1"/>
        <v>1</v>
      </c>
      <c r="CZ5" s="5" t="b">
        <f t="shared" si="1"/>
        <v>1</v>
      </c>
      <c r="DA5" s="5" t="b">
        <f t="shared" si="1"/>
        <v>1</v>
      </c>
      <c r="DB5" s="5" t="b">
        <f t="shared" si="1"/>
        <v>1</v>
      </c>
      <c r="DC5" s="5" t="b">
        <f t="shared" si="1"/>
        <v>1</v>
      </c>
      <c r="DD5" s="5" t="b">
        <f t="shared" si="1"/>
        <v>1</v>
      </c>
      <c r="DE5" s="5" t="b">
        <f t="shared" si="1"/>
        <v>1</v>
      </c>
      <c r="DF5" s="5" t="b">
        <f t="shared" si="1"/>
        <v>1</v>
      </c>
      <c r="DG5" s="5" t="b">
        <f t="shared" si="1"/>
        <v>1</v>
      </c>
      <c r="DH5" s="5" t="b">
        <f t="shared" si="1"/>
        <v>1</v>
      </c>
      <c r="DI5" s="5" t="b">
        <f t="shared" si="1"/>
        <v>1</v>
      </c>
      <c r="DJ5" s="5" t="b">
        <f t="shared" si="1"/>
        <v>1</v>
      </c>
      <c r="DK5" s="5" t="b">
        <f t="shared" si="1"/>
        <v>1</v>
      </c>
      <c r="DL5" s="5" t="b">
        <f t="shared" si="1"/>
        <v>1</v>
      </c>
      <c r="DM5" s="5" t="b">
        <f t="shared" si="1"/>
        <v>1</v>
      </c>
      <c r="DN5" s="5" t="b">
        <f t="shared" si="1"/>
        <v>1</v>
      </c>
      <c r="DO5" s="5" t="b">
        <f t="shared" si="1"/>
        <v>1</v>
      </c>
      <c r="DP5" s="5" t="b">
        <f t="shared" si="1"/>
        <v>1</v>
      </c>
      <c r="DQ5" s="5" t="b">
        <f t="shared" si="1"/>
        <v>0</v>
      </c>
      <c r="DR5" s="5" t="b">
        <f t="shared" si="1"/>
        <v>1</v>
      </c>
      <c r="DS5" s="5" t="b">
        <f t="shared" si="1"/>
        <v>1</v>
      </c>
      <c r="DT5" s="5" t="b">
        <f t="shared" si="1"/>
        <v>1</v>
      </c>
      <c r="DU5" s="5" t="b">
        <f t="shared" si="1"/>
        <v>1</v>
      </c>
      <c r="DV5" s="5" t="b">
        <f t="shared" si="1"/>
        <v>1</v>
      </c>
      <c r="DW5" s="5" t="b">
        <f t="shared" si="1"/>
        <v>1</v>
      </c>
      <c r="DX5" s="5" t="b">
        <f t="shared" si="1"/>
        <v>1</v>
      </c>
      <c r="DY5" s="5" t="b">
        <f t="shared" si="1"/>
        <v>1</v>
      </c>
      <c r="DZ5" s="5" t="b">
        <f t="shared" si="1"/>
        <v>1</v>
      </c>
      <c r="EA5" s="5" t="b">
        <f t="shared" si="1"/>
        <v>1</v>
      </c>
      <c r="EB5" s="5" t="b">
        <f t="shared" si="1"/>
        <v>1</v>
      </c>
      <c r="EC5" s="5"/>
      <c r="ED5" s="5" t="b">
        <f t="shared" si="1"/>
        <v>1</v>
      </c>
      <c r="EE5" s="5" t="b">
        <f t="shared" si="1"/>
        <v>1</v>
      </c>
      <c r="EF5" s="5" t="b">
        <f t="shared" si="1"/>
        <v>1</v>
      </c>
      <c r="EG5" s="5" t="b">
        <f t="shared" si="1"/>
        <v>1</v>
      </c>
      <c r="EH5" s="5" t="b">
        <f t="shared" si="1"/>
        <v>1</v>
      </c>
      <c r="EI5" s="5" t="b">
        <f t="shared" si="1"/>
        <v>1</v>
      </c>
      <c r="EJ5" s="5" t="b">
        <f t="shared" si="1"/>
        <v>1</v>
      </c>
      <c r="EK5" s="5" t="b">
        <f t="shared" si="1"/>
        <v>1</v>
      </c>
      <c r="EL5" s="5" t="b">
        <f t="shared" si="1"/>
        <v>1</v>
      </c>
      <c r="EM5" s="5" t="b">
        <f t="shared" si="1"/>
        <v>1</v>
      </c>
      <c r="EN5" s="5" t="b">
        <f t="shared" ref="EN5:GZ5" si="2">AND(EN3=EN4)</f>
        <v>1</v>
      </c>
      <c r="EO5" s="5" t="b">
        <f t="shared" si="2"/>
        <v>1</v>
      </c>
      <c r="EP5" s="5" t="b">
        <f t="shared" si="2"/>
        <v>1</v>
      </c>
      <c r="EQ5" s="5" t="b">
        <f t="shared" si="2"/>
        <v>1</v>
      </c>
      <c r="ER5" s="5" t="b">
        <f t="shared" si="2"/>
        <v>1</v>
      </c>
      <c r="ES5" s="5" t="b">
        <f t="shared" si="2"/>
        <v>1</v>
      </c>
      <c r="ET5" s="5" t="b">
        <f t="shared" si="2"/>
        <v>1</v>
      </c>
      <c r="EU5" s="5" t="b">
        <f t="shared" si="2"/>
        <v>1</v>
      </c>
      <c r="EV5" s="5" t="b">
        <f t="shared" si="2"/>
        <v>1</v>
      </c>
      <c r="EW5" s="5" t="b">
        <f t="shared" si="2"/>
        <v>1</v>
      </c>
      <c r="EX5" s="5" t="b">
        <f t="shared" si="2"/>
        <v>1</v>
      </c>
      <c r="EY5" s="5" t="b">
        <f t="shared" si="2"/>
        <v>1</v>
      </c>
      <c r="EZ5" s="5" t="b">
        <f t="shared" si="2"/>
        <v>1</v>
      </c>
      <c r="FA5" s="5" t="b">
        <f t="shared" si="2"/>
        <v>1</v>
      </c>
      <c r="FB5" s="5" t="b">
        <f t="shared" si="2"/>
        <v>0</v>
      </c>
      <c r="FC5" s="5" t="b">
        <f t="shared" si="2"/>
        <v>1</v>
      </c>
      <c r="FD5" s="5" t="b">
        <f t="shared" si="2"/>
        <v>1</v>
      </c>
      <c r="FE5" s="5" t="b">
        <f t="shared" si="2"/>
        <v>1</v>
      </c>
      <c r="FF5" s="5" t="b">
        <f t="shared" si="2"/>
        <v>1</v>
      </c>
      <c r="FG5" s="5" t="b">
        <f t="shared" si="2"/>
        <v>1</v>
      </c>
      <c r="FH5" s="5" t="b">
        <f t="shared" si="2"/>
        <v>1</v>
      </c>
      <c r="FI5" s="5" t="b">
        <f t="shared" si="2"/>
        <v>1</v>
      </c>
      <c r="FJ5" s="5" t="b">
        <f t="shared" si="2"/>
        <v>1</v>
      </c>
      <c r="FK5" s="5" t="b">
        <f t="shared" si="2"/>
        <v>1</v>
      </c>
      <c r="FL5" s="5" t="b">
        <f t="shared" si="2"/>
        <v>1</v>
      </c>
      <c r="FM5" s="5" t="b">
        <f t="shared" si="2"/>
        <v>1</v>
      </c>
      <c r="FN5" s="5" t="b">
        <f t="shared" si="2"/>
        <v>1</v>
      </c>
      <c r="FO5" s="5" t="b">
        <f t="shared" si="2"/>
        <v>1</v>
      </c>
      <c r="FP5" s="5" t="b">
        <f t="shared" si="2"/>
        <v>1</v>
      </c>
      <c r="FQ5" s="5" t="b">
        <f t="shared" si="2"/>
        <v>1</v>
      </c>
      <c r="FR5" s="5" t="b">
        <f t="shared" si="2"/>
        <v>1</v>
      </c>
      <c r="FS5" s="5" t="b">
        <f t="shared" si="2"/>
        <v>1</v>
      </c>
      <c r="FT5" s="5" t="b">
        <f t="shared" si="2"/>
        <v>1</v>
      </c>
      <c r="FU5" s="5" t="b">
        <f t="shared" si="2"/>
        <v>1</v>
      </c>
      <c r="FV5" s="5" t="b">
        <f t="shared" si="2"/>
        <v>1</v>
      </c>
      <c r="FW5" s="5" t="b">
        <f t="shared" si="2"/>
        <v>1</v>
      </c>
      <c r="FX5" s="5" t="b">
        <f t="shared" si="2"/>
        <v>1</v>
      </c>
      <c r="FY5" s="5" t="b">
        <f t="shared" si="2"/>
        <v>0</v>
      </c>
      <c r="FZ5" s="5"/>
      <c r="GA5" s="5" t="b">
        <f t="shared" si="2"/>
        <v>1</v>
      </c>
      <c r="GB5" s="5" t="b">
        <f t="shared" si="2"/>
        <v>1</v>
      </c>
      <c r="GC5" s="5" t="b">
        <f t="shared" si="2"/>
        <v>1</v>
      </c>
      <c r="GD5" s="5" t="b">
        <f t="shared" si="2"/>
        <v>1</v>
      </c>
      <c r="GE5" s="5" t="b">
        <f t="shared" si="2"/>
        <v>1</v>
      </c>
      <c r="GF5" s="5" t="b">
        <f t="shared" si="2"/>
        <v>1</v>
      </c>
      <c r="GG5" s="5" t="b">
        <f t="shared" si="2"/>
        <v>1</v>
      </c>
      <c r="GH5" s="5" t="b">
        <f t="shared" si="2"/>
        <v>0</v>
      </c>
      <c r="GI5" s="5" t="b">
        <f t="shared" si="2"/>
        <v>1</v>
      </c>
      <c r="GJ5" s="5" t="b">
        <f t="shared" si="2"/>
        <v>1</v>
      </c>
      <c r="GK5" s="5" t="b">
        <f t="shared" si="2"/>
        <v>1</v>
      </c>
      <c r="GL5" s="5" t="b">
        <f t="shared" si="2"/>
        <v>1</v>
      </c>
      <c r="GM5" s="5" t="b">
        <f t="shared" si="2"/>
        <v>1</v>
      </c>
      <c r="GN5" s="5" t="b">
        <f t="shared" si="2"/>
        <v>1</v>
      </c>
      <c r="GO5" s="5" t="b">
        <f t="shared" si="2"/>
        <v>1</v>
      </c>
      <c r="GP5" s="5" t="b">
        <f t="shared" si="2"/>
        <v>1</v>
      </c>
      <c r="GQ5" s="5" t="b">
        <f t="shared" si="2"/>
        <v>1</v>
      </c>
      <c r="GR5" s="5" t="b">
        <f t="shared" si="2"/>
        <v>1</v>
      </c>
      <c r="GS5" s="5" t="b">
        <f t="shared" si="2"/>
        <v>1</v>
      </c>
      <c r="GT5" s="5" t="b">
        <f t="shared" si="2"/>
        <v>1</v>
      </c>
      <c r="GU5" s="5" t="b">
        <f t="shared" si="2"/>
        <v>1</v>
      </c>
      <c r="GV5" s="5" t="b">
        <f t="shared" si="2"/>
        <v>1</v>
      </c>
      <c r="GW5" s="5" t="b">
        <f t="shared" si="2"/>
        <v>1</v>
      </c>
      <c r="GX5" s="5" t="b">
        <f t="shared" si="2"/>
        <v>1</v>
      </c>
      <c r="GY5" s="5" t="b">
        <f t="shared" si="2"/>
        <v>1</v>
      </c>
      <c r="GZ5" s="5" t="b">
        <f t="shared" si="2"/>
        <v>1</v>
      </c>
      <c r="HA5" s="5" t="b">
        <f t="shared" ref="HA5:JO5" si="3">AND(HA3=HA4)</f>
        <v>1</v>
      </c>
      <c r="HB5" s="5" t="b">
        <f t="shared" si="3"/>
        <v>1</v>
      </c>
      <c r="HC5" s="5" t="b">
        <f t="shared" si="3"/>
        <v>1</v>
      </c>
      <c r="HD5" s="5" t="b">
        <f t="shared" si="3"/>
        <v>1</v>
      </c>
      <c r="HE5" s="5" t="b">
        <f t="shared" si="3"/>
        <v>1</v>
      </c>
      <c r="HF5" s="5" t="b">
        <f t="shared" si="3"/>
        <v>1</v>
      </c>
      <c r="HG5" s="5" t="b">
        <f t="shared" si="3"/>
        <v>1</v>
      </c>
      <c r="HH5" s="5" t="b">
        <f t="shared" si="3"/>
        <v>0</v>
      </c>
      <c r="HI5" s="5" t="b">
        <f t="shared" si="3"/>
        <v>1</v>
      </c>
      <c r="HJ5" s="5" t="b">
        <f t="shared" si="3"/>
        <v>1</v>
      </c>
      <c r="HK5" s="5" t="b">
        <f t="shared" si="3"/>
        <v>1</v>
      </c>
      <c r="HL5" s="5" t="b">
        <f t="shared" si="3"/>
        <v>1</v>
      </c>
      <c r="HM5" s="5" t="b">
        <f t="shared" si="3"/>
        <v>1</v>
      </c>
      <c r="HN5" s="5" t="b">
        <f t="shared" si="3"/>
        <v>1</v>
      </c>
      <c r="HO5" s="5" t="b">
        <f t="shared" si="3"/>
        <v>1</v>
      </c>
      <c r="HP5" s="5"/>
      <c r="HQ5" s="5"/>
      <c r="HR5" s="5"/>
      <c r="HS5" s="5" t="b">
        <f t="shared" si="3"/>
        <v>1</v>
      </c>
      <c r="HT5" s="5" t="b">
        <f t="shared" si="3"/>
        <v>1</v>
      </c>
      <c r="HU5" s="5" t="b">
        <f t="shared" si="3"/>
        <v>1</v>
      </c>
      <c r="HV5" s="5" t="b">
        <f t="shared" si="3"/>
        <v>1</v>
      </c>
      <c r="HW5" s="5" t="b">
        <f t="shared" si="3"/>
        <v>1</v>
      </c>
      <c r="HX5" s="5" t="b">
        <f t="shared" si="3"/>
        <v>1</v>
      </c>
      <c r="HY5" s="5" t="b">
        <f t="shared" si="3"/>
        <v>1</v>
      </c>
      <c r="HZ5" s="5" t="b">
        <f t="shared" si="3"/>
        <v>1</v>
      </c>
      <c r="IA5" s="5" t="b">
        <f t="shared" si="3"/>
        <v>1</v>
      </c>
      <c r="IB5" s="5" t="b">
        <f t="shared" si="3"/>
        <v>1</v>
      </c>
      <c r="IC5" s="5" t="b">
        <f t="shared" si="3"/>
        <v>1</v>
      </c>
      <c r="ID5" s="5" t="b">
        <f t="shared" si="3"/>
        <v>1</v>
      </c>
      <c r="IE5" s="5" t="b">
        <f t="shared" si="3"/>
        <v>1</v>
      </c>
      <c r="IF5" s="5" t="b">
        <f t="shared" si="3"/>
        <v>1</v>
      </c>
      <c r="IG5" s="5" t="b">
        <f t="shared" si="3"/>
        <v>1</v>
      </c>
      <c r="IH5" s="5" t="b">
        <f t="shared" si="3"/>
        <v>1</v>
      </c>
      <c r="II5" s="5" t="b">
        <f t="shared" si="3"/>
        <v>1</v>
      </c>
      <c r="IJ5" s="5" t="b">
        <f t="shared" si="3"/>
        <v>1</v>
      </c>
      <c r="IK5" s="5" t="b">
        <f t="shared" si="3"/>
        <v>1</v>
      </c>
      <c r="IL5" s="5" t="b">
        <f t="shared" si="3"/>
        <v>1</v>
      </c>
      <c r="IM5" s="5" t="b">
        <f t="shared" si="3"/>
        <v>1</v>
      </c>
      <c r="IN5" s="5" t="b">
        <f t="shared" si="3"/>
        <v>1</v>
      </c>
      <c r="IO5" s="5" t="b">
        <f t="shared" si="3"/>
        <v>1</v>
      </c>
      <c r="IP5" s="5" t="b">
        <f t="shared" si="3"/>
        <v>1</v>
      </c>
      <c r="IQ5" s="5" t="b">
        <f t="shared" si="3"/>
        <v>1</v>
      </c>
      <c r="IR5" s="5" t="b">
        <f t="shared" si="3"/>
        <v>1</v>
      </c>
      <c r="IS5" s="5" t="b">
        <f t="shared" si="3"/>
        <v>1</v>
      </c>
      <c r="IT5" s="5" t="b">
        <f t="shared" si="3"/>
        <v>1</v>
      </c>
      <c r="IU5" s="5" t="b">
        <f t="shared" si="3"/>
        <v>0</v>
      </c>
      <c r="IV5" s="5" t="b">
        <f t="shared" si="3"/>
        <v>0</v>
      </c>
      <c r="IW5" s="5" t="b">
        <f t="shared" si="3"/>
        <v>0</v>
      </c>
      <c r="IX5" s="5" t="b">
        <f t="shared" si="3"/>
        <v>0</v>
      </c>
      <c r="IY5" s="5" t="b">
        <f t="shared" si="3"/>
        <v>0</v>
      </c>
      <c r="IZ5" s="5" t="b">
        <f t="shared" si="3"/>
        <v>0</v>
      </c>
      <c r="JA5" s="5" t="b">
        <f t="shared" si="3"/>
        <v>1</v>
      </c>
      <c r="JB5" s="5" t="b">
        <f t="shared" si="3"/>
        <v>1</v>
      </c>
      <c r="JC5" s="5" t="b">
        <f t="shared" si="3"/>
        <v>1</v>
      </c>
      <c r="JD5" s="5" t="b">
        <f t="shared" si="3"/>
        <v>1</v>
      </c>
      <c r="JE5" s="5" t="b">
        <f t="shared" si="3"/>
        <v>1</v>
      </c>
      <c r="JF5" s="5" t="b">
        <f t="shared" si="3"/>
        <v>1</v>
      </c>
      <c r="JG5" s="5" t="b">
        <f t="shared" si="3"/>
        <v>1</v>
      </c>
      <c r="JH5" s="5" t="b">
        <f t="shared" si="3"/>
        <v>1</v>
      </c>
      <c r="JI5" s="5" t="b">
        <f t="shared" si="3"/>
        <v>1</v>
      </c>
      <c r="JJ5" s="5" t="b">
        <f t="shared" si="3"/>
        <v>1</v>
      </c>
      <c r="JK5" s="5" t="b">
        <f t="shared" si="3"/>
        <v>1</v>
      </c>
      <c r="JL5" s="5" t="b">
        <f t="shared" si="3"/>
        <v>1</v>
      </c>
      <c r="JM5" s="5" t="b">
        <f t="shared" si="3"/>
        <v>1</v>
      </c>
      <c r="JN5" s="5" t="b">
        <f t="shared" si="3"/>
        <v>1</v>
      </c>
      <c r="JO5" s="5" t="b">
        <f t="shared" si="3"/>
        <v>1</v>
      </c>
      <c r="JP5" s="5"/>
      <c r="JQ5" s="5"/>
      <c r="JR5" s="5"/>
      <c r="JS5" s="5" t="b">
        <f t="shared" ref="JS5:LB5" si="4">AND(JS3=JS4)</f>
        <v>1</v>
      </c>
      <c r="JT5" s="5" t="b">
        <f t="shared" si="4"/>
        <v>1</v>
      </c>
      <c r="JU5" s="5" t="b">
        <f t="shared" si="4"/>
        <v>1</v>
      </c>
      <c r="JV5" s="5" t="b">
        <f t="shared" si="4"/>
        <v>1</v>
      </c>
      <c r="JW5" s="5" t="b">
        <f t="shared" si="4"/>
        <v>1</v>
      </c>
      <c r="JX5" s="5" t="b">
        <f t="shared" si="4"/>
        <v>1</v>
      </c>
      <c r="JY5" s="5" t="b">
        <f t="shared" si="4"/>
        <v>1</v>
      </c>
      <c r="JZ5" s="5" t="b">
        <f t="shared" si="4"/>
        <v>1</v>
      </c>
      <c r="KA5" s="5" t="b">
        <f t="shared" si="4"/>
        <v>1</v>
      </c>
      <c r="KB5" s="5" t="b">
        <f t="shared" si="4"/>
        <v>1</v>
      </c>
      <c r="KC5" s="5" t="b">
        <f t="shared" si="4"/>
        <v>1</v>
      </c>
      <c r="KD5" s="5" t="b">
        <f t="shared" si="4"/>
        <v>1</v>
      </c>
      <c r="KE5" s="5" t="b">
        <f t="shared" si="4"/>
        <v>1</v>
      </c>
      <c r="KF5" s="5" t="b">
        <f t="shared" si="4"/>
        <v>1</v>
      </c>
      <c r="KG5" s="5" t="b">
        <f t="shared" si="4"/>
        <v>1</v>
      </c>
      <c r="KH5" s="5"/>
      <c r="KI5" s="5" t="b">
        <f t="shared" si="4"/>
        <v>0</v>
      </c>
      <c r="KJ5" s="5" t="b">
        <f t="shared" si="4"/>
        <v>0</v>
      </c>
      <c r="KK5" s="5" t="b">
        <f t="shared" si="4"/>
        <v>0</v>
      </c>
      <c r="KL5" s="5" t="b">
        <f t="shared" si="4"/>
        <v>0</v>
      </c>
      <c r="KM5" s="5" t="b">
        <f t="shared" si="4"/>
        <v>0</v>
      </c>
      <c r="KN5" s="5" t="b">
        <f t="shared" si="4"/>
        <v>0</v>
      </c>
      <c r="KO5" s="5" t="b">
        <f t="shared" si="4"/>
        <v>0</v>
      </c>
      <c r="KP5" s="5" t="b">
        <f t="shared" si="4"/>
        <v>0</v>
      </c>
      <c r="KQ5" s="5" t="b">
        <f t="shared" si="4"/>
        <v>0</v>
      </c>
      <c r="KR5" s="5" t="b">
        <f t="shared" si="4"/>
        <v>0</v>
      </c>
      <c r="KS5" s="5" t="b">
        <f t="shared" si="4"/>
        <v>0</v>
      </c>
      <c r="KT5" s="5" t="b">
        <f t="shared" si="4"/>
        <v>0</v>
      </c>
      <c r="KU5" s="5" t="b">
        <f t="shared" si="4"/>
        <v>0</v>
      </c>
      <c r="KV5" s="5" t="b">
        <f t="shared" si="4"/>
        <v>0</v>
      </c>
      <c r="KW5" s="5" t="b">
        <f t="shared" si="4"/>
        <v>0</v>
      </c>
      <c r="KX5" s="5"/>
      <c r="KY5" s="5" t="b">
        <f t="shared" si="4"/>
        <v>1</v>
      </c>
      <c r="KZ5" s="5" t="b">
        <f t="shared" si="4"/>
        <v>1</v>
      </c>
      <c r="LA5" s="5" t="b">
        <f t="shared" si="4"/>
        <v>1</v>
      </c>
      <c r="LB5" s="5" t="b">
        <f t="shared" si="4"/>
        <v>1</v>
      </c>
    </row>
    <row r="6" spans="1:314" s="62" customFormat="1" ht="13.8" thickBot="1">
      <c r="B6" s="562" t="s">
        <v>3</v>
      </c>
      <c r="C6" s="563" t="s">
        <v>400</v>
      </c>
      <c r="D6" s="9" t="s">
        <v>622</v>
      </c>
      <c r="E6" s="11" t="s">
        <v>52</v>
      </c>
      <c r="F6" s="11" t="s">
        <v>52</v>
      </c>
      <c r="G6" s="9" t="s">
        <v>52</v>
      </c>
      <c r="H6" s="9" t="s">
        <v>796</v>
      </c>
      <c r="I6" s="9" t="s">
        <v>796</v>
      </c>
      <c r="J6" s="9" t="s">
        <v>796</v>
      </c>
      <c r="K6" s="9" t="s">
        <v>622</v>
      </c>
      <c r="L6" s="9" t="s">
        <v>623</v>
      </c>
      <c r="M6" s="9" t="s">
        <v>796</v>
      </c>
      <c r="N6" s="9" t="s">
        <v>622</v>
      </c>
      <c r="O6" s="9" t="s">
        <v>622</v>
      </c>
      <c r="P6" s="9"/>
      <c r="Q6" s="9"/>
      <c r="R6" s="9" t="s">
        <v>622</v>
      </c>
      <c r="S6" s="554" t="s">
        <v>622</v>
      </c>
      <c r="T6" s="9" t="s">
        <v>132</v>
      </c>
      <c r="U6" s="9" t="s">
        <v>622</v>
      </c>
      <c r="V6" s="554" t="s">
        <v>624</v>
      </c>
      <c r="W6" s="563" t="s">
        <v>625</v>
      </c>
      <c r="X6" s="563" t="s">
        <v>624</v>
      </c>
      <c r="Y6" s="563" t="s">
        <v>626</v>
      </c>
      <c r="Z6" s="563" t="s">
        <v>626</v>
      </c>
      <c r="AA6" s="563" t="s">
        <v>626</v>
      </c>
      <c r="AB6" s="563"/>
      <c r="AC6" s="563"/>
      <c r="AD6" s="563" t="s">
        <v>797</v>
      </c>
      <c r="AE6" s="563" t="s">
        <v>401</v>
      </c>
      <c r="AF6" s="563" t="s">
        <v>401</v>
      </c>
      <c r="AG6" s="563" t="s">
        <v>132</v>
      </c>
      <c r="AH6" s="563" t="s">
        <v>627</v>
      </c>
      <c r="AI6" s="563" t="s">
        <v>132</v>
      </c>
      <c r="AJ6" s="563"/>
      <c r="AK6" s="563" t="s">
        <v>626</v>
      </c>
      <c r="AL6" s="563" t="s">
        <v>622</v>
      </c>
      <c r="AM6" s="563" t="s">
        <v>626</v>
      </c>
      <c r="AN6" s="563" t="s">
        <v>622</v>
      </c>
      <c r="AO6" s="563" t="s">
        <v>622</v>
      </c>
      <c r="AP6" s="563" t="s">
        <v>622</v>
      </c>
      <c r="AQ6" s="563" t="s">
        <v>626</v>
      </c>
      <c r="AR6" s="563" t="s">
        <v>622</v>
      </c>
      <c r="AS6" s="563" t="s">
        <v>622</v>
      </c>
      <c r="AT6" s="563" t="s">
        <v>622</v>
      </c>
      <c r="AU6" s="563" t="s">
        <v>622</v>
      </c>
      <c r="AV6" s="563" t="s">
        <v>622</v>
      </c>
      <c r="AW6" s="563" t="s">
        <v>622</v>
      </c>
      <c r="AX6" s="563"/>
      <c r="AY6" s="563"/>
      <c r="AZ6" s="563"/>
      <c r="BA6" s="563"/>
      <c r="BB6" s="563" t="s">
        <v>52</v>
      </c>
      <c r="BC6" s="563" t="s">
        <v>52</v>
      </c>
      <c r="BD6" s="563" t="s">
        <v>52</v>
      </c>
      <c r="BE6" s="563"/>
      <c r="BF6" s="563" t="s">
        <v>626</v>
      </c>
      <c r="BG6" s="563" t="s">
        <v>622</v>
      </c>
      <c r="BH6" s="563" t="s">
        <v>628</v>
      </c>
      <c r="BI6" s="563"/>
      <c r="BJ6" s="563"/>
      <c r="BK6" s="563" t="s">
        <v>626</v>
      </c>
      <c r="BL6" s="563" t="s">
        <v>626</v>
      </c>
      <c r="BM6" s="563" t="s">
        <v>628</v>
      </c>
      <c r="BN6" s="563" t="s">
        <v>622</v>
      </c>
      <c r="BO6" s="563" t="s">
        <v>626</v>
      </c>
      <c r="BP6" s="563" t="s">
        <v>401</v>
      </c>
      <c r="BQ6" s="563" t="s">
        <v>626</v>
      </c>
      <c r="BR6" s="563" t="s">
        <v>401</v>
      </c>
      <c r="BS6" s="563" t="s">
        <v>626</v>
      </c>
      <c r="BT6" s="563" t="s">
        <v>401</v>
      </c>
      <c r="BU6" s="563" t="s">
        <v>626</v>
      </c>
      <c r="BV6" s="563" t="s">
        <v>401</v>
      </c>
      <c r="BW6" s="563" t="s">
        <v>52</v>
      </c>
      <c r="BX6" s="563" t="s">
        <v>626</v>
      </c>
      <c r="BY6" s="563" t="s">
        <v>626</v>
      </c>
      <c r="BZ6" s="563" t="s">
        <v>622</v>
      </c>
      <c r="CA6" s="549" t="s">
        <v>622</v>
      </c>
      <c r="CB6" s="553"/>
      <c r="CC6" s="563" t="s">
        <v>629</v>
      </c>
      <c r="CD6" s="563" t="s">
        <v>52</v>
      </c>
      <c r="CE6" s="563" t="s">
        <v>52</v>
      </c>
      <c r="CF6" s="563" t="s">
        <v>52</v>
      </c>
      <c r="CG6" s="563" t="s">
        <v>626</v>
      </c>
      <c r="CH6" s="563" t="s">
        <v>402</v>
      </c>
      <c r="CI6" s="563" t="s">
        <v>403</v>
      </c>
      <c r="CJ6" s="563" t="s">
        <v>622</v>
      </c>
      <c r="CK6" s="563" t="s">
        <v>622</v>
      </c>
      <c r="CL6" s="563" t="s">
        <v>622</v>
      </c>
      <c r="CM6" s="563" t="s">
        <v>622</v>
      </c>
      <c r="CN6" s="563" t="s">
        <v>622</v>
      </c>
      <c r="CO6" s="563"/>
      <c r="CP6" s="563" t="s">
        <v>630</v>
      </c>
      <c r="CQ6" s="563" t="s">
        <v>631</v>
      </c>
      <c r="CR6" s="563" t="s">
        <v>622</v>
      </c>
      <c r="CS6" s="563" t="s">
        <v>626</v>
      </c>
      <c r="CT6" s="563" t="s">
        <v>626</v>
      </c>
      <c r="CU6" s="563" t="s">
        <v>622</v>
      </c>
      <c r="CV6" s="563" t="s">
        <v>626</v>
      </c>
      <c r="CW6" s="563" t="s">
        <v>622</v>
      </c>
      <c r="CX6" s="563" t="s">
        <v>626</v>
      </c>
      <c r="CY6" s="563" t="s">
        <v>622</v>
      </c>
      <c r="CZ6" s="563" t="s">
        <v>626</v>
      </c>
      <c r="DA6" s="563" t="s">
        <v>622</v>
      </c>
      <c r="DB6" s="563" t="s">
        <v>626</v>
      </c>
      <c r="DC6" s="563" t="s">
        <v>622</v>
      </c>
      <c r="DD6" s="563" t="s">
        <v>626</v>
      </c>
      <c r="DE6" s="563" t="s">
        <v>622</v>
      </c>
      <c r="DF6" s="563" t="s">
        <v>622</v>
      </c>
      <c r="DG6" s="563" t="s">
        <v>132</v>
      </c>
      <c r="DH6" s="563" t="s">
        <v>622</v>
      </c>
      <c r="DI6" s="563" t="s">
        <v>632</v>
      </c>
      <c r="DJ6" s="563" t="s">
        <v>632</v>
      </c>
      <c r="DK6" s="563" t="s">
        <v>632</v>
      </c>
      <c r="DL6" s="563" t="s">
        <v>622</v>
      </c>
      <c r="DM6" s="563" t="s">
        <v>626</v>
      </c>
      <c r="DN6" s="563" t="s">
        <v>796</v>
      </c>
      <c r="DO6" s="563" t="s">
        <v>796</v>
      </c>
      <c r="DP6" s="563" t="s">
        <v>796</v>
      </c>
      <c r="DQ6" s="9" t="s">
        <v>633</v>
      </c>
      <c r="DR6" s="9" t="s">
        <v>622</v>
      </c>
      <c r="DS6" s="9" t="s">
        <v>622</v>
      </c>
      <c r="DT6" s="563" t="s">
        <v>622</v>
      </c>
      <c r="DU6" s="563" t="s">
        <v>622</v>
      </c>
      <c r="DV6" s="563" t="s">
        <v>622</v>
      </c>
      <c r="DW6" s="563" t="s">
        <v>628</v>
      </c>
      <c r="DX6" s="563" t="s">
        <v>132</v>
      </c>
      <c r="DY6" s="563" t="s">
        <v>132</v>
      </c>
      <c r="DZ6" s="563" t="s">
        <v>132</v>
      </c>
      <c r="EA6" s="563" t="s">
        <v>132</v>
      </c>
      <c r="EB6" s="563" t="s">
        <v>137</v>
      </c>
      <c r="EC6" s="563"/>
      <c r="ED6" s="563" t="s">
        <v>626</v>
      </c>
      <c r="EE6" s="563" t="s">
        <v>622</v>
      </c>
      <c r="EF6" s="563" t="s">
        <v>622</v>
      </c>
      <c r="EG6" s="563" t="s">
        <v>622</v>
      </c>
      <c r="EH6" s="563" t="s">
        <v>622</v>
      </c>
      <c r="EI6" s="563" t="s">
        <v>626</v>
      </c>
      <c r="EJ6" s="563" t="s">
        <v>626</v>
      </c>
      <c r="EK6" s="563" t="s">
        <v>52</v>
      </c>
      <c r="EL6" s="563" t="s">
        <v>626</v>
      </c>
      <c r="EM6" s="563" t="s">
        <v>622</v>
      </c>
      <c r="EN6" s="563" t="s">
        <v>622</v>
      </c>
      <c r="EO6" s="563" t="s">
        <v>622</v>
      </c>
      <c r="EP6" s="563" t="s">
        <v>622</v>
      </c>
      <c r="EQ6" s="563" t="s">
        <v>634</v>
      </c>
      <c r="ER6" s="563" t="s">
        <v>628</v>
      </c>
      <c r="ES6" s="563" t="s">
        <v>52</v>
      </c>
      <c r="ET6" s="563" t="s">
        <v>52</v>
      </c>
      <c r="EU6" s="563" t="s">
        <v>631</v>
      </c>
      <c r="EV6" s="563" t="s">
        <v>404</v>
      </c>
      <c r="EW6" s="563" t="s">
        <v>622</v>
      </c>
      <c r="EX6" s="563" t="s">
        <v>52</v>
      </c>
      <c r="EY6" s="563" t="s">
        <v>630</v>
      </c>
      <c r="EZ6" s="563" t="s">
        <v>52</v>
      </c>
      <c r="FA6" s="563" t="s">
        <v>635</v>
      </c>
      <c r="FB6" s="563" t="s">
        <v>635</v>
      </c>
      <c r="FC6" s="563" t="s">
        <v>636</v>
      </c>
      <c r="FD6" s="564" t="s">
        <v>631</v>
      </c>
      <c r="FE6" s="564"/>
      <c r="FF6" s="563" t="s">
        <v>52</v>
      </c>
      <c r="FG6" s="563" t="s">
        <v>52</v>
      </c>
      <c r="FH6" s="563" t="s">
        <v>405</v>
      </c>
      <c r="FI6" s="563" t="s">
        <v>405</v>
      </c>
      <c r="FJ6" s="563" t="s">
        <v>405</v>
      </c>
      <c r="FK6" s="563" t="s">
        <v>405</v>
      </c>
      <c r="FL6" s="554" t="s">
        <v>405</v>
      </c>
      <c r="FM6" s="11" t="s">
        <v>405</v>
      </c>
      <c r="FN6" s="9" t="s">
        <v>405</v>
      </c>
      <c r="FO6" s="9" t="s">
        <v>405</v>
      </c>
      <c r="FP6" s="9" t="s">
        <v>52</v>
      </c>
      <c r="FQ6" s="11" t="s">
        <v>626</v>
      </c>
      <c r="FR6" s="9" t="s">
        <v>401</v>
      </c>
      <c r="FS6" s="9" t="s">
        <v>637</v>
      </c>
      <c r="FT6" s="9" t="s">
        <v>637</v>
      </c>
      <c r="FU6" s="9" t="s">
        <v>794</v>
      </c>
      <c r="FV6" s="9" t="s">
        <v>795</v>
      </c>
      <c r="FW6" s="9" t="s">
        <v>795</v>
      </c>
      <c r="FX6" s="9" t="s">
        <v>794</v>
      </c>
      <c r="FY6" s="9" t="s">
        <v>52</v>
      </c>
      <c r="FZ6" s="9"/>
      <c r="GA6" s="9" t="s">
        <v>52</v>
      </c>
      <c r="GB6" s="9" t="s">
        <v>52</v>
      </c>
      <c r="GC6" s="9" t="s">
        <v>52</v>
      </c>
      <c r="GD6" s="9" t="s">
        <v>52</v>
      </c>
      <c r="GE6" s="9" t="s">
        <v>631</v>
      </c>
      <c r="GF6" s="9" t="s">
        <v>638</v>
      </c>
      <c r="GG6" s="9" t="s">
        <v>639</v>
      </c>
      <c r="GH6" s="9" t="s">
        <v>631</v>
      </c>
      <c r="GI6" s="9" t="s">
        <v>622</v>
      </c>
      <c r="GJ6" s="9" t="s">
        <v>631</v>
      </c>
      <c r="GK6" s="9" t="s">
        <v>631</v>
      </c>
      <c r="GL6" s="9" t="s">
        <v>622</v>
      </c>
      <c r="GM6" s="9" t="s">
        <v>622</v>
      </c>
      <c r="GN6" s="9" t="s">
        <v>640</v>
      </c>
      <c r="GO6" s="9" t="s">
        <v>641</v>
      </c>
      <c r="GP6" s="9" t="s">
        <v>641</v>
      </c>
      <c r="GQ6" s="9" t="s">
        <v>626</v>
      </c>
      <c r="GR6" s="563" t="s">
        <v>626</v>
      </c>
      <c r="GS6" s="563" t="s">
        <v>626</v>
      </c>
      <c r="GT6" s="563" t="s">
        <v>626</v>
      </c>
      <c r="GU6" s="563" t="s">
        <v>622</v>
      </c>
      <c r="GV6" s="563" t="s">
        <v>622</v>
      </c>
      <c r="GW6" s="563" t="s">
        <v>622</v>
      </c>
      <c r="GX6" s="563" t="s">
        <v>622</v>
      </c>
      <c r="GY6" s="9" t="s">
        <v>626</v>
      </c>
      <c r="GZ6" s="563" t="s">
        <v>132</v>
      </c>
      <c r="HA6" s="563" t="s">
        <v>642</v>
      </c>
      <c r="HB6" s="563" t="s">
        <v>626</v>
      </c>
      <c r="HC6" s="563" t="s">
        <v>132</v>
      </c>
      <c r="HD6" s="563" t="s">
        <v>642</v>
      </c>
      <c r="HE6" s="563" t="s">
        <v>626</v>
      </c>
      <c r="HF6" s="565" t="s">
        <v>622</v>
      </c>
      <c r="HG6" s="563" t="s">
        <v>643</v>
      </c>
      <c r="HH6" s="563" t="s">
        <v>626</v>
      </c>
      <c r="HI6" s="563" t="s">
        <v>622</v>
      </c>
      <c r="HJ6" s="563" t="s">
        <v>643</v>
      </c>
      <c r="HK6" s="563" t="s">
        <v>400</v>
      </c>
      <c r="HL6" s="14" t="s">
        <v>438</v>
      </c>
      <c r="HM6" s="563" t="s">
        <v>637</v>
      </c>
      <c r="HN6" s="563" t="s">
        <v>637</v>
      </c>
      <c r="HO6" s="563" t="s">
        <v>1137</v>
      </c>
      <c r="HP6" s="563"/>
      <c r="HQ6" s="563"/>
      <c r="HR6" s="563"/>
      <c r="HS6" s="563" t="s">
        <v>622</v>
      </c>
      <c r="HT6" s="566" t="s">
        <v>249</v>
      </c>
      <c r="HU6" s="566" t="s">
        <v>401</v>
      </c>
      <c r="HV6" s="567" t="s">
        <v>249</v>
      </c>
      <c r="HW6" s="567" t="s">
        <v>249</v>
      </c>
      <c r="HX6" s="567" t="s">
        <v>249</v>
      </c>
      <c r="HY6" s="567" t="s">
        <v>249</v>
      </c>
      <c r="HZ6" s="567" t="s">
        <v>249</v>
      </c>
      <c r="IA6" s="567" t="s">
        <v>249</v>
      </c>
      <c r="IB6" s="17" t="s">
        <v>249</v>
      </c>
      <c r="IC6" s="567" t="s">
        <v>696</v>
      </c>
      <c r="ID6" s="17" t="s">
        <v>628</v>
      </c>
      <c r="IE6" s="567" t="s">
        <v>628</v>
      </c>
      <c r="IF6" s="554" t="s">
        <v>697</v>
      </c>
      <c r="IG6" s="554" t="s">
        <v>639</v>
      </c>
      <c r="IH6" s="567" t="s">
        <v>639</v>
      </c>
      <c r="II6" s="554" t="s">
        <v>639</v>
      </c>
      <c r="IJ6" s="567" t="s">
        <v>632</v>
      </c>
      <c r="IK6" s="567" t="s">
        <v>639</v>
      </c>
      <c r="IL6" s="567" t="s">
        <v>249</v>
      </c>
      <c r="IM6" s="568" t="s">
        <v>698</v>
      </c>
      <c r="IN6" s="567" t="s">
        <v>400</v>
      </c>
      <c r="IO6" s="567" t="s">
        <v>132</v>
      </c>
      <c r="IP6" s="567" t="s">
        <v>52</v>
      </c>
      <c r="IQ6" s="568" t="s">
        <v>438</v>
      </c>
      <c r="IR6" s="568" t="s">
        <v>438</v>
      </c>
      <c r="IS6" s="568" t="s">
        <v>438</v>
      </c>
      <c r="IT6" s="568" t="s">
        <v>438</v>
      </c>
      <c r="IU6" s="568" t="s">
        <v>792</v>
      </c>
      <c r="IV6" s="568" t="s">
        <v>52</v>
      </c>
      <c r="IW6" s="568" t="s">
        <v>52</v>
      </c>
      <c r="IX6" s="568" t="s">
        <v>52</v>
      </c>
      <c r="IY6" s="568" t="s">
        <v>52</v>
      </c>
      <c r="IZ6" s="568" t="s">
        <v>52</v>
      </c>
      <c r="JA6" s="565" t="s">
        <v>791</v>
      </c>
      <c r="JB6" s="565" t="s">
        <v>790</v>
      </c>
      <c r="JC6" s="568" t="s">
        <v>52</v>
      </c>
      <c r="JD6" s="568" t="s">
        <v>406</v>
      </c>
      <c r="JE6" s="568" t="s">
        <v>52</v>
      </c>
      <c r="JF6" s="568" t="s">
        <v>52</v>
      </c>
      <c r="JG6" s="568" t="s">
        <v>52</v>
      </c>
      <c r="JH6" s="568" t="s">
        <v>632</v>
      </c>
      <c r="JI6" s="568" t="s">
        <v>52</v>
      </c>
      <c r="JJ6" s="568" t="s">
        <v>52</v>
      </c>
      <c r="JK6" s="568" t="s">
        <v>52</v>
      </c>
      <c r="JL6" s="568" t="s">
        <v>52</v>
      </c>
      <c r="JM6" s="568" t="s">
        <v>52</v>
      </c>
      <c r="JN6" s="568" t="s">
        <v>789</v>
      </c>
      <c r="JO6" s="568" t="s">
        <v>622</v>
      </c>
      <c r="JP6" s="568"/>
      <c r="JQ6" s="568"/>
      <c r="JR6" s="568"/>
      <c r="JS6" s="568" t="s">
        <v>788</v>
      </c>
      <c r="JT6" s="568" t="s">
        <v>52</v>
      </c>
      <c r="JU6" s="568" t="s">
        <v>132</v>
      </c>
      <c r="JV6" s="568" t="s">
        <v>132</v>
      </c>
      <c r="JW6" s="568" t="s">
        <v>628</v>
      </c>
      <c r="JX6" s="568" t="s">
        <v>628</v>
      </c>
      <c r="JY6" s="568" t="s">
        <v>622</v>
      </c>
      <c r="JZ6" s="568" t="s">
        <v>622</v>
      </c>
      <c r="KA6" s="568" t="s">
        <v>622</v>
      </c>
      <c r="KB6" s="568" t="s">
        <v>622</v>
      </c>
      <c r="KC6" s="568" t="s">
        <v>628</v>
      </c>
      <c r="KD6" s="568" t="s">
        <v>628</v>
      </c>
      <c r="KE6" s="568" t="s">
        <v>628</v>
      </c>
      <c r="KF6" s="568" t="s">
        <v>628</v>
      </c>
      <c r="KG6" s="568" t="s">
        <v>628</v>
      </c>
      <c r="KH6" s="568"/>
      <c r="KI6" s="568" t="s">
        <v>628</v>
      </c>
      <c r="KJ6" s="568" t="s">
        <v>628</v>
      </c>
      <c r="KK6" s="568" t="s">
        <v>628</v>
      </c>
      <c r="KL6" s="568" t="s">
        <v>628</v>
      </c>
      <c r="KM6" s="568" t="s">
        <v>628</v>
      </c>
      <c r="KN6" s="568" t="s">
        <v>628</v>
      </c>
      <c r="KO6" s="568" t="s">
        <v>622</v>
      </c>
      <c r="KP6" s="568" t="s">
        <v>622</v>
      </c>
      <c r="KQ6" s="568" t="s">
        <v>622</v>
      </c>
      <c r="KR6" s="568" t="s">
        <v>622</v>
      </c>
      <c r="KS6" s="568" t="s">
        <v>628</v>
      </c>
      <c r="KT6" s="568" t="s">
        <v>628</v>
      </c>
      <c r="KU6" s="568" t="s">
        <v>628</v>
      </c>
      <c r="KV6" s="568" t="s">
        <v>628</v>
      </c>
      <c r="KW6" s="568" t="s">
        <v>628</v>
      </c>
      <c r="KX6" s="568"/>
      <c r="KY6" s="568" t="s">
        <v>628</v>
      </c>
      <c r="KZ6" s="568" t="s">
        <v>628</v>
      </c>
      <c r="LA6" s="568" t="s">
        <v>628</v>
      </c>
      <c r="LB6" s="571" t="s">
        <v>628</v>
      </c>
    </row>
    <row r="7" spans="1:314" s="62" customFormat="1" ht="15" customHeight="1" thickTop="1">
      <c r="A7" s="3">
        <v>12025</v>
      </c>
      <c r="B7" s="555" t="s">
        <v>704</v>
      </c>
      <c r="C7" s="575">
        <v>677.87</v>
      </c>
      <c r="D7" s="576">
        <v>253340</v>
      </c>
      <c r="E7" s="579">
        <v>9.6</v>
      </c>
      <c r="F7" s="579">
        <v>54.9</v>
      </c>
      <c r="G7" s="577">
        <v>35.5</v>
      </c>
      <c r="H7" s="578">
        <v>8611</v>
      </c>
      <c r="I7" s="578">
        <v>18884</v>
      </c>
      <c r="J7" s="578">
        <v>30500</v>
      </c>
      <c r="K7" s="576">
        <v>46199</v>
      </c>
      <c r="L7" s="576">
        <v>141221</v>
      </c>
      <c r="M7" s="576">
        <v>1142</v>
      </c>
      <c r="N7" s="576">
        <v>8820</v>
      </c>
      <c r="O7" s="579">
        <v>9850</v>
      </c>
      <c r="P7" s="74" t="s">
        <v>1208</v>
      </c>
      <c r="Q7" s="74" t="s">
        <v>1208</v>
      </c>
      <c r="R7" s="578">
        <v>250240</v>
      </c>
      <c r="S7" s="576">
        <v>265979</v>
      </c>
      <c r="T7" s="576">
        <v>273408</v>
      </c>
      <c r="U7" s="576">
        <v>57770</v>
      </c>
      <c r="V7" s="576">
        <v>1144332</v>
      </c>
      <c r="W7" s="576" t="s">
        <v>439</v>
      </c>
      <c r="X7" s="576">
        <v>882703</v>
      </c>
      <c r="Y7" s="580">
        <v>65</v>
      </c>
      <c r="Z7" s="596">
        <v>60</v>
      </c>
      <c r="AA7" s="580">
        <v>10</v>
      </c>
      <c r="AB7" s="74" t="s">
        <v>1208</v>
      </c>
      <c r="AC7" s="74" t="s">
        <v>1208</v>
      </c>
      <c r="AD7" s="581" t="s">
        <v>439</v>
      </c>
      <c r="AE7" s="576">
        <v>2460.11</v>
      </c>
      <c r="AF7" s="583">
        <v>2946.84</v>
      </c>
      <c r="AG7" s="576">
        <v>2212</v>
      </c>
      <c r="AH7" s="576">
        <v>0</v>
      </c>
      <c r="AI7" s="576" t="s">
        <v>439</v>
      </c>
      <c r="AJ7" s="74" t="s">
        <v>1207</v>
      </c>
      <c r="AK7" s="596">
        <v>13</v>
      </c>
      <c r="AL7" s="576" t="s">
        <v>439</v>
      </c>
      <c r="AM7" s="579">
        <v>43</v>
      </c>
      <c r="AN7" s="576" t="s">
        <v>439</v>
      </c>
      <c r="AO7" s="576">
        <v>769</v>
      </c>
      <c r="AP7" s="576">
        <v>93</v>
      </c>
      <c r="AQ7" s="582">
        <v>21</v>
      </c>
      <c r="AR7" s="576" t="s">
        <v>439</v>
      </c>
      <c r="AS7" s="576">
        <v>451</v>
      </c>
      <c r="AT7" s="576">
        <v>1</v>
      </c>
      <c r="AU7" s="576">
        <v>250</v>
      </c>
      <c r="AV7" s="576">
        <v>8</v>
      </c>
      <c r="AW7" s="576">
        <v>3</v>
      </c>
      <c r="AX7" s="74" t="s">
        <v>1207</v>
      </c>
      <c r="AY7" s="74" t="s">
        <v>1207</v>
      </c>
      <c r="AZ7" s="74" t="s">
        <v>1207</v>
      </c>
      <c r="BA7" s="74" t="s">
        <v>1207</v>
      </c>
      <c r="BB7" s="577">
        <v>94.329896907216494</v>
      </c>
      <c r="BC7" s="577">
        <v>88.1</v>
      </c>
      <c r="BD7" s="577">
        <v>86.5</v>
      </c>
      <c r="BE7" s="74" t="s">
        <v>1207</v>
      </c>
      <c r="BF7" s="580">
        <v>1</v>
      </c>
      <c r="BG7" s="582">
        <v>23</v>
      </c>
      <c r="BH7" s="582">
        <v>22</v>
      </c>
      <c r="BI7" s="74" t="s">
        <v>1208</v>
      </c>
      <c r="BJ7" s="74" t="s">
        <v>1208</v>
      </c>
      <c r="BK7" s="580">
        <v>19</v>
      </c>
      <c r="BL7" s="580">
        <v>0</v>
      </c>
      <c r="BM7" s="582">
        <v>0</v>
      </c>
      <c r="BN7" s="582">
        <v>19</v>
      </c>
      <c r="BO7" s="579">
        <v>3</v>
      </c>
      <c r="BP7" s="576">
        <v>19561</v>
      </c>
      <c r="BQ7" s="579">
        <v>1</v>
      </c>
      <c r="BR7" s="576">
        <v>31200</v>
      </c>
      <c r="BS7" s="579">
        <v>5</v>
      </c>
      <c r="BT7" s="576">
        <v>81690</v>
      </c>
      <c r="BU7" s="579">
        <v>2</v>
      </c>
      <c r="BV7" s="576">
        <v>1973</v>
      </c>
      <c r="BW7" s="577" t="s">
        <v>439</v>
      </c>
      <c r="BX7" s="580" t="s">
        <v>439</v>
      </c>
      <c r="BY7" s="580" t="s">
        <v>439</v>
      </c>
      <c r="BZ7" s="580" t="s">
        <v>439</v>
      </c>
      <c r="CA7" s="597" t="s">
        <v>439</v>
      </c>
      <c r="CB7" s="598">
        <v>50.7</v>
      </c>
      <c r="CC7" s="583">
        <v>0.94</v>
      </c>
      <c r="CD7" s="577">
        <v>28.7</v>
      </c>
      <c r="CE7" s="577">
        <v>5.2969048158090493</v>
      </c>
      <c r="CF7" s="577">
        <v>54.427911930299999</v>
      </c>
      <c r="CG7" s="579">
        <v>27</v>
      </c>
      <c r="CH7" s="576">
        <v>6079</v>
      </c>
      <c r="CI7" s="579">
        <v>170</v>
      </c>
      <c r="CJ7" s="579">
        <v>787</v>
      </c>
      <c r="CK7" s="579">
        <v>4027</v>
      </c>
      <c r="CL7" s="579">
        <v>1164</v>
      </c>
      <c r="CM7" s="579">
        <v>299</v>
      </c>
      <c r="CN7" s="579">
        <v>520</v>
      </c>
      <c r="CO7" s="575">
        <v>1.18</v>
      </c>
      <c r="CP7" s="583" t="s">
        <v>439</v>
      </c>
      <c r="CQ7" s="579" t="s">
        <v>439</v>
      </c>
      <c r="CR7" s="579" t="s">
        <v>439</v>
      </c>
      <c r="CS7" s="579">
        <v>3</v>
      </c>
      <c r="CT7" s="579">
        <v>2</v>
      </c>
      <c r="CU7" s="579">
        <v>270</v>
      </c>
      <c r="CV7" s="579">
        <v>17</v>
      </c>
      <c r="CW7" s="576">
        <v>1351</v>
      </c>
      <c r="CX7" s="579">
        <v>8</v>
      </c>
      <c r="CY7" s="579">
        <v>896</v>
      </c>
      <c r="CZ7" s="580">
        <v>47</v>
      </c>
      <c r="DA7" s="580">
        <v>862</v>
      </c>
      <c r="DB7" s="580">
        <v>5</v>
      </c>
      <c r="DC7" s="580">
        <v>51</v>
      </c>
      <c r="DD7" s="580">
        <v>23</v>
      </c>
      <c r="DE7" s="580">
        <v>603</v>
      </c>
      <c r="DF7" s="576">
        <v>10316</v>
      </c>
      <c r="DG7" s="576">
        <v>3397</v>
      </c>
      <c r="DH7" s="576">
        <v>2261</v>
      </c>
      <c r="DI7" s="576">
        <v>835088.13300000003</v>
      </c>
      <c r="DJ7" s="576">
        <v>605512.473</v>
      </c>
      <c r="DK7" s="576">
        <v>667112.31799999997</v>
      </c>
      <c r="DL7" s="576">
        <v>89713</v>
      </c>
      <c r="DM7" s="579">
        <v>10</v>
      </c>
      <c r="DN7" s="579">
        <v>19295</v>
      </c>
      <c r="DO7" s="579">
        <v>2190</v>
      </c>
      <c r="DP7" s="579">
        <v>1891</v>
      </c>
      <c r="DQ7" s="580">
        <v>164</v>
      </c>
      <c r="DR7" s="580">
        <v>889</v>
      </c>
      <c r="DS7" s="576">
        <v>5034</v>
      </c>
      <c r="DT7" s="599">
        <v>12315</v>
      </c>
      <c r="DU7" s="576">
        <v>3049</v>
      </c>
      <c r="DV7" s="576">
        <v>2970</v>
      </c>
      <c r="DW7" s="580">
        <v>380</v>
      </c>
      <c r="DX7" s="580">
        <v>536</v>
      </c>
      <c r="DY7" s="580">
        <v>1</v>
      </c>
      <c r="DZ7" s="580">
        <v>2154</v>
      </c>
      <c r="EA7" s="580">
        <v>57</v>
      </c>
      <c r="EB7" s="580">
        <v>13466</v>
      </c>
      <c r="EC7" s="74" t="s">
        <v>1208</v>
      </c>
      <c r="ED7" s="600">
        <v>60</v>
      </c>
      <c r="EE7" s="601">
        <v>6386</v>
      </c>
      <c r="EF7" s="602">
        <v>5336</v>
      </c>
      <c r="EG7" s="579">
        <v>0</v>
      </c>
      <c r="EH7" s="603">
        <v>672</v>
      </c>
      <c r="EI7" s="580">
        <v>56</v>
      </c>
      <c r="EJ7" s="580">
        <v>28</v>
      </c>
      <c r="EK7" s="577">
        <v>60.2</v>
      </c>
      <c r="EL7" s="580">
        <v>8</v>
      </c>
      <c r="EM7" s="580">
        <v>20</v>
      </c>
      <c r="EN7" s="580">
        <v>1925</v>
      </c>
      <c r="EO7" s="581">
        <v>182</v>
      </c>
      <c r="EP7" s="581">
        <v>52</v>
      </c>
      <c r="EQ7" s="581">
        <v>1245</v>
      </c>
      <c r="ER7" s="576">
        <v>1322</v>
      </c>
      <c r="ES7" s="577">
        <v>94.8</v>
      </c>
      <c r="ET7" s="577">
        <v>95.7</v>
      </c>
      <c r="EU7" s="581">
        <v>128</v>
      </c>
      <c r="EV7" s="577">
        <v>45.6</v>
      </c>
      <c r="EW7" s="581">
        <v>55532</v>
      </c>
      <c r="EX7" s="577">
        <v>29.6</v>
      </c>
      <c r="EY7" s="581">
        <v>435898</v>
      </c>
      <c r="EZ7" s="647">
        <v>3</v>
      </c>
      <c r="FA7" s="580">
        <v>240</v>
      </c>
      <c r="FB7" s="580">
        <v>5</v>
      </c>
      <c r="FC7" s="601">
        <v>753</v>
      </c>
      <c r="FD7" s="580">
        <v>28</v>
      </c>
      <c r="FE7" s="74" t="s">
        <v>1208</v>
      </c>
      <c r="FF7" s="580">
        <v>100</v>
      </c>
      <c r="FG7" s="577">
        <v>100</v>
      </c>
      <c r="FH7" s="576">
        <v>111956</v>
      </c>
      <c r="FI7" s="576">
        <v>12944</v>
      </c>
      <c r="FJ7" s="576">
        <v>60</v>
      </c>
      <c r="FK7" s="603">
        <v>91802</v>
      </c>
      <c r="FL7" s="576">
        <v>73648</v>
      </c>
      <c r="FM7" s="576">
        <v>8186</v>
      </c>
      <c r="FN7" s="576">
        <v>9968</v>
      </c>
      <c r="FO7" s="576">
        <v>7210</v>
      </c>
      <c r="FP7" s="604">
        <v>14.6</v>
      </c>
      <c r="FQ7" s="600">
        <v>377</v>
      </c>
      <c r="FR7" s="605">
        <v>23.8</v>
      </c>
      <c r="FS7" s="602">
        <v>7912</v>
      </c>
      <c r="FT7" s="580">
        <v>49</v>
      </c>
      <c r="FU7" s="580">
        <v>101</v>
      </c>
      <c r="FV7" s="580">
        <v>2311</v>
      </c>
      <c r="FW7" s="589">
        <v>43</v>
      </c>
      <c r="FX7" s="590">
        <v>1456</v>
      </c>
      <c r="FY7" s="591">
        <v>55.970992191464632</v>
      </c>
      <c r="FZ7" s="74" t="s">
        <v>1208</v>
      </c>
      <c r="GA7" s="605">
        <v>99.9</v>
      </c>
      <c r="GB7" s="605">
        <v>85.1</v>
      </c>
      <c r="GC7" s="598">
        <v>90.7</v>
      </c>
      <c r="GD7" s="592">
        <v>58.7</v>
      </c>
      <c r="GE7" s="606">
        <v>70</v>
      </c>
      <c r="GF7" s="600">
        <v>11</v>
      </c>
      <c r="GG7" s="600">
        <v>70</v>
      </c>
      <c r="GH7" s="580">
        <v>500</v>
      </c>
      <c r="GI7" s="580">
        <v>5</v>
      </c>
      <c r="GJ7" s="580">
        <v>1269</v>
      </c>
      <c r="GK7" s="580">
        <v>1799</v>
      </c>
      <c r="GL7" s="580">
        <v>5</v>
      </c>
      <c r="GM7" s="603">
        <v>5368900</v>
      </c>
      <c r="GN7" s="607">
        <v>9646</v>
      </c>
      <c r="GO7" s="580" t="s">
        <v>439</v>
      </c>
      <c r="GP7" s="580" t="s">
        <v>439</v>
      </c>
      <c r="GQ7" s="576">
        <v>12918</v>
      </c>
      <c r="GR7" s="579">
        <v>40</v>
      </c>
      <c r="GS7" s="579">
        <v>1716</v>
      </c>
      <c r="GT7" s="579">
        <v>11162</v>
      </c>
      <c r="GU7" s="576">
        <v>112081</v>
      </c>
      <c r="GV7" s="576">
        <v>401</v>
      </c>
      <c r="GW7" s="576">
        <v>17850</v>
      </c>
      <c r="GX7" s="576">
        <v>93830</v>
      </c>
      <c r="GY7" s="576">
        <v>702</v>
      </c>
      <c r="GZ7" s="576">
        <v>5291</v>
      </c>
      <c r="HA7" s="576">
        <v>451239</v>
      </c>
      <c r="HB7" s="576">
        <v>2173</v>
      </c>
      <c r="HC7" s="576">
        <v>15949</v>
      </c>
      <c r="HD7" s="576">
        <v>328975</v>
      </c>
      <c r="HE7" s="576">
        <v>254</v>
      </c>
      <c r="HF7" s="576">
        <v>7420</v>
      </c>
      <c r="HG7" s="576">
        <v>174310.7</v>
      </c>
      <c r="HH7" s="579">
        <v>251</v>
      </c>
      <c r="HI7" s="580">
        <v>6313</v>
      </c>
      <c r="HJ7" s="580">
        <v>114020</v>
      </c>
      <c r="HK7" s="608">
        <v>29.72</v>
      </c>
      <c r="HL7" s="580">
        <v>16</v>
      </c>
      <c r="HM7" s="576">
        <v>369</v>
      </c>
      <c r="HN7" s="576">
        <v>212</v>
      </c>
      <c r="HO7" s="581">
        <v>86</v>
      </c>
      <c r="HP7" s="74" t="s">
        <v>1208</v>
      </c>
      <c r="HQ7" s="74" t="s">
        <v>1208</v>
      </c>
      <c r="HR7" s="74" t="s">
        <v>1208</v>
      </c>
      <c r="HS7" s="581">
        <v>1</v>
      </c>
      <c r="HT7" s="576">
        <v>1298838</v>
      </c>
      <c r="HU7" s="576">
        <v>11343257</v>
      </c>
      <c r="HV7" s="580">
        <v>945624</v>
      </c>
      <c r="HW7" s="580">
        <v>1001579</v>
      </c>
      <c r="HX7" s="580">
        <v>504793</v>
      </c>
      <c r="HY7" s="580">
        <v>2630</v>
      </c>
      <c r="HZ7" s="580">
        <v>0</v>
      </c>
      <c r="IA7" s="580">
        <v>221510</v>
      </c>
      <c r="IB7" s="580">
        <v>170590</v>
      </c>
      <c r="IC7" s="609">
        <v>1501</v>
      </c>
      <c r="ID7" s="609">
        <v>7903192</v>
      </c>
      <c r="IE7" s="609">
        <v>0</v>
      </c>
      <c r="IF7" s="578">
        <v>218</v>
      </c>
      <c r="IG7" s="578">
        <v>0</v>
      </c>
      <c r="IH7" s="609">
        <v>154</v>
      </c>
      <c r="II7" s="578">
        <v>0</v>
      </c>
      <c r="IJ7" s="609">
        <v>20572</v>
      </c>
      <c r="IK7" s="576">
        <v>140283</v>
      </c>
      <c r="IL7" s="578">
        <v>3600</v>
      </c>
      <c r="IM7" s="610">
        <v>0</v>
      </c>
      <c r="IN7" s="611">
        <v>42.38</v>
      </c>
      <c r="IO7" s="612">
        <v>229488</v>
      </c>
      <c r="IP7" s="613">
        <v>-40.799999999999997</v>
      </c>
      <c r="IQ7" s="614">
        <v>2.0299999999999998</v>
      </c>
      <c r="IR7" s="614">
        <v>2.0299999999999998</v>
      </c>
      <c r="IS7" s="592">
        <v>1098.5</v>
      </c>
      <c r="IT7" s="592">
        <v>1096.7</v>
      </c>
      <c r="IU7" s="592">
        <v>46000</v>
      </c>
      <c r="IV7" s="577">
        <v>69.599999999999994</v>
      </c>
      <c r="IW7" s="577">
        <v>54.5</v>
      </c>
      <c r="IX7" s="577">
        <v>34.799999999999997</v>
      </c>
      <c r="IY7" s="577">
        <v>49.5</v>
      </c>
      <c r="IZ7" s="577">
        <v>25</v>
      </c>
      <c r="JA7" s="578">
        <v>7</v>
      </c>
      <c r="JB7" s="578">
        <v>10</v>
      </c>
      <c r="JC7" s="605">
        <v>53</v>
      </c>
      <c r="JD7" s="615">
        <v>0.47399999999999998</v>
      </c>
      <c r="JE7" s="616">
        <v>93.1</v>
      </c>
      <c r="JF7" s="616">
        <v>7.3</v>
      </c>
      <c r="JG7" s="616">
        <v>1.9</v>
      </c>
      <c r="JH7" s="617">
        <v>138050135</v>
      </c>
      <c r="JI7" s="579">
        <v>34.9</v>
      </c>
      <c r="JJ7" s="579">
        <v>53.8</v>
      </c>
      <c r="JK7" s="579" t="s">
        <v>439</v>
      </c>
      <c r="JL7" s="579" t="s">
        <v>439</v>
      </c>
      <c r="JM7" s="579">
        <v>52.4</v>
      </c>
      <c r="JN7" s="577">
        <v>42.9</v>
      </c>
      <c r="JO7" s="618">
        <v>3315</v>
      </c>
      <c r="JP7" s="74" t="s">
        <v>1208</v>
      </c>
      <c r="JQ7" s="74" t="s">
        <v>1208</v>
      </c>
      <c r="JR7" s="74" t="s">
        <v>1208</v>
      </c>
      <c r="JS7" s="577">
        <v>17</v>
      </c>
      <c r="JT7" s="577">
        <v>26.5</v>
      </c>
      <c r="JU7" s="576">
        <v>42169</v>
      </c>
      <c r="JV7" s="576">
        <v>1120</v>
      </c>
      <c r="JW7" s="576">
        <v>882</v>
      </c>
      <c r="JX7" s="576">
        <v>3574</v>
      </c>
      <c r="JY7" s="576">
        <v>4097</v>
      </c>
      <c r="JZ7" s="576">
        <v>4523</v>
      </c>
      <c r="KA7" s="576">
        <v>5539</v>
      </c>
      <c r="KB7" s="576">
        <v>6855</v>
      </c>
      <c r="KC7" s="576">
        <v>6649</v>
      </c>
      <c r="KD7" s="576">
        <v>6440</v>
      </c>
      <c r="KE7" s="576">
        <v>6071</v>
      </c>
      <c r="KF7" s="576">
        <v>5660</v>
      </c>
      <c r="KG7" s="576">
        <v>3875</v>
      </c>
      <c r="KH7" s="74" t="s">
        <v>1208</v>
      </c>
      <c r="KI7" s="576">
        <v>1607</v>
      </c>
      <c r="KJ7" s="576">
        <v>725</v>
      </c>
      <c r="KK7" s="576">
        <v>312</v>
      </c>
      <c r="KL7" s="576">
        <v>177</v>
      </c>
      <c r="KM7" s="576">
        <v>5141</v>
      </c>
      <c r="KN7" s="576">
        <v>4833</v>
      </c>
      <c r="KO7" s="576">
        <v>5145</v>
      </c>
      <c r="KP7" s="576">
        <v>6131</v>
      </c>
      <c r="KQ7" s="576">
        <v>7525</v>
      </c>
      <c r="KR7" s="576">
        <v>9107</v>
      </c>
      <c r="KS7" s="576">
        <v>8628</v>
      </c>
      <c r="KT7" s="576">
        <v>8712</v>
      </c>
      <c r="KU7" s="576">
        <v>9260</v>
      </c>
      <c r="KV7" s="576">
        <v>11370</v>
      </c>
      <c r="KW7" s="576">
        <v>13118</v>
      </c>
      <c r="KX7" s="833" t="s">
        <v>1208</v>
      </c>
      <c r="KY7" s="576">
        <v>10405</v>
      </c>
      <c r="KZ7" s="576">
        <v>9445</v>
      </c>
      <c r="LA7" s="576">
        <v>8260</v>
      </c>
      <c r="LB7" s="576">
        <v>9242</v>
      </c>
    </row>
    <row r="8" spans="1:314" ht="12.9" customHeight="1">
      <c r="A8" s="3">
        <v>12041</v>
      </c>
      <c r="B8" s="555" t="s">
        <v>705</v>
      </c>
      <c r="C8" s="575">
        <v>747.66</v>
      </c>
      <c r="D8" s="576">
        <v>332610</v>
      </c>
      <c r="E8" s="577">
        <v>10.8</v>
      </c>
      <c r="F8" s="577">
        <v>55.4</v>
      </c>
      <c r="G8" s="577">
        <v>33.799999999999997</v>
      </c>
      <c r="H8" s="578">
        <v>12922</v>
      </c>
      <c r="I8" s="578">
        <v>27867</v>
      </c>
      <c r="J8" s="578">
        <v>44289</v>
      </c>
      <c r="K8" s="576">
        <v>57486</v>
      </c>
      <c r="L8" s="576">
        <v>177602</v>
      </c>
      <c r="M8" s="576">
        <v>1243</v>
      </c>
      <c r="N8" s="576">
        <v>10800</v>
      </c>
      <c r="O8" s="579">
        <v>11593</v>
      </c>
      <c r="P8" s="74" t="s">
        <v>1208</v>
      </c>
      <c r="Q8" s="74" t="s">
        <v>1208</v>
      </c>
      <c r="R8" s="578">
        <v>326649</v>
      </c>
      <c r="S8" s="576">
        <v>339605</v>
      </c>
      <c r="T8" s="576">
        <v>341732</v>
      </c>
      <c r="U8" s="576">
        <v>647423</v>
      </c>
      <c r="V8" s="576">
        <v>1854447</v>
      </c>
      <c r="W8" s="576">
        <v>494105</v>
      </c>
      <c r="X8" s="576">
        <v>1288594</v>
      </c>
      <c r="Y8" s="580">
        <v>0</v>
      </c>
      <c r="Z8" s="574">
        <v>95</v>
      </c>
      <c r="AA8" s="580">
        <v>3</v>
      </c>
      <c r="AB8" s="74" t="s">
        <v>1208</v>
      </c>
      <c r="AC8" s="74" t="s">
        <v>1208</v>
      </c>
      <c r="AD8" s="581">
        <v>8947</v>
      </c>
      <c r="AE8" s="576">
        <v>1882</v>
      </c>
      <c r="AF8" s="580">
        <v>839</v>
      </c>
      <c r="AG8" s="576">
        <v>1546</v>
      </c>
      <c r="AH8" s="576">
        <v>123726</v>
      </c>
      <c r="AI8" s="583" t="s">
        <v>439</v>
      </c>
      <c r="AJ8" s="74" t="s">
        <v>1207</v>
      </c>
      <c r="AK8" s="574">
        <v>27</v>
      </c>
      <c r="AL8" s="576">
        <v>2385</v>
      </c>
      <c r="AM8" s="579">
        <v>52</v>
      </c>
      <c r="AN8" s="576">
        <v>14395</v>
      </c>
      <c r="AO8" s="576">
        <v>1214</v>
      </c>
      <c r="AP8" s="576">
        <v>104</v>
      </c>
      <c r="AQ8" s="582">
        <v>26</v>
      </c>
      <c r="AR8" s="576">
        <v>7593</v>
      </c>
      <c r="AS8" s="576">
        <v>638</v>
      </c>
      <c r="AT8" s="576">
        <v>4</v>
      </c>
      <c r="AU8" s="576">
        <v>262</v>
      </c>
      <c r="AV8" s="576">
        <v>7</v>
      </c>
      <c r="AW8" s="576">
        <v>6</v>
      </c>
      <c r="AX8" s="74" t="s">
        <v>1207</v>
      </c>
      <c r="AY8" s="74" t="s">
        <v>1207</v>
      </c>
      <c r="AZ8" s="74" t="s">
        <v>1207</v>
      </c>
      <c r="BA8" s="74" t="s">
        <v>1207</v>
      </c>
      <c r="BB8" s="577">
        <v>89.298892988929893</v>
      </c>
      <c r="BC8" s="577">
        <v>103</v>
      </c>
      <c r="BD8" s="577">
        <v>109.6</v>
      </c>
      <c r="BE8" s="74" t="s">
        <v>1207</v>
      </c>
      <c r="BF8" s="580">
        <v>26</v>
      </c>
      <c r="BG8" s="582">
        <v>26</v>
      </c>
      <c r="BH8" s="582">
        <v>26</v>
      </c>
      <c r="BI8" s="74" t="s">
        <v>1208</v>
      </c>
      <c r="BJ8" s="74" t="s">
        <v>1208</v>
      </c>
      <c r="BK8" s="580">
        <v>1</v>
      </c>
      <c r="BL8" s="580">
        <v>1</v>
      </c>
      <c r="BM8" s="582">
        <v>3</v>
      </c>
      <c r="BN8" s="582">
        <v>2</v>
      </c>
      <c r="BO8" s="579">
        <v>7</v>
      </c>
      <c r="BP8" s="576">
        <v>27092</v>
      </c>
      <c r="BQ8" s="579">
        <v>1</v>
      </c>
      <c r="BR8" s="576">
        <v>34000</v>
      </c>
      <c r="BS8" s="579">
        <v>3</v>
      </c>
      <c r="BT8" s="576">
        <v>97774</v>
      </c>
      <c r="BU8" s="579">
        <v>6</v>
      </c>
      <c r="BV8" s="576">
        <v>3619</v>
      </c>
      <c r="BW8" s="577">
        <v>42.3</v>
      </c>
      <c r="BX8" s="580">
        <v>1</v>
      </c>
      <c r="BY8" s="580">
        <v>3</v>
      </c>
      <c r="BZ8" s="580">
        <v>266</v>
      </c>
      <c r="CA8" s="580">
        <v>3032</v>
      </c>
      <c r="CB8" s="577">
        <v>64.400000000000006</v>
      </c>
      <c r="CC8" s="583">
        <v>1.1599999999999999</v>
      </c>
      <c r="CD8" s="577">
        <v>29.1</v>
      </c>
      <c r="CE8" s="577">
        <v>4.8081608175809896</v>
      </c>
      <c r="CF8" s="577">
        <v>55.470198308299999</v>
      </c>
      <c r="CG8" s="579">
        <v>39</v>
      </c>
      <c r="CH8" s="576">
        <v>7376</v>
      </c>
      <c r="CI8" s="579">
        <v>232</v>
      </c>
      <c r="CJ8" s="579">
        <v>1364</v>
      </c>
      <c r="CK8" s="579">
        <v>4507</v>
      </c>
      <c r="CL8" s="579">
        <v>1349</v>
      </c>
      <c r="CM8" s="579">
        <v>318</v>
      </c>
      <c r="CN8" s="579">
        <v>772</v>
      </c>
      <c r="CO8" s="575">
        <v>1.31</v>
      </c>
      <c r="CP8" s="583" t="s">
        <v>439</v>
      </c>
      <c r="CQ8" s="579">
        <v>11</v>
      </c>
      <c r="CR8" s="579">
        <v>162</v>
      </c>
      <c r="CS8" s="579">
        <v>2</v>
      </c>
      <c r="CT8" s="579">
        <v>3</v>
      </c>
      <c r="CU8" s="579">
        <v>270</v>
      </c>
      <c r="CV8" s="579">
        <v>20</v>
      </c>
      <c r="CW8" s="576">
        <v>1300</v>
      </c>
      <c r="CX8" s="579">
        <v>11</v>
      </c>
      <c r="CY8" s="579">
        <v>922</v>
      </c>
      <c r="CZ8" s="580">
        <v>83</v>
      </c>
      <c r="DA8" s="580">
        <v>1352</v>
      </c>
      <c r="DB8" s="580">
        <v>17</v>
      </c>
      <c r="DC8" s="580">
        <v>128</v>
      </c>
      <c r="DD8" s="580">
        <v>14</v>
      </c>
      <c r="DE8" s="580">
        <v>356</v>
      </c>
      <c r="DF8" s="576">
        <v>12494</v>
      </c>
      <c r="DG8" s="576">
        <v>3050</v>
      </c>
      <c r="DH8" s="576">
        <v>2285</v>
      </c>
      <c r="DI8" s="576">
        <v>1378941.0930000001</v>
      </c>
      <c r="DJ8" s="576">
        <v>496958.848</v>
      </c>
      <c r="DK8" s="576">
        <v>642652.74899999995</v>
      </c>
      <c r="DL8" s="576">
        <v>111890</v>
      </c>
      <c r="DM8" s="579">
        <v>11</v>
      </c>
      <c r="DN8" s="579">
        <v>23759</v>
      </c>
      <c r="DO8" s="579">
        <v>2080</v>
      </c>
      <c r="DP8" s="579">
        <v>2244</v>
      </c>
      <c r="DQ8" s="580">
        <v>275</v>
      </c>
      <c r="DR8" s="580">
        <v>830</v>
      </c>
      <c r="DS8" s="576">
        <v>6271</v>
      </c>
      <c r="DT8" s="619">
        <v>17099</v>
      </c>
      <c r="DU8" s="576">
        <v>4341</v>
      </c>
      <c r="DV8" s="576">
        <v>3136</v>
      </c>
      <c r="DW8" s="580">
        <v>658</v>
      </c>
      <c r="DX8" s="580">
        <v>597</v>
      </c>
      <c r="DY8" s="580">
        <v>3</v>
      </c>
      <c r="DZ8" s="580">
        <v>2931</v>
      </c>
      <c r="EA8" s="580">
        <v>66</v>
      </c>
      <c r="EB8" s="580">
        <v>17559</v>
      </c>
      <c r="EC8" s="74" t="s">
        <v>1208</v>
      </c>
      <c r="ED8" s="584">
        <v>93</v>
      </c>
      <c r="EE8" s="576">
        <v>6817</v>
      </c>
      <c r="EF8" s="585">
        <v>7670</v>
      </c>
      <c r="EG8" s="579">
        <v>0</v>
      </c>
      <c r="EH8" s="586" t="s">
        <v>439</v>
      </c>
      <c r="EI8" s="580">
        <v>91</v>
      </c>
      <c r="EJ8" s="580">
        <v>85</v>
      </c>
      <c r="EK8" s="577">
        <v>76.900000000000006</v>
      </c>
      <c r="EL8" s="580">
        <v>38</v>
      </c>
      <c r="EM8" s="580">
        <v>145</v>
      </c>
      <c r="EN8" s="580">
        <v>1184</v>
      </c>
      <c r="EO8" s="581">
        <v>216</v>
      </c>
      <c r="EP8" s="581">
        <v>49</v>
      </c>
      <c r="EQ8" s="581">
        <v>2001</v>
      </c>
      <c r="ER8" s="576">
        <v>1967</v>
      </c>
      <c r="ES8" s="577">
        <v>98.4</v>
      </c>
      <c r="ET8" s="577">
        <v>94.6</v>
      </c>
      <c r="EU8" s="581">
        <v>202</v>
      </c>
      <c r="EV8" s="577">
        <v>37.200000000000003</v>
      </c>
      <c r="EW8" s="581">
        <v>69011</v>
      </c>
      <c r="EX8" s="577">
        <v>25.1</v>
      </c>
      <c r="EY8" s="581">
        <v>444745</v>
      </c>
      <c r="EZ8" s="577">
        <v>3.3</v>
      </c>
      <c r="FA8" s="580">
        <v>390</v>
      </c>
      <c r="FB8" s="580">
        <v>12</v>
      </c>
      <c r="FC8" s="576">
        <v>597</v>
      </c>
      <c r="FD8" s="580">
        <v>40</v>
      </c>
      <c r="FE8" s="74" t="s">
        <v>1208</v>
      </c>
      <c r="FF8" s="580">
        <v>100</v>
      </c>
      <c r="FG8" s="577">
        <v>100</v>
      </c>
      <c r="FH8" s="576">
        <v>116108</v>
      </c>
      <c r="FI8" s="576">
        <v>3186</v>
      </c>
      <c r="FJ8" s="576">
        <v>251</v>
      </c>
      <c r="FK8" s="586">
        <v>103634</v>
      </c>
      <c r="FL8" s="576">
        <v>74166</v>
      </c>
      <c r="FM8" s="576">
        <v>17229</v>
      </c>
      <c r="FN8" s="576">
        <v>12239</v>
      </c>
      <c r="FO8" s="576">
        <v>9288</v>
      </c>
      <c r="FP8" s="587">
        <v>21.3</v>
      </c>
      <c r="FQ8" s="584">
        <v>390</v>
      </c>
      <c r="FR8" s="588">
        <v>21.7</v>
      </c>
      <c r="FS8" s="585">
        <v>6082</v>
      </c>
      <c r="FT8" s="580">
        <v>56</v>
      </c>
      <c r="FU8" s="580">
        <v>236</v>
      </c>
      <c r="FV8" s="580">
        <v>918</v>
      </c>
      <c r="FW8" s="589">
        <v>21</v>
      </c>
      <c r="FX8" s="590">
        <v>841</v>
      </c>
      <c r="FY8" s="591">
        <v>58.640259816332239</v>
      </c>
      <c r="FZ8" s="74" t="s">
        <v>1208</v>
      </c>
      <c r="GA8" s="588">
        <v>95.5</v>
      </c>
      <c r="GB8" s="588">
        <v>87.9</v>
      </c>
      <c r="GC8" s="577">
        <v>97</v>
      </c>
      <c r="GD8" s="592">
        <v>24.8</v>
      </c>
      <c r="GE8" s="593">
        <v>103</v>
      </c>
      <c r="GF8" s="584">
        <v>14</v>
      </c>
      <c r="GG8" s="584">
        <v>64</v>
      </c>
      <c r="GH8" s="580">
        <v>653</v>
      </c>
      <c r="GI8" s="580">
        <v>10</v>
      </c>
      <c r="GJ8" s="580">
        <v>1353</v>
      </c>
      <c r="GK8" s="580">
        <v>2842</v>
      </c>
      <c r="GL8" s="580">
        <v>11</v>
      </c>
      <c r="GM8" s="586">
        <v>5079300</v>
      </c>
      <c r="GN8" s="594">
        <v>5374</v>
      </c>
      <c r="GO8" s="580" t="s">
        <v>439</v>
      </c>
      <c r="GP8" s="580" t="s">
        <v>439</v>
      </c>
      <c r="GQ8" s="576">
        <v>14493</v>
      </c>
      <c r="GR8" s="579">
        <v>73</v>
      </c>
      <c r="GS8" s="579">
        <v>2125</v>
      </c>
      <c r="GT8" s="579">
        <v>12295</v>
      </c>
      <c r="GU8" s="576">
        <v>139204</v>
      </c>
      <c r="GV8" s="576">
        <v>735</v>
      </c>
      <c r="GW8" s="576">
        <v>22102</v>
      </c>
      <c r="GX8" s="576">
        <v>116367</v>
      </c>
      <c r="GY8" s="576">
        <v>889</v>
      </c>
      <c r="GZ8" s="576">
        <v>8077</v>
      </c>
      <c r="HA8" s="576">
        <v>631532</v>
      </c>
      <c r="HB8" s="576">
        <v>2212</v>
      </c>
      <c r="HC8" s="576">
        <v>19744</v>
      </c>
      <c r="HD8" s="576">
        <v>431714</v>
      </c>
      <c r="HE8" s="576">
        <v>320</v>
      </c>
      <c r="HF8" s="576">
        <v>8750</v>
      </c>
      <c r="HG8" s="576">
        <v>218751.05</v>
      </c>
      <c r="HH8" s="579">
        <v>318</v>
      </c>
      <c r="HI8" s="580">
        <v>8053</v>
      </c>
      <c r="HJ8" s="580">
        <v>181397</v>
      </c>
      <c r="HK8" s="595">
        <v>153</v>
      </c>
      <c r="HL8" s="580">
        <v>5551</v>
      </c>
      <c r="HM8" s="576">
        <v>1431</v>
      </c>
      <c r="HN8" s="576">
        <v>1133</v>
      </c>
      <c r="HO8" s="581">
        <v>782</v>
      </c>
      <c r="HP8" s="74" t="s">
        <v>1208</v>
      </c>
      <c r="HQ8" s="74" t="s">
        <v>1208</v>
      </c>
      <c r="HR8" s="74" t="s">
        <v>1208</v>
      </c>
      <c r="HS8" s="581">
        <v>5</v>
      </c>
      <c r="HT8" s="576">
        <v>2100762</v>
      </c>
      <c r="HU8" s="576">
        <v>27783470</v>
      </c>
      <c r="HV8" s="580">
        <v>1649405</v>
      </c>
      <c r="HW8" s="580">
        <v>1590793</v>
      </c>
      <c r="HX8" s="580">
        <v>1052368</v>
      </c>
      <c r="HY8" s="580">
        <v>11626</v>
      </c>
      <c r="HZ8" s="580">
        <v>11626</v>
      </c>
      <c r="IA8" s="580">
        <v>248300</v>
      </c>
      <c r="IB8" s="580">
        <v>211890</v>
      </c>
      <c r="IC8" s="609">
        <v>1946</v>
      </c>
      <c r="ID8" s="609">
        <v>12265261</v>
      </c>
      <c r="IE8" s="609" t="s">
        <v>439</v>
      </c>
      <c r="IF8" s="578">
        <v>270</v>
      </c>
      <c r="IG8" s="578" t="s">
        <v>439</v>
      </c>
      <c r="IH8" s="609">
        <v>161</v>
      </c>
      <c r="II8" s="578" t="s">
        <v>439</v>
      </c>
      <c r="IJ8" s="609">
        <v>13367</v>
      </c>
      <c r="IK8" s="576">
        <v>187172</v>
      </c>
      <c r="IL8" s="578">
        <v>42026</v>
      </c>
      <c r="IM8" s="580" t="s">
        <v>439</v>
      </c>
      <c r="IN8" s="620">
        <v>78.959999999999994</v>
      </c>
      <c r="IO8" s="609">
        <v>313661</v>
      </c>
      <c r="IP8" s="613">
        <v>-37.340000000000003</v>
      </c>
      <c r="IQ8" s="592">
        <v>0.8</v>
      </c>
      <c r="IR8" s="592">
        <v>0.8</v>
      </c>
      <c r="IS8" s="592">
        <v>1397</v>
      </c>
      <c r="IT8" s="592">
        <v>1397</v>
      </c>
      <c r="IU8" s="576">
        <v>22878</v>
      </c>
      <c r="IV8" s="577">
        <v>80.2</v>
      </c>
      <c r="IW8" s="577">
        <v>39.799999999999997</v>
      </c>
      <c r="IX8" s="577">
        <v>39.4</v>
      </c>
      <c r="IY8" s="577">
        <v>49.9</v>
      </c>
      <c r="IZ8" s="577">
        <v>17.100000000000001</v>
      </c>
      <c r="JA8" s="578">
        <v>2</v>
      </c>
      <c r="JB8" s="578">
        <v>7</v>
      </c>
      <c r="JC8" s="588">
        <v>57.1</v>
      </c>
      <c r="JD8" s="621">
        <v>0.53200000000000003</v>
      </c>
      <c r="JE8" s="622">
        <v>94.9</v>
      </c>
      <c r="JF8" s="622">
        <v>8.4</v>
      </c>
      <c r="JG8" s="622">
        <v>1.5</v>
      </c>
      <c r="JH8" s="623">
        <v>175030999</v>
      </c>
      <c r="JI8" s="579">
        <v>35.1</v>
      </c>
      <c r="JJ8" s="579">
        <v>56.4</v>
      </c>
      <c r="JK8" s="579" t="s">
        <v>439</v>
      </c>
      <c r="JL8" s="579" t="s">
        <v>439</v>
      </c>
      <c r="JM8" s="579">
        <v>90.7</v>
      </c>
      <c r="JN8" s="577">
        <v>38.799999999999997</v>
      </c>
      <c r="JO8" s="624">
        <v>2985</v>
      </c>
      <c r="JP8" s="74" t="s">
        <v>1208</v>
      </c>
      <c r="JQ8" s="74" t="s">
        <v>1208</v>
      </c>
      <c r="JR8" s="74" t="s">
        <v>1208</v>
      </c>
      <c r="JS8" s="577">
        <v>30</v>
      </c>
      <c r="JT8" s="577">
        <v>26.3</v>
      </c>
      <c r="JU8" s="576">
        <v>54750</v>
      </c>
      <c r="JV8" s="576">
        <v>1208</v>
      </c>
      <c r="JW8" s="576">
        <v>1204</v>
      </c>
      <c r="JX8" s="576">
        <v>4723</v>
      </c>
      <c r="JY8" s="576">
        <v>5567</v>
      </c>
      <c r="JZ8" s="576">
        <v>6115</v>
      </c>
      <c r="KA8" s="576">
        <v>7493</v>
      </c>
      <c r="KB8" s="576">
        <v>9172</v>
      </c>
      <c r="KC8" s="576">
        <v>8558</v>
      </c>
      <c r="KD8" s="576">
        <v>8178</v>
      </c>
      <c r="KE8" s="576">
        <v>7677</v>
      </c>
      <c r="KF8" s="576">
        <v>6792</v>
      </c>
      <c r="KG8" s="576">
        <v>4599</v>
      </c>
      <c r="KH8" s="74" t="s">
        <v>1208</v>
      </c>
      <c r="KI8" s="576">
        <v>1847</v>
      </c>
      <c r="KJ8" s="576">
        <v>676</v>
      </c>
      <c r="KK8" s="576">
        <v>295</v>
      </c>
      <c r="KL8" s="576">
        <v>152</v>
      </c>
      <c r="KM8" s="576">
        <v>6616</v>
      </c>
      <c r="KN8" s="576">
        <v>6309</v>
      </c>
      <c r="KO8" s="576">
        <v>6880</v>
      </c>
      <c r="KP8" s="576">
        <v>8387</v>
      </c>
      <c r="KQ8" s="576">
        <v>10122</v>
      </c>
      <c r="KR8" s="576">
        <v>11871</v>
      </c>
      <c r="KS8" s="576">
        <v>10976</v>
      </c>
      <c r="KT8" s="576">
        <v>10893</v>
      </c>
      <c r="KU8" s="576">
        <v>11375</v>
      </c>
      <c r="KV8" s="576">
        <v>14104</v>
      </c>
      <c r="KW8" s="576">
        <v>16258</v>
      </c>
      <c r="KX8" s="74" t="s">
        <v>1208</v>
      </c>
      <c r="KY8" s="576">
        <v>13085</v>
      </c>
      <c r="KZ8" s="576">
        <v>11059</v>
      </c>
      <c r="LA8" s="576">
        <v>9200</v>
      </c>
      <c r="LB8" s="576">
        <v>10901</v>
      </c>
    </row>
    <row r="9" spans="1:314" ht="12" customHeight="1">
      <c r="A9" s="3">
        <v>22012</v>
      </c>
      <c r="B9" s="555" t="s">
        <v>706</v>
      </c>
      <c r="C9" s="575">
        <v>824.62</v>
      </c>
      <c r="D9" s="576">
        <v>278964</v>
      </c>
      <c r="E9" s="577">
        <v>10.9</v>
      </c>
      <c r="F9" s="577">
        <v>58</v>
      </c>
      <c r="G9" s="577">
        <v>31.1</v>
      </c>
      <c r="H9" s="578">
        <v>10316</v>
      </c>
      <c r="I9" s="578">
        <v>22662</v>
      </c>
      <c r="J9" s="578">
        <v>36806</v>
      </c>
      <c r="K9" s="576">
        <v>43096</v>
      </c>
      <c r="L9" s="576">
        <v>136457</v>
      </c>
      <c r="M9" s="576">
        <v>1099</v>
      </c>
      <c r="N9" s="576">
        <v>7507</v>
      </c>
      <c r="O9" s="579">
        <v>8758</v>
      </c>
      <c r="P9" s="74" t="s">
        <v>1208</v>
      </c>
      <c r="Q9" s="74" t="s">
        <v>1208</v>
      </c>
      <c r="R9" s="578">
        <v>273083</v>
      </c>
      <c r="S9" s="576">
        <v>287648</v>
      </c>
      <c r="T9" s="576">
        <v>291843</v>
      </c>
      <c r="U9" s="576">
        <v>872406</v>
      </c>
      <c r="V9" s="576">
        <v>1145580</v>
      </c>
      <c r="W9" s="576">
        <v>383203</v>
      </c>
      <c r="X9" s="576">
        <v>1045419</v>
      </c>
      <c r="Y9" s="580">
        <v>64</v>
      </c>
      <c r="Z9" s="574">
        <v>50</v>
      </c>
      <c r="AA9" s="580">
        <v>45</v>
      </c>
      <c r="AB9" s="74" t="s">
        <v>1208</v>
      </c>
      <c r="AC9" s="74" t="s">
        <v>1208</v>
      </c>
      <c r="AD9" s="581">
        <v>77310</v>
      </c>
      <c r="AE9" s="576">
        <v>4253.95</v>
      </c>
      <c r="AF9" s="614">
        <v>4001.98</v>
      </c>
      <c r="AG9" s="576">
        <v>3020</v>
      </c>
      <c r="AH9" s="576">
        <v>391987</v>
      </c>
      <c r="AI9" s="576">
        <v>896</v>
      </c>
      <c r="AJ9" s="74" t="s">
        <v>1207</v>
      </c>
      <c r="AK9" s="574">
        <v>12</v>
      </c>
      <c r="AL9" s="576">
        <v>556</v>
      </c>
      <c r="AM9" s="579">
        <v>43</v>
      </c>
      <c r="AN9" s="576">
        <v>12593</v>
      </c>
      <c r="AO9" s="576">
        <v>821</v>
      </c>
      <c r="AP9" s="576">
        <v>100</v>
      </c>
      <c r="AQ9" s="582">
        <v>19</v>
      </c>
      <c r="AR9" s="576">
        <v>6789</v>
      </c>
      <c r="AS9" s="576">
        <v>492</v>
      </c>
      <c r="AT9" s="576">
        <v>1</v>
      </c>
      <c r="AU9" s="576">
        <v>207</v>
      </c>
      <c r="AV9" s="576">
        <v>17</v>
      </c>
      <c r="AW9" s="576">
        <v>1</v>
      </c>
      <c r="AX9" s="74" t="s">
        <v>1207</v>
      </c>
      <c r="AY9" s="74" t="s">
        <v>1207</v>
      </c>
      <c r="AZ9" s="74" t="s">
        <v>1207</v>
      </c>
      <c r="BA9" s="74" t="s">
        <v>1207</v>
      </c>
      <c r="BB9" s="577">
        <v>100</v>
      </c>
      <c r="BC9" s="577">
        <v>108.7</v>
      </c>
      <c r="BD9" s="577">
        <v>127.7</v>
      </c>
      <c r="BE9" s="74" t="s">
        <v>1207</v>
      </c>
      <c r="BF9" s="580">
        <v>4</v>
      </c>
      <c r="BG9" s="582">
        <v>11</v>
      </c>
      <c r="BH9" s="582">
        <v>4</v>
      </c>
      <c r="BI9" s="74" t="s">
        <v>1208</v>
      </c>
      <c r="BJ9" s="74" t="s">
        <v>1208</v>
      </c>
      <c r="BK9" s="580">
        <v>3</v>
      </c>
      <c r="BL9" s="580">
        <v>3</v>
      </c>
      <c r="BM9" s="582">
        <v>10</v>
      </c>
      <c r="BN9" s="582">
        <v>4</v>
      </c>
      <c r="BO9" s="579">
        <v>4</v>
      </c>
      <c r="BP9" s="576">
        <v>25409</v>
      </c>
      <c r="BQ9" s="579">
        <v>1</v>
      </c>
      <c r="BR9" s="576">
        <v>17000</v>
      </c>
      <c r="BS9" s="579">
        <v>3</v>
      </c>
      <c r="BT9" s="576">
        <v>59560</v>
      </c>
      <c r="BU9" s="579">
        <v>4</v>
      </c>
      <c r="BV9" s="576">
        <v>2306</v>
      </c>
      <c r="BW9" s="577">
        <v>31.4</v>
      </c>
      <c r="BX9" s="580">
        <v>2</v>
      </c>
      <c r="BY9" s="580">
        <v>4</v>
      </c>
      <c r="BZ9" s="580">
        <v>467</v>
      </c>
      <c r="CA9" s="580">
        <v>4652</v>
      </c>
      <c r="CB9" s="577">
        <v>45.6</v>
      </c>
      <c r="CC9" s="583">
        <v>1.19</v>
      </c>
      <c r="CD9" s="577">
        <v>37</v>
      </c>
      <c r="CE9" s="577">
        <v>5.8935115326579002</v>
      </c>
      <c r="CF9" s="577">
        <v>56.985738210400001</v>
      </c>
      <c r="CG9" s="579">
        <v>20</v>
      </c>
      <c r="CH9" s="576">
        <v>4786</v>
      </c>
      <c r="CI9" s="579">
        <v>221</v>
      </c>
      <c r="CJ9" s="579">
        <v>691</v>
      </c>
      <c r="CK9" s="579">
        <v>3685</v>
      </c>
      <c r="CL9" s="579">
        <v>1095</v>
      </c>
      <c r="CM9" s="579">
        <v>322</v>
      </c>
      <c r="CN9" s="579">
        <v>551</v>
      </c>
      <c r="CO9" s="575">
        <v>1.34</v>
      </c>
      <c r="CP9" s="583" t="s">
        <v>439</v>
      </c>
      <c r="CQ9" s="579">
        <v>1</v>
      </c>
      <c r="CR9" s="579">
        <v>3</v>
      </c>
      <c r="CS9" s="579">
        <v>2</v>
      </c>
      <c r="CT9" s="579">
        <v>2</v>
      </c>
      <c r="CU9" s="579">
        <v>155</v>
      </c>
      <c r="CV9" s="579">
        <v>14</v>
      </c>
      <c r="CW9" s="576">
        <v>844</v>
      </c>
      <c r="CX9" s="579">
        <v>14</v>
      </c>
      <c r="CY9" s="579">
        <v>1082</v>
      </c>
      <c r="CZ9" s="580">
        <v>58</v>
      </c>
      <c r="DA9" s="580">
        <v>1033</v>
      </c>
      <c r="DB9" s="580">
        <v>6</v>
      </c>
      <c r="DC9" s="580">
        <v>56</v>
      </c>
      <c r="DD9" s="580">
        <v>8</v>
      </c>
      <c r="DE9" s="580">
        <v>228</v>
      </c>
      <c r="DF9" s="576">
        <v>10386</v>
      </c>
      <c r="DG9" s="576">
        <v>2739</v>
      </c>
      <c r="DH9" s="576">
        <v>1962</v>
      </c>
      <c r="DI9" s="576">
        <v>1211059.0649999999</v>
      </c>
      <c r="DJ9" s="576">
        <v>444698.51899999997</v>
      </c>
      <c r="DK9" s="576">
        <v>540393.68500000006</v>
      </c>
      <c r="DL9" s="576">
        <v>86459</v>
      </c>
      <c r="DM9" s="579">
        <v>11</v>
      </c>
      <c r="DN9" s="576">
        <v>17093</v>
      </c>
      <c r="DO9" s="576">
        <v>2219</v>
      </c>
      <c r="DP9" s="576">
        <v>1968</v>
      </c>
      <c r="DQ9" s="580">
        <v>77</v>
      </c>
      <c r="DR9" s="580">
        <v>1163</v>
      </c>
      <c r="DS9" s="576">
        <v>6004</v>
      </c>
      <c r="DT9" s="619">
        <v>11816</v>
      </c>
      <c r="DU9" s="576">
        <v>2958</v>
      </c>
      <c r="DV9" s="576">
        <v>3678</v>
      </c>
      <c r="DW9" s="580">
        <v>238</v>
      </c>
      <c r="DX9" s="580">
        <v>452</v>
      </c>
      <c r="DY9" s="580">
        <v>2</v>
      </c>
      <c r="DZ9" s="580">
        <v>2162</v>
      </c>
      <c r="EA9" s="580">
        <v>35</v>
      </c>
      <c r="EB9" s="580">
        <v>11786</v>
      </c>
      <c r="EC9" s="74" t="s">
        <v>1208</v>
      </c>
      <c r="ED9" s="584">
        <v>110</v>
      </c>
      <c r="EE9" s="576">
        <v>8821</v>
      </c>
      <c r="EF9" s="585">
        <v>7810</v>
      </c>
      <c r="EG9" s="579">
        <v>0</v>
      </c>
      <c r="EH9" s="586">
        <v>1219</v>
      </c>
      <c r="EI9" s="580">
        <v>104</v>
      </c>
      <c r="EJ9" s="580">
        <v>105</v>
      </c>
      <c r="EK9" s="577">
        <v>76.599999999999994</v>
      </c>
      <c r="EL9" s="580">
        <v>33</v>
      </c>
      <c r="EM9" s="580">
        <v>76</v>
      </c>
      <c r="EN9" s="580">
        <v>1437</v>
      </c>
      <c r="EO9" s="581">
        <v>145</v>
      </c>
      <c r="EP9" s="581">
        <v>15</v>
      </c>
      <c r="EQ9" s="581">
        <v>1479</v>
      </c>
      <c r="ER9" s="576">
        <v>1635</v>
      </c>
      <c r="ES9" s="577">
        <v>98.8</v>
      </c>
      <c r="ET9" s="577">
        <v>97.9</v>
      </c>
      <c r="EU9" s="581">
        <v>98</v>
      </c>
      <c r="EV9" s="577">
        <v>30.28</v>
      </c>
      <c r="EW9" s="581">
        <v>60680</v>
      </c>
      <c r="EX9" s="577">
        <v>40.299999999999997</v>
      </c>
      <c r="EY9" s="581">
        <v>384043</v>
      </c>
      <c r="EZ9" s="577">
        <v>3.37</v>
      </c>
      <c r="FA9" s="580">
        <v>192</v>
      </c>
      <c r="FB9" s="580">
        <v>4</v>
      </c>
      <c r="FC9" s="576">
        <v>474</v>
      </c>
      <c r="FD9" s="580">
        <v>61</v>
      </c>
      <c r="FE9" s="74" t="s">
        <v>1208</v>
      </c>
      <c r="FF9" s="580">
        <v>98.4</v>
      </c>
      <c r="FG9" s="577" t="s">
        <v>439</v>
      </c>
      <c r="FH9" s="576">
        <v>107012</v>
      </c>
      <c r="FI9" s="576">
        <v>6843</v>
      </c>
      <c r="FJ9" s="576">
        <v>0</v>
      </c>
      <c r="FK9" s="586">
        <v>95429</v>
      </c>
      <c r="FL9" s="576">
        <v>81675</v>
      </c>
      <c r="FM9" s="576">
        <v>7355</v>
      </c>
      <c r="FN9" s="576">
        <v>6399</v>
      </c>
      <c r="FO9" s="576">
        <v>4740</v>
      </c>
      <c r="FP9" s="587">
        <v>14.7</v>
      </c>
      <c r="FQ9" s="584">
        <v>145</v>
      </c>
      <c r="FR9" s="588">
        <v>16.100000000000001</v>
      </c>
      <c r="FS9" s="585">
        <v>4739</v>
      </c>
      <c r="FT9" s="580" t="s">
        <v>439</v>
      </c>
      <c r="FU9" s="580">
        <v>193</v>
      </c>
      <c r="FV9" s="580">
        <v>470</v>
      </c>
      <c r="FW9" s="589">
        <v>16</v>
      </c>
      <c r="FX9" s="590">
        <v>490</v>
      </c>
      <c r="FY9" s="591">
        <v>65.380421249667279</v>
      </c>
      <c r="FZ9" s="74" t="s">
        <v>1208</v>
      </c>
      <c r="GA9" s="588">
        <v>99.82</v>
      </c>
      <c r="GB9" s="588">
        <v>88.35</v>
      </c>
      <c r="GC9" s="577">
        <v>81.2</v>
      </c>
      <c r="GD9" s="592">
        <v>76.7</v>
      </c>
      <c r="GE9" s="593">
        <v>104</v>
      </c>
      <c r="GF9" s="584">
        <v>11</v>
      </c>
      <c r="GG9" s="584">
        <v>61</v>
      </c>
      <c r="GH9" s="580">
        <v>696</v>
      </c>
      <c r="GI9" s="580">
        <v>6</v>
      </c>
      <c r="GJ9" s="580">
        <v>909</v>
      </c>
      <c r="GK9" s="580">
        <v>1547</v>
      </c>
      <c r="GL9" s="580">
        <v>3</v>
      </c>
      <c r="GM9" s="586">
        <v>6019985</v>
      </c>
      <c r="GN9" s="594">
        <v>4925</v>
      </c>
      <c r="GO9" s="625">
        <v>10380697</v>
      </c>
      <c r="GP9" s="580">
        <v>21182825</v>
      </c>
      <c r="GQ9" s="576">
        <v>12949</v>
      </c>
      <c r="GR9" s="579">
        <v>32</v>
      </c>
      <c r="GS9" s="579">
        <v>1575</v>
      </c>
      <c r="GT9" s="579">
        <v>11342</v>
      </c>
      <c r="GU9" s="576">
        <v>118455</v>
      </c>
      <c r="GV9" s="576">
        <v>285</v>
      </c>
      <c r="GW9" s="576">
        <v>16547</v>
      </c>
      <c r="GX9" s="576">
        <v>101623</v>
      </c>
      <c r="GY9" s="576">
        <v>895</v>
      </c>
      <c r="GZ9" s="576">
        <v>7809</v>
      </c>
      <c r="HA9" s="576">
        <v>770707</v>
      </c>
      <c r="HB9" s="576">
        <v>2093</v>
      </c>
      <c r="HC9" s="576">
        <v>16136</v>
      </c>
      <c r="HD9" s="576">
        <v>329979</v>
      </c>
      <c r="HE9" s="576">
        <v>178</v>
      </c>
      <c r="HF9" s="576">
        <v>5485</v>
      </c>
      <c r="HG9" s="576">
        <v>112932.14</v>
      </c>
      <c r="HH9" s="579">
        <v>177</v>
      </c>
      <c r="HI9" s="580">
        <v>5082</v>
      </c>
      <c r="HJ9" s="580">
        <v>107608</v>
      </c>
      <c r="HK9" s="595">
        <v>95.29</v>
      </c>
      <c r="HL9" s="580">
        <v>4172</v>
      </c>
      <c r="HM9" s="576">
        <v>2692</v>
      </c>
      <c r="HN9" s="576">
        <v>1936</v>
      </c>
      <c r="HO9" s="581">
        <v>274</v>
      </c>
      <c r="HP9" s="74" t="s">
        <v>1208</v>
      </c>
      <c r="HQ9" s="74" t="s">
        <v>1208</v>
      </c>
      <c r="HR9" s="74" t="s">
        <v>1208</v>
      </c>
      <c r="HS9" s="581">
        <v>41</v>
      </c>
      <c r="HT9" s="576">
        <v>1851347</v>
      </c>
      <c r="HU9" s="576">
        <v>13350141</v>
      </c>
      <c r="HV9" s="580">
        <v>698250</v>
      </c>
      <c r="HW9" s="580">
        <v>1266477</v>
      </c>
      <c r="HX9" s="580">
        <v>250579</v>
      </c>
      <c r="HY9" s="580">
        <v>3720</v>
      </c>
      <c r="HZ9" s="580">
        <v>3720</v>
      </c>
      <c r="IA9" s="580">
        <v>228450</v>
      </c>
      <c r="IB9" s="580">
        <v>153890</v>
      </c>
      <c r="IC9" s="609">
        <v>8800</v>
      </c>
      <c r="ID9" s="609" t="s">
        <v>439</v>
      </c>
      <c r="IE9" s="609">
        <v>7064761</v>
      </c>
      <c r="IF9" s="578" t="s">
        <v>439</v>
      </c>
      <c r="IG9" s="578">
        <v>141</v>
      </c>
      <c r="IH9" s="609" t="s">
        <v>439</v>
      </c>
      <c r="II9" s="578">
        <v>52</v>
      </c>
      <c r="IJ9" s="609">
        <v>26857</v>
      </c>
      <c r="IK9" s="576">
        <v>148912</v>
      </c>
      <c r="IL9" s="578">
        <v>10047</v>
      </c>
      <c r="IM9" s="579" t="s">
        <v>439</v>
      </c>
      <c r="IN9" s="620">
        <v>40.28</v>
      </c>
      <c r="IO9" s="609">
        <v>224677</v>
      </c>
      <c r="IP9" s="613">
        <v>-44.15</v>
      </c>
      <c r="IQ9" s="592">
        <v>2.1</v>
      </c>
      <c r="IR9" s="592">
        <v>1.6</v>
      </c>
      <c r="IS9" s="592">
        <v>1010.5</v>
      </c>
      <c r="IT9" s="592">
        <v>1010.5</v>
      </c>
      <c r="IU9" s="576">
        <v>30933</v>
      </c>
      <c r="IV9" s="577">
        <v>66.2</v>
      </c>
      <c r="IW9" s="577">
        <v>50.9</v>
      </c>
      <c r="IX9" s="577">
        <v>34.200000000000003</v>
      </c>
      <c r="IY9" s="577">
        <v>50</v>
      </c>
      <c r="IZ9" s="577">
        <v>14.2</v>
      </c>
      <c r="JA9" s="578">
        <v>4</v>
      </c>
      <c r="JB9" s="578">
        <v>4</v>
      </c>
      <c r="JC9" s="588">
        <v>70</v>
      </c>
      <c r="JD9" s="621">
        <v>0.56000000000000005</v>
      </c>
      <c r="JE9" s="622">
        <v>92.2</v>
      </c>
      <c r="JF9" s="622">
        <v>15</v>
      </c>
      <c r="JG9" s="622">
        <v>4</v>
      </c>
      <c r="JH9" s="623">
        <v>136924899</v>
      </c>
      <c r="JI9" s="579">
        <v>36.799999999999997</v>
      </c>
      <c r="JJ9" s="579">
        <v>54.7</v>
      </c>
      <c r="JK9" s="579" t="s">
        <v>439</v>
      </c>
      <c r="JL9" s="579" t="s">
        <v>439</v>
      </c>
      <c r="JM9" s="579">
        <v>93.6</v>
      </c>
      <c r="JN9" s="577">
        <v>38.299999999999997</v>
      </c>
      <c r="JO9" s="624">
        <v>2447</v>
      </c>
      <c r="JP9" s="74" t="s">
        <v>1208</v>
      </c>
      <c r="JQ9" s="74" t="s">
        <v>1208</v>
      </c>
      <c r="JR9" s="74" t="s">
        <v>1208</v>
      </c>
      <c r="JS9" s="577">
        <v>20</v>
      </c>
      <c r="JT9" s="577">
        <v>24</v>
      </c>
      <c r="JU9" s="576">
        <v>48839</v>
      </c>
      <c r="JV9" s="576">
        <v>1130</v>
      </c>
      <c r="JW9" s="576">
        <v>859</v>
      </c>
      <c r="JX9" s="576">
        <v>3934</v>
      </c>
      <c r="JY9" s="576">
        <v>4835</v>
      </c>
      <c r="JZ9" s="576">
        <v>5763</v>
      </c>
      <c r="KA9" s="576">
        <v>6933</v>
      </c>
      <c r="KB9" s="576">
        <v>8009</v>
      </c>
      <c r="KC9" s="576">
        <v>7557</v>
      </c>
      <c r="KD9" s="576">
        <v>7333</v>
      </c>
      <c r="KE9" s="576">
        <v>6720</v>
      </c>
      <c r="KF9" s="576">
        <v>5206</v>
      </c>
      <c r="KG9" s="576">
        <v>3456</v>
      </c>
      <c r="KH9" s="74" t="s">
        <v>1208</v>
      </c>
      <c r="KI9" s="576">
        <v>1484</v>
      </c>
      <c r="KJ9" s="576">
        <v>728</v>
      </c>
      <c r="KK9" s="576">
        <v>368</v>
      </c>
      <c r="KL9" s="576">
        <v>143</v>
      </c>
      <c r="KM9" s="576">
        <v>6349</v>
      </c>
      <c r="KN9" s="576">
        <v>5492</v>
      </c>
      <c r="KO9" s="576">
        <v>5848</v>
      </c>
      <c r="KP9" s="576">
        <v>7311</v>
      </c>
      <c r="KQ9" s="576">
        <v>8905</v>
      </c>
      <c r="KR9" s="576">
        <v>10197</v>
      </c>
      <c r="KS9" s="576">
        <v>9699</v>
      </c>
      <c r="KT9" s="576">
        <v>9977</v>
      </c>
      <c r="KU9" s="576">
        <v>10379</v>
      </c>
      <c r="KV9" s="576">
        <v>11451</v>
      </c>
      <c r="KW9" s="576">
        <v>12705</v>
      </c>
      <c r="KX9" s="74" t="s">
        <v>1208</v>
      </c>
      <c r="KY9" s="576">
        <v>9887</v>
      </c>
      <c r="KZ9" s="576">
        <v>8794</v>
      </c>
      <c r="LA9" s="576">
        <v>8063</v>
      </c>
      <c r="LB9" s="576">
        <v>8074</v>
      </c>
    </row>
    <row r="10" spans="1:314" ht="12" customHeight="1">
      <c r="A10" s="3">
        <v>22039</v>
      </c>
      <c r="B10" s="555" t="s">
        <v>707</v>
      </c>
      <c r="C10" s="575">
        <v>305.56</v>
      </c>
      <c r="D10" s="576">
        <v>226541</v>
      </c>
      <c r="E10" s="577">
        <v>11.577595225588304</v>
      </c>
      <c r="F10" s="577">
        <v>57.912695715124421</v>
      </c>
      <c r="G10" s="577">
        <v>30.509709059287282</v>
      </c>
      <c r="H10" s="578">
        <v>9557</v>
      </c>
      <c r="I10" s="578">
        <v>20463</v>
      </c>
      <c r="J10" s="578">
        <v>32663</v>
      </c>
      <c r="K10" s="576">
        <v>34226</v>
      </c>
      <c r="L10" s="576">
        <v>108889</v>
      </c>
      <c r="M10" s="576">
        <v>1293</v>
      </c>
      <c r="N10" s="576">
        <v>6800</v>
      </c>
      <c r="O10" s="579">
        <v>7613</v>
      </c>
      <c r="P10" s="74" t="s">
        <v>1208</v>
      </c>
      <c r="Q10" s="74" t="s">
        <v>1208</v>
      </c>
      <c r="R10" s="578">
        <v>221639</v>
      </c>
      <c r="S10" s="576">
        <v>231257</v>
      </c>
      <c r="T10" s="576">
        <v>241823</v>
      </c>
      <c r="U10" s="576">
        <v>780670</v>
      </c>
      <c r="V10" s="576">
        <v>784158</v>
      </c>
      <c r="W10" s="576">
        <v>245210</v>
      </c>
      <c r="X10" s="576">
        <v>518818</v>
      </c>
      <c r="Y10" s="580">
        <v>66</v>
      </c>
      <c r="Z10" s="574">
        <v>47</v>
      </c>
      <c r="AA10" s="580">
        <v>5</v>
      </c>
      <c r="AB10" s="74" t="s">
        <v>1208</v>
      </c>
      <c r="AC10" s="74" t="s">
        <v>1208</v>
      </c>
      <c r="AD10" s="581">
        <v>0</v>
      </c>
      <c r="AE10" s="576">
        <v>1891</v>
      </c>
      <c r="AF10" s="580">
        <v>2258</v>
      </c>
      <c r="AG10" s="576">
        <v>1624</v>
      </c>
      <c r="AH10" s="576">
        <v>18910</v>
      </c>
      <c r="AI10" s="576">
        <v>1532</v>
      </c>
      <c r="AJ10" s="74" t="s">
        <v>1207</v>
      </c>
      <c r="AK10" s="574">
        <v>13</v>
      </c>
      <c r="AL10" s="576">
        <v>728</v>
      </c>
      <c r="AM10" s="579">
        <v>42</v>
      </c>
      <c r="AN10" s="576">
        <v>10791</v>
      </c>
      <c r="AO10" s="576">
        <v>757</v>
      </c>
      <c r="AP10" s="576">
        <v>66</v>
      </c>
      <c r="AQ10" s="582">
        <v>24</v>
      </c>
      <c r="AR10" s="576">
        <v>5600</v>
      </c>
      <c r="AS10" s="576">
        <v>490</v>
      </c>
      <c r="AT10" s="576">
        <v>1</v>
      </c>
      <c r="AU10" s="576">
        <v>236</v>
      </c>
      <c r="AV10" s="576">
        <v>16</v>
      </c>
      <c r="AW10" s="576">
        <v>8</v>
      </c>
      <c r="AX10" s="74" t="s">
        <v>1207</v>
      </c>
      <c r="AY10" s="74" t="s">
        <v>1207</v>
      </c>
      <c r="AZ10" s="74" t="s">
        <v>1207</v>
      </c>
      <c r="BA10" s="74" t="s">
        <v>1207</v>
      </c>
      <c r="BB10" s="577">
        <v>100</v>
      </c>
      <c r="BC10" s="577">
        <v>89.4</v>
      </c>
      <c r="BD10" s="577">
        <v>79.3</v>
      </c>
      <c r="BE10" s="74" t="s">
        <v>1207</v>
      </c>
      <c r="BF10" s="580">
        <v>3</v>
      </c>
      <c r="BG10" s="582">
        <v>10</v>
      </c>
      <c r="BH10" s="582">
        <v>3</v>
      </c>
      <c r="BI10" s="74" t="s">
        <v>1208</v>
      </c>
      <c r="BJ10" s="74" t="s">
        <v>1208</v>
      </c>
      <c r="BK10" s="580">
        <v>3</v>
      </c>
      <c r="BL10" s="580">
        <v>3</v>
      </c>
      <c r="BM10" s="582">
        <v>12</v>
      </c>
      <c r="BN10" s="582">
        <v>3</v>
      </c>
      <c r="BO10" s="579">
        <v>4</v>
      </c>
      <c r="BP10" s="576">
        <v>19505</v>
      </c>
      <c r="BQ10" s="579">
        <v>2</v>
      </c>
      <c r="BR10" s="576">
        <v>48576</v>
      </c>
      <c r="BS10" s="579">
        <v>3</v>
      </c>
      <c r="BT10" s="576">
        <v>63326</v>
      </c>
      <c r="BU10" s="579">
        <v>3</v>
      </c>
      <c r="BV10" s="576">
        <v>3330</v>
      </c>
      <c r="BW10" s="577">
        <v>51.52</v>
      </c>
      <c r="BX10" s="580">
        <v>1</v>
      </c>
      <c r="BY10" s="580">
        <v>3</v>
      </c>
      <c r="BZ10" s="580">
        <v>203</v>
      </c>
      <c r="CA10" s="580">
        <v>2409</v>
      </c>
      <c r="CB10" s="577">
        <v>68.2</v>
      </c>
      <c r="CC10" s="583">
        <v>1.55</v>
      </c>
      <c r="CD10" s="577">
        <v>44.1</v>
      </c>
      <c r="CE10" s="577">
        <v>5.5003498950314906</v>
      </c>
      <c r="CF10" s="577">
        <v>57.912867274600003</v>
      </c>
      <c r="CG10" s="579">
        <v>21</v>
      </c>
      <c r="CH10" s="576">
        <v>4398</v>
      </c>
      <c r="CI10" s="579">
        <v>169</v>
      </c>
      <c r="CJ10" s="579">
        <v>591</v>
      </c>
      <c r="CK10" s="579">
        <v>2899</v>
      </c>
      <c r="CL10" s="579">
        <v>780</v>
      </c>
      <c r="CM10" s="579">
        <v>266</v>
      </c>
      <c r="CN10" s="579">
        <v>479</v>
      </c>
      <c r="CO10" s="575">
        <v>1.35</v>
      </c>
      <c r="CP10" s="577" t="s">
        <v>439</v>
      </c>
      <c r="CQ10" s="579">
        <v>1</v>
      </c>
      <c r="CR10" s="579">
        <v>2</v>
      </c>
      <c r="CS10" s="579">
        <v>2</v>
      </c>
      <c r="CT10" s="579">
        <v>1</v>
      </c>
      <c r="CU10" s="579">
        <v>50</v>
      </c>
      <c r="CV10" s="579">
        <v>9</v>
      </c>
      <c r="CW10" s="576">
        <v>565</v>
      </c>
      <c r="CX10" s="579">
        <v>7</v>
      </c>
      <c r="CY10" s="579">
        <v>730</v>
      </c>
      <c r="CZ10" s="580">
        <v>30</v>
      </c>
      <c r="DA10" s="580">
        <v>465</v>
      </c>
      <c r="DB10" s="580">
        <v>9</v>
      </c>
      <c r="DC10" s="580">
        <v>99</v>
      </c>
      <c r="DD10" s="580">
        <v>11</v>
      </c>
      <c r="DE10" s="580">
        <v>310</v>
      </c>
      <c r="DF10" s="576">
        <v>7291</v>
      </c>
      <c r="DG10" s="576">
        <v>1758</v>
      </c>
      <c r="DH10" s="576">
        <v>1503</v>
      </c>
      <c r="DI10" s="576">
        <v>862533.06400000001</v>
      </c>
      <c r="DJ10" s="576">
        <v>285048.81699999998</v>
      </c>
      <c r="DK10" s="576">
        <v>424290.33500000002</v>
      </c>
      <c r="DL10" s="576">
        <v>69150</v>
      </c>
      <c r="DM10" s="579">
        <v>13</v>
      </c>
      <c r="DN10" s="576">
        <v>11204</v>
      </c>
      <c r="DO10" s="576">
        <v>1737</v>
      </c>
      <c r="DP10" s="576">
        <v>1231</v>
      </c>
      <c r="DQ10" s="580">
        <v>165</v>
      </c>
      <c r="DR10" s="580">
        <v>1353</v>
      </c>
      <c r="DS10" s="576">
        <v>5184</v>
      </c>
      <c r="DT10" s="599">
        <v>8737</v>
      </c>
      <c r="DU10" s="576">
        <v>2164</v>
      </c>
      <c r="DV10" s="576">
        <v>2946</v>
      </c>
      <c r="DW10" s="576">
        <v>320</v>
      </c>
      <c r="DX10" s="576">
        <v>320</v>
      </c>
      <c r="DY10" s="576">
        <v>5</v>
      </c>
      <c r="DZ10" s="576">
        <v>2014</v>
      </c>
      <c r="EA10" s="576">
        <v>15</v>
      </c>
      <c r="EB10" s="576">
        <v>13619</v>
      </c>
      <c r="EC10" s="74" t="s">
        <v>1208</v>
      </c>
      <c r="ED10" s="584">
        <v>85</v>
      </c>
      <c r="EE10" s="576">
        <v>7451</v>
      </c>
      <c r="EF10" s="585">
        <v>6622</v>
      </c>
      <c r="EG10" s="579">
        <v>0</v>
      </c>
      <c r="EH10" s="586">
        <v>955</v>
      </c>
      <c r="EI10" s="580">
        <v>83</v>
      </c>
      <c r="EJ10" s="580">
        <v>77</v>
      </c>
      <c r="EK10" s="577">
        <v>60.8</v>
      </c>
      <c r="EL10" s="580">
        <v>11</v>
      </c>
      <c r="EM10" s="580">
        <v>31</v>
      </c>
      <c r="EN10" s="580">
        <v>409</v>
      </c>
      <c r="EO10" s="581">
        <v>256</v>
      </c>
      <c r="EP10" s="581">
        <v>7</v>
      </c>
      <c r="EQ10" s="581">
        <v>1562</v>
      </c>
      <c r="ER10" s="576">
        <v>1466</v>
      </c>
      <c r="ES10" s="577">
        <v>98.5</v>
      </c>
      <c r="ET10" s="577">
        <v>97.7</v>
      </c>
      <c r="EU10" s="581">
        <v>117</v>
      </c>
      <c r="EV10" s="577">
        <v>18.91</v>
      </c>
      <c r="EW10" s="581">
        <v>48609</v>
      </c>
      <c r="EX10" s="577">
        <v>31.5</v>
      </c>
      <c r="EY10" s="581">
        <v>383287</v>
      </c>
      <c r="EZ10" s="577">
        <v>2.5</v>
      </c>
      <c r="FA10" s="580">
        <v>319</v>
      </c>
      <c r="FB10" s="580">
        <v>0</v>
      </c>
      <c r="FC10" s="576">
        <v>900</v>
      </c>
      <c r="FD10" s="580">
        <v>81</v>
      </c>
      <c r="FE10" s="74" t="s">
        <v>1208</v>
      </c>
      <c r="FF10" s="580">
        <v>100</v>
      </c>
      <c r="FG10" s="577">
        <v>100</v>
      </c>
      <c r="FH10" s="576">
        <v>81503</v>
      </c>
      <c r="FI10" s="576">
        <v>7052</v>
      </c>
      <c r="FJ10" s="576">
        <v>0</v>
      </c>
      <c r="FK10" s="586">
        <v>73988</v>
      </c>
      <c r="FL10" s="576">
        <v>63181</v>
      </c>
      <c r="FM10" s="576">
        <v>7161</v>
      </c>
      <c r="FN10" s="576">
        <v>3646</v>
      </c>
      <c r="FO10" s="576">
        <v>463</v>
      </c>
      <c r="FP10" s="587">
        <v>12.7</v>
      </c>
      <c r="FQ10" s="584">
        <v>176</v>
      </c>
      <c r="FR10" s="588">
        <v>10.75</v>
      </c>
      <c r="FS10" s="585">
        <v>4390</v>
      </c>
      <c r="FT10" s="580" t="s">
        <v>439</v>
      </c>
      <c r="FU10" s="580">
        <v>123</v>
      </c>
      <c r="FV10" s="580">
        <v>239</v>
      </c>
      <c r="FW10" s="589">
        <v>16</v>
      </c>
      <c r="FX10" s="590">
        <v>494</v>
      </c>
      <c r="FY10" s="591">
        <v>64.018610690326767</v>
      </c>
      <c r="FZ10" s="74" t="s">
        <v>1208</v>
      </c>
      <c r="GA10" s="588">
        <v>99.2</v>
      </c>
      <c r="GB10" s="588">
        <v>90.3</v>
      </c>
      <c r="GC10" s="577">
        <v>63.7</v>
      </c>
      <c r="GD10" s="592">
        <v>44.2</v>
      </c>
      <c r="GE10" s="593">
        <v>130</v>
      </c>
      <c r="GF10" s="584">
        <v>18</v>
      </c>
      <c r="GG10" s="584">
        <v>67</v>
      </c>
      <c r="GH10" s="580">
        <v>605</v>
      </c>
      <c r="GI10" s="580">
        <v>3</v>
      </c>
      <c r="GJ10" s="580">
        <v>642</v>
      </c>
      <c r="GK10" s="580">
        <v>1936</v>
      </c>
      <c r="GL10" s="580">
        <v>4</v>
      </c>
      <c r="GM10" s="586">
        <v>6631881</v>
      </c>
      <c r="GN10" s="594">
        <v>3830</v>
      </c>
      <c r="GO10" s="580">
        <v>19764436</v>
      </c>
      <c r="GP10" s="625" t="s">
        <v>439</v>
      </c>
      <c r="GQ10" s="576">
        <v>11225</v>
      </c>
      <c r="GR10" s="579">
        <v>66</v>
      </c>
      <c r="GS10" s="579">
        <v>1558</v>
      </c>
      <c r="GT10" s="579">
        <v>9601</v>
      </c>
      <c r="GU10" s="576">
        <v>104728</v>
      </c>
      <c r="GV10" s="576">
        <v>1237</v>
      </c>
      <c r="GW10" s="576">
        <v>23268</v>
      </c>
      <c r="GX10" s="576">
        <v>80223</v>
      </c>
      <c r="GY10" s="576">
        <v>732</v>
      </c>
      <c r="GZ10" s="576">
        <v>6242</v>
      </c>
      <c r="HA10" s="576">
        <v>451875</v>
      </c>
      <c r="HB10" s="576">
        <v>1855</v>
      </c>
      <c r="HC10" s="576">
        <v>13708</v>
      </c>
      <c r="HD10" s="576">
        <v>299093</v>
      </c>
      <c r="HE10" s="576">
        <v>333</v>
      </c>
      <c r="HF10" s="576">
        <v>14159</v>
      </c>
      <c r="HG10" s="576">
        <v>569085.88</v>
      </c>
      <c r="HH10" s="579">
        <v>327</v>
      </c>
      <c r="HI10" s="580">
        <v>11092</v>
      </c>
      <c r="HJ10" s="580">
        <v>38779090</v>
      </c>
      <c r="HK10" s="595">
        <v>64.84</v>
      </c>
      <c r="HL10" s="580">
        <v>2918</v>
      </c>
      <c r="HM10" s="576">
        <v>2736</v>
      </c>
      <c r="HN10" s="576">
        <v>1477</v>
      </c>
      <c r="HO10" s="581">
        <v>127</v>
      </c>
      <c r="HP10" s="74" t="s">
        <v>1208</v>
      </c>
      <c r="HQ10" s="74" t="s">
        <v>1208</v>
      </c>
      <c r="HR10" s="74" t="s">
        <v>1208</v>
      </c>
      <c r="HS10" s="581">
        <v>2</v>
      </c>
      <c r="HT10" s="576">
        <v>1512472</v>
      </c>
      <c r="HU10" s="576">
        <v>9883518</v>
      </c>
      <c r="HV10" s="580">
        <v>1061211</v>
      </c>
      <c r="HW10" s="580">
        <v>1188209</v>
      </c>
      <c r="HX10" s="580">
        <v>256524</v>
      </c>
      <c r="HY10" s="580">
        <v>1280</v>
      </c>
      <c r="HZ10" s="580">
        <v>2895</v>
      </c>
      <c r="IA10" s="580">
        <v>243510</v>
      </c>
      <c r="IB10" s="580">
        <v>194573</v>
      </c>
      <c r="IC10" s="609">
        <v>2819</v>
      </c>
      <c r="ID10" s="609">
        <v>2935280</v>
      </c>
      <c r="IE10" s="609">
        <v>6532738</v>
      </c>
      <c r="IF10" s="578">
        <v>61</v>
      </c>
      <c r="IG10" s="578">
        <v>118</v>
      </c>
      <c r="IH10" s="609">
        <v>33</v>
      </c>
      <c r="II10" s="578">
        <v>79</v>
      </c>
      <c r="IJ10" s="609">
        <v>30856</v>
      </c>
      <c r="IK10" s="576">
        <v>132471</v>
      </c>
      <c r="IL10" s="578">
        <v>0</v>
      </c>
      <c r="IM10" s="626">
        <v>0</v>
      </c>
      <c r="IN10" s="620">
        <v>47.65</v>
      </c>
      <c r="IO10" s="609">
        <v>156053</v>
      </c>
      <c r="IP10" s="613">
        <v>-16.907355069966222</v>
      </c>
      <c r="IQ10" s="614">
        <v>0.77</v>
      </c>
      <c r="IR10" s="614">
        <v>0.77</v>
      </c>
      <c r="IS10" s="592">
        <v>1986.31</v>
      </c>
      <c r="IT10" s="592">
        <v>1966.8979999999999</v>
      </c>
      <c r="IU10" s="576">
        <v>24113</v>
      </c>
      <c r="IV10" s="577">
        <v>78.400000000000006</v>
      </c>
      <c r="IW10" s="577">
        <v>45.5</v>
      </c>
      <c r="IX10" s="577">
        <v>23.9</v>
      </c>
      <c r="IY10" s="577">
        <v>48.1</v>
      </c>
      <c r="IZ10" s="577">
        <v>17.399999999999999</v>
      </c>
      <c r="JA10" s="578">
        <v>1</v>
      </c>
      <c r="JB10" s="578">
        <v>6</v>
      </c>
      <c r="JC10" s="588">
        <v>61.2</v>
      </c>
      <c r="JD10" s="621">
        <v>0.67</v>
      </c>
      <c r="JE10" s="622">
        <v>92.1</v>
      </c>
      <c r="JF10" s="622">
        <v>9.8000000000000007</v>
      </c>
      <c r="JG10" s="622">
        <v>3.9</v>
      </c>
      <c r="JH10" s="623">
        <v>118143978</v>
      </c>
      <c r="JI10" s="579">
        <v>38.5</v>
      </c>
      <c r="JJ10" s="579">
        <v>47.8</v>
      </c>
      <c r="JK10" s="579" t="s">
        <v>439</v>
      </c>
      <c r="JL10" s="579" t="s">
        <v>439</v>
      </c>
      <c r="JM10" s="579">
        <v>127.4</v>
      </c>
      <c r="JN10" s="577">
        <v>37.6</v>
      </c>
      <c r="JO10" s="624">
        <v>2393</v>
      </c>
      <c r="JP10" s="74" t="s">
        <v>1208</v>
      </c>
      <c r="JQ10" s="74" t="s">
        <v>1208</v>
      </c>
      <c r="JR10" s="74" t="s">
        <v>1208</v>
      </c>
      <c r="JS10" s="577">
        <v>36</v>
      </c>
      <c r="JT10" s="577">
        <v>27.6</v>
      </c>
      <c r="JU10" s="576">
        <v>40763</v>
      </c>
      <c r="JV10" s="576">
        <v>877</v>
      </c>
      <c r="JW10" s="576">
        <v>627</v>
      </c>
      <c r="JX10" s="576">
        <v>3114</v>
      </c>
      <c r="JY10" s="576">
        <v>3956</v>
      </c>
      <c r="JZ10" s="576">
        <v>4628</v>
      </c>
      <c r="KA10" s="576">
        <v>5403</v>
      </c>
      <c r="KB10" s="576">
        <v>6493</v>
      </c>
      <c r="KC10" s="576">
        <v>6252</v>
      </c>
      <c r="KD10" s="576">
        <v>5876</v>
      </c>
      <c r="KE10" s="576">
        <v>5295</v>
      </c>
      <c r="KF10" s="576">
        <v>4414</v>
      </c>
      <c r="KG10" s="576">
        <v>2729</v>
      </c>
      <c r="KH10" s="74" t="s">
        <v>1208</v>
      </c>
      <c r="KI10" s="576">
        <v>1142</v>
      </c>
      <c r="KJ10" s="576">
        <v>532</v>
      </c>
      <c r="KK10" s="576">
        <v>241</v>
      </c>
      <c r="KL10" s="576">
        <v>120</v>
      </c>
      <c r="KM10" s="576">
        <v>5268</v>
      </c>
      <c r="KN10" s="576">
        <v>3997</v>
      </c>
      <c r="KO10" s="576">
        <v>4839</v>
      </c>
      <c r="KP10" s="576">
        <v>5914</v>
      </c>
      <c r="KQ10" s="576">
        <v>6874</v>
      </c>
      <c r="KR10" s="576">
        <v>8166</v>
      </c>
      <c r="KS10" s="576">
        <v>7911</v>
      </c>
      <c r="KT10" s="576">
        <v>7777</v>
      </c>
      <c r="KU10" s="576">
        <v>7988</v>
      </c>
      <c r="KV10" s="576">
        <v>9104</v>
      </c>
      <c r="KW10" s="576">
        <v>9884</v>
      </c>
      <c r="KX10" s="74" t="s">
        <v>1208</v>
      </c>
      <c r="KY10" s="576">
        <v>8000</v>
      </c>
      <c r="KZ10" s="576">
        <v>6970</v>
      </c>
      <c r="LA10" s="576">
        <v>5996</v>
      </c>
      <c r="LB10" s="576">
        <v>5863</v>
      </c>
    </row>
    <row r="11" spans="1:314" ht="12" customHeight="1">
      <c r="A11" s="3">
        <v>32018</v>
      </c>
      <c r="B11" s="555" t="s">
        <v>708</v>
      </c>
      <c r="C11" s="575">
        <v>886.47</v>
      </c>
      <c r="D11" s="576">
        <v>287326</v>
      </c>
      <c r="E11" s="577">
        <v>12.27</v>
      </c>
      <c r="F11" s="577">
        <v>60.18</v>
      </c>
      <c r="G11" s="577">
        <v>27.55</v>
      </c>
      <c r="H11" s="578">
        <v>10588</v>
      </c>
      <c r="I11" s="578">
        <v>27685</v>
      </c>
      <c r="J11" s="578">
        <v>43374</v>
      </c>
      <c r="K11" s="576">
        <v>40352</v>
      </c>
      <c r="L11" s="576">
        <v>136198</v>
      </c>
      <c r="M11" s="576">
        <v>1681</v>
      </c>
      <c r="N11" s="576">
        <v>11693</v>
      </c>
      <c r="O11" s="579">
        <v>12249</v>
      </c>
      <c r="P11" s="74" t="s">
        <v>1208</v>
      </c>
      <c r="Q11" s="74" t="s">
        <v>1208</v>
      </c>
      <c r="R11" s="578">
        <v>291362</v>
      </c>
      <c r="S11" s="576">
        <v>297631</v>
      </c>
      <c r="T11" s="576">
        <v>314704</v>
      </c>
      <c r="U11" s="576">
        <v>454947</v>
      </c>
      <c r="V11" s="576">
        <v>602040</v>
      </c>
      <c r="W11" s="576">
        <v>206619</v>
      </c>
      <c r="X11" s="576">
        <v>675729</v>
      </c>
      <c r="Y11" s="580">
        <v>0</v>
      </c>
      <c r="Z11" s="574">
        <v>61</v>
      </c>
      <c r="AA11" s="580">
        <v>5</v>
      </c>
      <c r="AB11" s="74" t="s">
        <v>1208</v>
      </c>
      <c r="AC11" s="74" t="s">
        <v>1208</v>
      </c>
      <c r="AD11" s="581" t="s">
        <v>439</v>
      </c>
      <c r="AE11" s="576">
        <v>2752</v>
      </c>
      <c r="AF11" s="580">
        <v>1413</v>
      </c>
      <c r="AG11" s="576">
        <v>2572</v>
      </c>
      <c r="AH11" s="576">
        <v>351109</v>
      </c>
      <c r="AI11" s="576">
        <v>1991</v>
      </c>
      <c r="AJ11" s="74" t="s">
        <v>1207</v>
      </c>
      <c r="AK11" s="574">
        <v>16</v>
      </c>
      <c r="AL11" s="576">
        <v>1269</v>
      </c>
      <c r="AM11" s="579">
        <v>42</v>
      </c>
      <c r="AN11" s="576">
        <v>14007</v>
      </c>
      <c r="AO11" s="576">
        <v>927</v>
      </c>
      <c r="AP11" s="576">
        <v>87</v>
      </c>
      <c r="AQ11" s="582">
        <v>23</v>
      </c>
      <c r="AR11" s="576">
        <v>6933</v>
      </c>
      <c r="AS11" s="576">
        <v>608</v>
      </c>
      <c r="AT11" s="576">
        <v>7</v>
      </c>
      <c r="AU11" s="576">
        <v>227</v>
      </c>
      <c r="AV11" s="576">
        <v>10</v>
      </c>
      <c r="AW11" s="576">
        <v>17</v>
      </c>
      <c r="AX11" s="74" t="s">
        <v>1207</v>
      </c>
      <c r="AY11" s="74" t="s">
        <v>1207</v>
      </c>
      <c r="AZ11" s="74" t="s">
        <v>1207</v>
      </c>
      <c r="BA11" s="74" t="s">
        <v>1207</v>
      </c>
      <c r="BB11" s="577">
        <v>100</v>
      </c>
      <c r="BC11" s="577">
        <v>102.1</v>
      </c>
      <c r="BD11" s="577">
        <v>107.8</v>
      </c>
      <c r="BE11" s="74" t="s">
        <v>1207</v>
      </c>
      <c r="BF11" s="580">
        <v>30</v>
      </c>
      <c r="BG11" s="582">
        <v>32</v>
      </c>
      <c r="BH11" s="582">
        <v>18</v>
      </c>
      <c r="BI11" s="74" t="s">
        <v>1208</v>
      </c>
      <c r="BJ11" s="74" t="s">
        <v>1208</v>
      </c>
      <c r="BK11" s="580">
        <v>2</v>
      </c>
      <c r="BL11" s="580">
        <v>2</v>
      </c>
      <c r="BM11" s="582">
        <v>4</v>
      </c>
      <c r="BN11" s="582">
        <v>4</v>
      </c>
      <c r="BO11" s="579">
        <v>9</v>
      </c>
      <c r="BP11" s="576">
        <v>31710</v>
      </c>
      <c r="BQ11" s="579">
        <v>1</v>
      </c>
      <c r="BR11" s="576">
        <v>22000</v>
      </c>
      <c r="BS11" s="579">
        <v>5</v>
      </c>
      <c r="BT11" s="576">
        <v>100351</v>
      </c>
      <c r="BU11" s="579">
        <v>3</v>
      </c>
      <c r="BV11" s="576">
        <v>3319</v>
      </c>
      <c r="BW11" s="577">
        <v>44.1</v>
      </c>
      <c r="BX11" s="581" t="s">
        <v>439</v>
      </c>
      <c r="BY11" s="580" t="s">
        <v>439</v>
      </c>
      <c r="BZ11" s="581" t="s">
        <v>439</v>
      </c>
      <c r="CA11" s="580" t="s">
        <v>439</v>
      </c>
      <c r="CB11" s="577">
        <v>28.1</v>
      </c>
      <c r="CC11" s="583">
        <v>1.29</v>
      </c>
      <c r="CD11" s="577">
        <v>38.5</v>
      </c>
      <c r="CE11" s="577">
        <v>4.2618954043738047</v>
      </c>
      <c r="CF11" s="577">
        <v>60.098883061800002</v>
      </c>
      <c r="CG11" s="579">
        <v>27</v>
      </c>
      <c r="CH11" s="576">
        <v>4899</v>
      </c>
      <c r="CI11" s="579">
        <v>268</v>
      </c>
      <c r="CJ11" s="579">
        <v>1303</v>
      </c>
      <c r="CK11" s="579">
        <v>3130</v>
      </c>
      <c r="CL11" s="579">
        <v>839</v>
      </c>
      <c r="CM11" s="579">
        <v>311</v>
      </c>
      <c r="CN11" s="579">
        <v>476</v>
      </c>
      <c r="CO11" s="575">
        <v>1.42</v>
      </c>
      <c r="CP11" s="580">
        <v>77868000</v>
      </c>
      <c r="CQ11" s="579">
        <v>1</v>
      </c>
      <c r="CR11" s="579">
        <v>2</v>
      </c>
      <c r="CS11" s="579">
        <v>28</v>
      </c>
      <c r="CT11" s="579">
        <v>2</v>
      </c>
      <c r="CU11" s="579">
        <v>100</v>
      </c>
      <c r="CV11" s="579">
        <v>20</v>
      </c>
      <c r="CW11" s="576">
        <v>1454</v>
      </c>
      <c r="CX11" s="579">
        <v>9</v>
      </c>
      <c r="CY11" s="579">
        <v>874</v>
      </c>
      <c r="CZ11" s="580">
        <v>30</v>
      </c>
      <c r="DA11" s="580">
        <v>464</v>
      </c>
      <c r="DB11" s="580">
        <v>9</v>
      </c>
      <c r="DC11" s="580">
        <v>104</v>
      </c>
      <c r="DD11" s="580">
        <v>10</v>
      </c>
      <c r="DE11" s="580">
        <v>270</v>
      </c>
      <c r="DF11" s="576">
        <v>9897</v>
      </c>
      <c r="DG11" s="576">
        <v>2076</v>
      </c>
      <c r="DH11" s="576">
        <v>2151</v>
      </c>
      <c r="DI11" s="576">
        <v>1089528.8899999999</v>
      </c>
      <c r="DJ11" s="576">
        <v>300796.43800000002</v>
      </c>
      <c r="DK11" s="576">
        <v>621351.995</v>
      </c>
      <c r="DL11" s="576">
        <v>79026</v>
      </c>
      <c r="DM11" s="579">
        <v>11</v>
      </c>
      <c r="DN11" s="576">
        <v>16360</v>
      </c>
      <c r="DO11" s="576">
        <v>2050</v>
      </c>
      <c r="DP11" s="576">
        <v>1558</v>
      </c>
      <c r="DQ11" s="580">
        <v>142</v>
      </c>
      <c r="DR11" s="580">
        <v>864</v>
      </c>
      <c r="DS11" s="576">
        <v>12456</v>
      </c>
      <c r="DT11" s="619">
        <v>10223</v>
      </c>
      <c r="DU11" s="576">
        <v>2360</v>
      </c>
      <c r="DV11" s="576">
        <v>2919</v>
      </c>
      <c r="DW11" s="580">
        <v>385</v>
      </c>
      <c r="DX11" s="580">
        <v>266</v>
      </c>
      <c r="DY11" s="580">
        <v>10</v>
      </c>
      <c r="DZ11" s="580">
        <v>1842</v>
      </c>
      <c r="EA11" s="580">
        <v>47</v>
      </c>
      <c r="EB11" s="580">
        <v>17395</v>
      </c>
      <c r="EC11" s="74" t="s">
        <v>1208</v>
      </c>
      <c r="ED11" s="584">
        <v>102</v>
      </c>
      <c r="EE11" s="576">
        <v>8848</v>
      </c>
      <c r="EF11" s="585">
        <v>8015</v>
      </c>
      <c r="EG11" s="579">
        <v>0</v>
      </c>
      <c r="EH11" s="586">
        <v>1782</v>
      </c>
      <c r="EI11" s="580">
        <v>103</v>
      </c>
      <c r="EJ11" s="580">
        <v>104</v>
      </c>
      <c r="EK11" s="577">
        <v>38.04</v>
      </c>
      <c r="EL11" s="580">
        <v>19</v>
      </c>
      <c r="EM11" s="580">
        <v>24</v>
      </c>
      <c r="EN11" s="580">
        <v>1680</v>
      </c>
      <c r="EO11" s="581">
        <v>152</v>
      </c>
      <c r="EP11" s="581">
        <v>3</v>
      </c>
      <c r="EQ11" s="581">
        <v>1942</v>
      </c>
      <c r="ER11" s="576">
        <v>2014</v>
      </c>
      <c r="ES11" s="577">
        <v>97.9</v>
      </c>
      <c r="ET11" s="577">
        <v>95.3</v>
      </c>
      <c r="EU11" s="581">
        <v>159</v>
      </c>
      <c r="EV11" s="577">
        <v>15.88</v>
      </c>
      <c r="EW11" s="581">
        <v>53710</v>
      </c>
      <c r="EX11" s="577">
        <v>50.1</v>
      </c>
      <c r="EY11" s="581">
        <v>398545</v>
      </c>
      <c r="EZ11" s="577">
        <v>2.2999999999999998</v>
      </c>
      <c r="FA11" s="580">
        <v>388</v>
      </c>
      <c r="FB11" s="580">
        <v>9</v>
      </c>
      <c r="FC11" s="576">
        <v>6099</v>
      </c>
      <c r="FD11" s="576">
        <v>80</v>
      </c>
      <c r="FE11" s="74" t="s">
        <v>1208</v>
      </c>
      <c r="FF11" s="576">
        <v>93.7</v>
      </c>
      <c r="FG11" s="577">
        <v>92.1</v>
      </c>
      <c r="FH11" s="576">
        <v>108210</v>
      </c>
      <c r="FI11" s="576">
        <v>8380</v>
      </c>
      <c r="FJ11" s="576">
        <v>127</v>
      </c>
      <c r="FK11" s="586">
        <v>94589</v>
      </c>
      <c r="FL11" s="576">
        <v>78068</v>
      </c>
      <c r="FM11" s="576">
        <v>10917</v>
      </c>
      <c r="FN11" s="576">
        <v>5604</v>
      </c>
      <c r="FO11" s="576">
        <v>5241</v>
      </c>
      <c r="FP11" s="587">
        <v>15.6</v>
      </c>
      <c r="FQ11" s="584">
        <v>476</v>
      </c>
      <c r="FR11" s="588">
        <v>10.7</v>
      </c>
      <c r="FS11" s="585">
        <v>5494</v>
      </c>
      <c r="FT11" s="580">
        <v>74</v>
      </c>
      <c r="FU11" s="580">
        <v>90</v>
      </c>
      <c r="FV11" s="580">
        <v>316</v>
      </c>
      <c r="FW11" s="589">
        <v>32</v>
      </c>
      <c r="FX11" s="590">
        <v>922</v>
      </c>
      <c r="FY11" s="591">
        <v>54.076349551786173</v>
      </c>
      <c r="FZ11" s="74" t="s">
        <v>1208</v>
      </c>
      <c r="GA11" s="588">
        <v>98.2</v>
      </c>
      <c r="GB11" s="588">
        <v>94.8</v>
      </c>
      <c r="GC11" s="577">
        <v>89.71</v>
      </c>
      <c r="GD11" s="592">
        <v>62.8</v>
      </c>
      <c r="GE11" s="593">
        <v>40</v>
      </c>
      <c r="GF11" s="584">
        <v>13</v>
      </c>
      <c r="GG11" s="584">
        <v>46</v>
      </c>
      <c r="GH11" s="580">
        <v>547</v>
      </c>
      <c r="GI11" s="580">
        <v>10</v>
      </c>
      <c r="GJ11" s="580">
        <v>1018</v>
      </c>
      <c r="GK11" s="580">
        <v>2586</v>
      </c>
      <c r="GL11" s="580">
        <v>7</v>
      </c>
      <c r="GM11" s="586">
        <v>5191316</v>
      </c>
      <c r="GN11" s="594">
        <v>5796</v>
      </c>
      <c r="GO11" s="580">
        <v>14698789</v>
      </c>
      <c r="GP11" s="580">
        <v>12436720</v>
      </c>
      <c r="GQ11" s="576">
        <v>15032</v>
      </c>
      <c r="GR11" s="579">
        <v>62</v>
      </c>
      <c r="GS11" s="579">
        <v>1609</v>
      </c>
      <c r="GT11" s="579">
        <v>13361</v>
      </c>
      <c r="GU11" s="576">
        <v>146110</v>
      </c>
      <c r="GV11" s="576">
        <v>854</v>
      </c>
      <c r="GW11" s="576">
        <v>17923</v>
      </c>
      <c r="GX11" s="576">
        <v>127333</v>
      </c>
      <c r="GY11" s="576">
        <v>970</v>
      </c>
      <c r="GZ11" s="576">
        <v>8957</v>
      </c>
      <c r="HA11" s="576">
        <v>858987</v>
      </c>
      <c r="HB11" s="576">
        <v>2299</v>
      </c>
      <c r="HC11" s="576">
        <v>19378</v>
      </c>
      <c r="HD11" s="576">
        <v>407421</v>
      </c>
      <c r="HE11" s="576">
        <v>154</v>
      </c>
      <c r="HF11" s="576">
        <v>5898</v>
      </c>
      <c r="HG11" s="576">
        <v>122887.56</v>
      </c>
      <c r="HH11" s="579">
        <v>153</v>
      </c>
      <c r="HI11" s="580">
        <v>5588</v>
      </c>
      <c r="HJ11" s="580" t="s">
        <v>439</v>
      </c>
      <c r="HK11" s="595">
        <v>87.86</v>
      </c>
      <c r="HL11" s="580">
        <v>3962</v>
      </c>
      <c r="HM11" s="576">
        <v>4081</v>
      </c>
      <c r="HN11" s="576">
        <v>2781</v>
      </c>
      <c r="HO11" s="581">
        <v>283</v>
      </c>
      <c r="HP11" s="74" t="s">
        <v>1208</v>
      </c>
      <c r="HQ11" s="74" t="s">
        <v>1208</v>
      </c>
      <c r="HR11" s="74" t="s">
        <v>1208</v>
      </c>
      <c r="HS11" s="581">
        <v>0</v>
      </c>
      <c r="HT11" s="576">
        <v>2080288</v>
      </c>
      <c r="HU11" s="576">
        <v>12608212</v>
      </c>
      <c r="HV11" s="580">
        <v>1587819</v>
      </c>
      <c r="HW11" s="580">
        <v>1756258</v>
      </c>
      <c r="HX11" s="580">
        <v>480088</v>
      </c>
      <c r="HY11" s="580">
        <v>12190</v>
      </c>
      <c r="HZ11" s="580">
        <v>13920</v>
      </c>
      <c r="IA11" s="580">
        <v>269260</v>
      </c>
      <c r="IB11" s="580">
        <v>183770</v>
      </c>
      <c r="IC11" s="609">
        <v>11634</v>
      </c>
      <c r="ID11" s="609">
        <v>14999999</v>
      </c>
      <c r="IE11" s="609" t="s">
        <v>439</v>
      </c>
      <c r="IF11" s="578">
        <v>333</v>
      </c>
      <c r="IG11" s="578" t="s">
        <v>439</v>
      </c>
      <c r="IH11" s="609">
        <v>72</v>
      </c>
      <c r="II11" s="578" t="s">
        <v>439</v>
      </c>
      <c r="IJ11" s="609">
        <v>334</v>
      </c>
      <c r="IK11" s="576">
        <v>160879</v>
      </c>
      <c r="IL11" s="578">
        <v>300</v>
      </c>
      <c r="IM11" s="626">
        <v>300</v>
      </c>
      <c r="IN11" s="620">
        <v>41.94</v>
      </c>
      <c r="IO11" s="609">
        <v>237280</v>
      </c>
      <c r="IP11" s="613">
        <v>-6.83</v>
      </c>
      <c r="IQ11" s="592">
        <v>0.5</v>
      </c>
      <c r="IR11" s="592">
        <v>0.5</v>
      </c>
      <c r="IS11" s="592">
        <v>1034.3</v>
      </c>
      <c r="IT11" s="592">
        <v>1009.1</v>
      </c>
      <c r="IU11" s="576">
        <v>34000</v>
      </c>
      <c r="IV11" s="577">
        <v>74.400000000000006</v>
      </c>
      <c r="IW11" s="577">
        <v>57.5</v>
      </c>
      <c r="IX11" s="577">
        <v>39.200000000000003</v>
      </c>
      <c r="IY11" s="577">
        <v>68.400000000000006</v>
      </c>
      <c r="IZ11" s="577">
        <v>21.7</v>
      </c>
      <c r="JA11" s="578">
        <v>1</v>
      </c>
      <c r="JB11" s="578">
        <v>5</v>
      </c>
      <c r="JC11" s="588">
        <v>87.5</v>
      </c>
      <c r="JD11" s="621">
        <v>0.75</v>
      </c>
      <c r="JE11" s="622">
        <v>96.3</v>
      </c>
      <c r="JF11" s="622">
        <v>9.5</v>
      </c>
      <c r="JG11" s="622">
        <v>0.6</v>
      </c>
      <c r="JH11" s="623">
        <v>133374073</v>
      </c>
      <c r="JI11" s="579">
        <v>44.8</v>
      </c>
      <c r="JJ11" s="579">
        <v>51.6</v>
      </c>
      <c r="JK11" s="627" t="s">
        <v>439</v>
      </c>
      <c r="JL11" s="627" t="s">
        <v>439</v>
      </c>
      <c r="JM11" s="579">
        <v>63</v>
      </c>
      <c r="JN11" s="577">
        <v>34.261240682360807</v>
      </c>
      <c r="JO11" s="624">
        <v>2211</v>
      </c>
      <c r="JP11" s="74" t="s">
        <v>1208</v>
      </c>
      <c r="JQ11" s="74" t="s">
        <v>1208</v>
      </c>
      <c r="JR11" s="74" t="s">
        <v>1208</v>
      </c>
      <c r="JS11" s="577">
        <v>11.3</v>
      </c>
      <c r="JT11" s="577">
        <v>29.9</v>
      </c>
      <c r="JU11" s="576">
        <v>59828</v>
      </c>
      <c r="JV11" s="576">
        <v>1247</v>
      </c>
      <c r="JW11" s="576">
        <v>930</v>
      </c>
      <c r="JX11" s="576">
        <v>5050</v>
      </c>
      <c r="JY11" s="576">
        <v>6025</v>
      </c>
      <c r="JZ11" s="576">
        <v>6625</v>
      </c>
      <c r="KA11" s="576">
        <v>7376</v>
      </c>
      <c r="KB11" s="576">
        <v>8437</v>
      </c>
      <c r="KC11" s="576">
        <v>7779</v>
      </c>
      <c r="KD11" s="576">
        <v>7583</v>
      </c>
      <c r="KE11" s="576">
        <v>6782</v>
      </c>
      <c r="KF11" s="576">
        <v>5257</v>
      </c>
      <c r="KG11" s="576">
        <v>3498</v>
      </c>
      <c r="KH11" s="74" t="s">
        <v>1208</v>
      </c>
      <c r="KI11" s="576">
        <v>1531</v>
      </c>
      <c r="KJ11" s="576">
        <v>875</v>
      </c>
      <c r="KK11" s="576">
        <v>417</v>
      </c>
      <c r="KL11" s="576">
        <v>200</v>
      </c>
      <c r="KM11" s="576">
        <v>7272</v>
      </c>
      <c r="KN11" s="576">
        <v>7414</v>
      </c>
      <c r="KO11" s="576">
        <v>7314</v>
      </c>
      <c r="KP11" s="576">
        <v>8483</v>
      </c>
      <c r="KQ11" s="576">
        <v>9639</v>
      </c>
      <c r="KR11" s="576">
        <v>10775</v>
      </c>
      <c r="KS11" s="576">
        <v>9825</v>
      </c>
      <c r="KT11" s="576">
        <v>9811</v>
      </c>
      <c r="KU11" s="576">
        <v>9874</v>
      </c>
      <c r="KV11" s="576">
        <v>10340</v>
      </c>
      <c r="KW11" s="576">
        <v>11117</v>
      </c>
      <c r="KX11" s="74" t="s">
        <v>1208</v>
      </c>
      <c r="KY11" s="576">
        <v>8773</v>
      </c>
      <c r="KZ11" s="576">
        <v>7934</v>
      </c>
      <c r="LA11" s="576">
        <v>7221</v>
      </c>
      <c r="LB11" s="576">
        <v>7917</v>
      </c>
    </row>
    <row r="12" spans="1:314" ht="12" customHeight="1">
      <c r="A12" s="3">
        <v>52019</v>
      </c>
      <c r="B12" s="555" t="s">
        <v>709</v>
      </c>
      <c r="C12" s="575">
        <v>906.07</v>
      </c>
      <c r="D12" s="576">
        <v>306265</v>
      </c>
      <c r="E12" s="577">
        <v>11.237980180562584</v>
      </c>
      <c r="F12" s="577">
        <v>57.794393743979889</v>
      </c>
      <c r="G12" s="577">
        <v>30.967626075457527</v>
      </c>
      <c r="H12" s="578">
        <v>12212</v>
      </c>
      <c r="I12" s="578">
        <v>26390</v>
      </c>
      <c r="J12" s="578">
        <v>41712</v>
      </c>
      <c r="K12" s="576">
        <v>48659</v>
      </c>
      <c r="L12" s="576">
        <v>144725</v>
      </c>
      <c r="M12" s="576">
        <v>1395</v>
      </c>
      <c r="N12" s="576">
        <v>9118</v>
      </c>
      <c r="O12" s="579">
        <v>9529</v>
      </c>
      <c r="P12" s="74" t="s">
        <v>1208</v>
      </c>
      <c r="Q12" s="74" t="s">
        <v>1208</v>
      </c>
      <c r="R12" s="578">
        <v>304026</v>
      </c>
      <c r="S12" s="576">
        <v>315814</v>
      </c>
      <c r="T12" s="576">
        <v>329561</v>
      </c>
      <c r="U12" s="576">
        <v>460469</v>
      </c>
      <c r="V12" s="576">
        <v>759099</v>
      </c>
      <c r="W12" s="576">
        <v>284353</v>
      </c>
      <c r="X12" s="576">
        <v>685634</v>
      </c>
      <c r="Y12" s="580">
        <v>64</v>
      </c>
      <c r="Z12" s="574">
        <v>49</v>
      </c>
      <c r="AA12" s="580">
        <v>42</v>
      </c>
      <c r="AB12" s="74" t="s">
        <v>1208</v>
      </c>
      <c r="AC12" s="74" t="s">
        <v>1208</v>
      </c>
      <c r="AD12" s="581">
        <v>42545</v>
      </c>
      <c r="AE12" s="576">
        <v>2981</v>
      </c>
      <c r="AF12" s="580">
        <v>713</v>
      </c>
      <c r="AG12" s="576">
        <v>1188</v>
      </c>
      <c r="AH12" s="576">
        <v>280412</v>
      </c>
      <c r="AI12" s="576" t="s">
        <v>439</v>
      </c>
      <c r="AJ12" s="74" t="s">
        <v>1207</v>
      </c>
      <c r="AK12" s="574">
        <v>12</v>
      </c>
      <c r="AL12" s="576">
        <v>1424</v>
      </c>
      <c r="AM12" s="579">
        <v>42</v>
      </c>
      <c r="AN12" s="576">
        <v>13491</v>
      </c>
      <c r="AO12" s="576">
        <v>879</v>
      </c>
      <c r="AP12" s="576">
        <v>99</v>
      </c>
      <c r="AQ12" s="582">
        <v>24</v>
      </c>
      <c r="AR12" s="576">
        <v>6752</v>
      </c>
      <c r="AS12" s="576">
        <v>576</v>
      </c>
      <c r="AT12" s="576">
        <v>0</v>
      </c>
      <c r="AU12" s="576">
        <v>273</v>
      </c>
      <c r="AV12" s="576">
        <v>36</v>
      </c>
      <c r="AW12" s="576">
        <v>34</v>
      </c>
      <c r="AX12" s="74" t="s">
        <v>1207</v>
      </c>
      <c r="AY12" s="74" t="s">
        <v>1207</v>
      </c>
      <c r="AZ12" s="74" t="s">
        <v>1207</v>
      </c>
      <c r="BA12" s="74" t="s">
        <v>1207</v>
      </c>
      <c r="BB12" s="577">
        <v>100</v>
      </c>
      <c r="BC12" s="577">
        <v>115.1</v>
      </c>
      <c r="BD12" s="577">
        <v>130.4</v>
      </c>
      <c r="BE12" s="74" t="s">
        <v>1207</v>
      </c>
      <c r="BF12" s="580">
        <v>25</v>
      </c>
      <c r="BG12" s="582">
        <v>26</v>
      </c>
      <c r="BH12" s="582">
        <v>19</v>
      </c>
      <c r="BI12" s="74" t="s">
        <v>1208</v>
      </c>
      <c r="BJ12" s="74" t="s">
        <v>1208</v>
      </c>
      <c r="BK12" s="580">
        <v>11</v>
      </c>
      <c r="BL12" s="580">
        <v>1</v>
      </c>
      <c r="BM12" s="582">
        <v>1</v>
      </c>
      <c r="BN12" s="582">
        <v>8</v>
      </c>
      <c r="BO12" s="579">
        <v>7</v>
      </c>
      <c r="BP12" s="576">
        <v>24448.48</v>
      </c>
      <c r="BQ12" s="579">
        <v>1</v>
      </c>
      <c r="BR12" s="576">
        <v>29458</v>
      </c>
      <c r="BS12" s="579">
        <v>8</v>
      </c>
      <c r="BT12" s="576">
        <v>224741.23</v>
      </c>
      <c r="BU12" s="579" t="s">
        <v>439</v>
      </c>
      <c r="BV12" s="576" t="s">
        <v>439</v>
      </c>
      <c r="BW12" s="577">
        <v>56.4</v>
      </c>
      <c r="BX12" s="580">
        <v>4</v>
      </c>
      <c r="BY12" s="580">
        <v>6</v>
      </c>
      <c r="BZ12" s="580">
        <v>583</v>
      </c>
      <c r="CA12" s="580">
        <v>7537</v>
      </c>
      <c r="CB12" s="577">
        <v>59</v>
      </c>
      <c r="CC12" s="583">
        <v>1.32</v>
      </c>
      <c r="CD12" s="577">
        <v>36.700000000000003</v>
      </c>
      <c r="CE12" s="577">
        <v>4.4019132254426374</v>
      </c>
      <c r="CF12" s="577">
        <v>56.223785840300003</v>
      </c>
      <c r="CG12" s="579">
        <v>22</v>
      </c>
      <c r="CH12" s="576">
        <v>5609</v>
      </c>
      <c r="CI12" s="579">
        <v>277</v>
      </c>
      <c r="CJ12" s="579">
        <v>1258</v>
      </c>
      <c r="CK12" s="579">
        <v>3701</v>
      </c>
      <c r="CL12" s="579">
        <v>1057</v>
      </c>
      <c r="CM12" s="579">
        <v>367</v>
      </c>
      <c r="CN12" s="579">
        <v>401</v>
      </c>
      <c r="CO12" s="575">
        <v>1.26</v>
      </c>
      <c r="CP12" s="583" t="s">
        <v>439</v>
      </c>
      <c r="CQ12" s="579">
        <v>3</v>
      </c>
      <c r="CR12" s="579">
        <v>7</v>
      </c>
      <c r="CS12" s="579">
        <v>1</v>
      </c>
      <c r="CT12" s="579">
        <v>3</v>
      </c>
      <c r="CU12" s="579">
        <v>205</v>
      </c>
      <c r="CV12" s="579">
        <v>21</v>
      </c>
      <c r="CW12" s="576">
        <v>1289</v>
      </c>
      <c r="CX12" s="579">
        <v>13</v>
      </c>
      <c r="CY12" s="579">
        <v>1318</v>
      </c>
      <c r="CZ12" s="580">
        <v>30</v>
      </c>
      <c r="DA12" s="580">
        <v>378</v>
      </c>
      <c r="DB12" s="580">
        <v>7</v>
      </c>
      <c r="DC12" s="580">
        <v>53</v>
      </c>
      <c r="DD12" s="580">
        <v>28</v>
      </c>
      <c r="DE12" s="580">
        <v>772</v>
      </c>
      <c r="DF12" s="576">
        <v>11693</v>
      </c>
      <c r="DG12" s="576">
        <v>2248</v>
      </c>
      <c r="DH12" s="576">
        <v>2496</v>
      </c>
      <c r="DI12" s="576">
        <v>1229795.983</v>
      </c>
      <c r="DJ12" s="576">
        <v>321619.24800000002</v>
      </c>
      <c r="DK12" s="576">
        <v>666649.51</v>
      </c>
      <c r="DL12" s="576">
        <v>95888</v>
      </c>
      <c r="DM12" s="579">
        <v>18</v>
      </c>
      <c r="DN12" s="576">
        <v>19702</v>
      </c>
      <c r="DO12" s="576">
        <v>2124</v>
      </c>
      <c r="DP12" s="576">
        <v>1543</v>
      </c>
      <c r="DQ12" s="580">
        <v>210</v>
      </c>
      <c r="DR12" s="580">
        <v>960</v>
      </c>
      <c r="DS12" s="576">
        <v>5372</v>
      </c>
      <c r="DT12" s="619">
        <v>13729</v>
      </c>
      <c r="DU12" s="576">
        <v>2350</v>
      </c>
      <c r="DV12" s="576">
        <v>2636</v>
      </c>
      <c r="DW12" s="580">
        <v>252</v>
      </c>
      <c r="DX12" s="580">
        <v>491</v>
      </c>
      <c r="DY12" s="580">
        <v>7</v>
      </c>
      <c r="DZ12" s="580">
        <v>1846</v>
      </c>
      <c r="EA12" s="580">
        <v>37</v>
      </c>
      <c r="EB12" s="580">
        <v>15070</v>
      </c>
      <c r="EC12" s="74" t="s">
        <v>1208</v>
      </c>
      <c r="ED12" s="584">
        <v>104</v>
      </c>
      <c r="EE12" s="576">
        <v>9443</v>
      </c>
      <c r="EF12" s="585">
        <v>8367</v>
      </c>
      <c r="EG12" s="579">
        <v>0</v>
      </c>
      <c r="EH12" s="585">
        <v>1805</v>
      </c>
      <c r="EI12" s="580">
        <v>101</v>
      </c>
      <c r="EJ12" s="580">
        <v>98</v>
      </c>
      <c r="EK12" s="577">
        <v>74.400000000000006</v>
      </c>
      <c r="EL12" s="580">
        <v>40</v>
      </c>
      <c r="EM12" s="580">
        <v>68</v>
      </c>
      <c r="EN12" s="580">
        <v>2219</v>
      </c>
      <c r="EO12" s="581">
        <v>401</v>
      </c>
      <c r="EP12" s="581">
        <v>63</v>
      </c>
      <c r="EQ12" s="581">
        <v>1708</v>
      </c>
      <c r="ER12" s="576">
        <v>1803</v>
      </c>
      <c r="ES12" s="577">
        <v>98.8</v>
      </c>
      <c r="ET12" s="577">
        <v>95.7</v>
      </c>
      <c r="EU12" s="581">
        <v>67</v>
      </c>
      <c r="EV12" s="577">
        <v>17.45</v>
      </c>
      <c r="EW12" s="581">
        <v>58944</v>
      </c>
      <c r="EX12" s="577">
        <v>37</v>
      </c>
      <c r="EY12" s="581">
        <v>440750</v>
      </c>
      <c r="EZ12" s="577">
        <v>4.5</v>
      </c>
      <c r="FA12" s="580">
        <v>335</v>
      </c>
      <c r="FB12" s="580">
        <v>46</v>
      </c>
      <c r="FC12" s="578">
        <v>1959</v>
      </c>
      <c r="FD12" s="580">
        <v>100</v>
      </c>
      <c r="FE12" s="74" t="s">
        <v>1208</v>
      </c>
      <c r="FF12" s="580">
        <v>100</v>
      </c>
      <c r="FG12" s="577">
        <v>100</v>
      </c>
      <c r="FH12" s="576">
        <v>113094</v>
      </c>
      <c r="FI12" s="576">
        <v>7531</v>
      </c>
      <c r="FJ12" s="576">
        <v>43</v>
      </c>
      <c r="FK12" s="586">
        <v>102322</v>
      </c>
      <c r="FL12" s="576">
        <v>0</v>
      </c>
      <c r="FM12" s="576">
        <v>11211</v>
      </c>
      <c r="FN12" s="576">
        <v>91111</v>
      </c>
      <c r="FO12" s="576">
        <v>3241</v>
      </c>
      <c r="FP12" s="587">
        <v>22.8</v>
      </c>
      <c r="FQ12" s="584">
        <v>208</v>
      </c>
      <c r="FR12" s="588">
        <v>19.98</v>
      </c>
      <c r="FS12" s="585">
        <v>4293</v>
      </c>
      <c r="FT12" s="580" t="s">
        <v>406</v>
      </c>
      <c r="FU12" s="580">
        <v>427</v>
      </c>
      <c r="FV12" s="580">
        <v>172</v>
      </c>
      <c r="FW12" s="589">
        <v>29</v>
      </c>
      <c r="FX12" s="590">
        <v>747</v>
      </c>
      <c r="FY12" s="591">
        <v>65.957494591377639</v>
      </c>
      <c r="FZ12" s="74" t="s">
        <v>1208</v>
      </c>
      <c r="GA12" s="588">
        <v>99.4</v>
      </c>
      <c r="GB12" s="588">
        <v>91.2</v>
      </c>
      <c r="GC12" s="577">
        <v>93.8</v>
      </c>
      <c r="GD12" s="592">
        <v>58.1</v>
      </c>
      <c r="GE12" s="593">
        <v>74</v>
      </c>
      <c r="GF12" s="584">
        <v>14</v>
      </c>
      <c r="GG12" s="584">
        <v>70</v>
      </c>
      <c r="GH12" s="580">
        <v>668</v>
      </c>
      <c r="GI12" s="580">
        <v>7</v>
      </c>
      <c r="GJ12" s="580">
        <v>967</v>
      </c>
      <c r="GK12" s="580">
        <v>1818</v>
      </c>
      <c r="GL12" s="580">
        <v>5</v>
      </c>
      <c r="GM12" s="586">
        <v>7456537</v>
      </c>
      <c r="GN12" s="594">
        <v>4715</v>
      </c>
      <c r="GO12" s="580" t="s">
        <v>439</v>
      </c>
      <c r="GP12" s="580" t="s">
        <v>439</v>
      </c>
      <c r="GQ12" s="576">
        <v>14983</v>
      </c>
      <c r="GR12" s="579">
        <v>65</v>
      </c>
      <c r="GS12" s="579">
        <v>1965</v>
      </c>
      <c r="GT12" s="579">
        <v>12953</v>
      </c>
      <c r="GU12" s="576">
        <v>146415</v>
      </c>
      <c r="GV12" s="576">
        <v>620</v>
      </c>
      <c r="GW12" s="576">
        <v>22702</v>
      </c>
      <c r="GX12" s="576">
        <v>123093</v>
      </c>
      <c r="GY12" s="576">
        <v>1042</v>
      </c>
      <c r="GZ12" s="576">
        <v>8810</v>
      </c>
      <c r="HA12" s="576">
        <v>758531</v>
      </c>
      <c r="HB12" s="576">
        <v>2306</v>
      </c>
      <c r="HC12" s="576">
        <v>18971</v>
      </c>
      <c r="HD12" s="576">
        <v>389288</v>
      </c>
      <c r="HE12" s="576">
        <v>260</v>
      </c>
      <c r="HF12" s="576">
        <v>10613</v>
      </c>
      <c r="HG12" s="576">
        <v>301752.34999999998</v>
      </c>
      <c r="HH12" s="579">
        <v>256</v>
      </c>
      <c r="HI12" s="580">
        <v>10613</v>
      </c>
      <c r="HJ12" s="580">
        <v>301752</v>
      </c>
      <c r="HK12" s="595">
        <v>102.48</v>
      </c>
      <c r="HL12" s="580">
        <v>7611</v>
      </c>
      <c r="HM12" s="576">
        <v>3346</v>
      </c>
      <c r="HN12" s="576">
        <v>2676</v>
      </c>
      <c r="HO12" s="581">
        <v>589</v>
      </c>
      <c r="HP12" s="74" t="s">
        <v>1208</v>
      </c>
      <c r="HQ12" s="74" t="s">
        <v>1208</v>
      </c>
      <c r="HR12" s="74" t="s">
        <v>1208</v>
      </c>
      <c r="HS12" s="581">
        <v>3</v>
      </c>
      <c r="HT12" s="576">
        <v>1939976</v>
      </c>
      <c r="HU12" s="576">
        <v>15147332</v>
      </c>
      <c r="HV12" s="594">
        <v>1656649</v>
      </c>
      <c r="HW12" s="628">
        <v>1748759</v>
      </c>
      <c r="HX12" s="580">
        <v>345131</v>
      </c>
      <c r="HY12" s="580">
        <v>10210</v>
      </c>
      <c r="HZ12" s="580">
        <v>11710</v>
      </c>
      <c r="IA12" s="580">
        <v>276325</v>
      </c>
      <c r="IB12" s="580">
        <v>213454</v>
      </c>
      <c r="IC12" s="609">
        <v>16060</v>
      </c>
      <c r="ID12" s="609">
        <v>7079585</v>
      </c>
      <c r="IE12" s="609">
        <v>0</v>
      </c>
      <c r="IF12" s="578">
        <v>186</v>
      </c>
      <c r="IG12" s="578">
        <v>0</v>
      </c>
      <c r="IH12" s="609">
        <v>65</v>
      </c>
      <c r="II12" s="578">
        <v>0</v>
      </c>
      <c r="IJ12" s="609">
        <v>43833</v>
      </c>
      <c r="IK12" s="576">
        <v>183462</v>
      </c>
      <c r="IL12" s="578">
        <v>0</v>
      </c>
      <c r="IM12" s="626">
        <v>0</v>
      </c>
      <c r="IN12" s="620">
        <v>54.76</v>
      </c>
      <c r="IO12" s="609">
        <v>250569</v>
      </c>
      <c r="IP12" s="613">
        <v>-11.96</v>
      </c>
      <c r="IQ12" s="592">
        <v>6</v>
      </c>
      <c r="IR12" s="614">
        <v>4.29</v>
      </c>
      <c r="IS12" s="614">
        <v>1503</v>
      </c>
      <c r="IT12" s="614">
        <v>1486</v>
      </c>
      <c r="IU12" s="576">
        <v>48905</v>
      </c>
      <c r="IV12" s="577">
        <v>67.8</v>
      </c>
      <c r="IW12" s="577">
        <v>51.3</v>
      </c>
      <c r="IX12" s="577">
        <v>36.299999999999997</v>
      </c>
      <c r="IY12" s="577">
        <v>54.8</v>
      </c>
      <c r="IZ12" s="577">
        <v>16.100000000000001</v>
      </c>
      <c r="JA12" s="578">
        <v>5</v>
      </c>
      <c r="JB12" s="578">
        <v>8</v>
      </c>
      <c r="JC12" s="588">
        <v>78.599999999999994</v>
      </c>
      <c r="JD12" s="621">
        <v>0.66900000000000004</v>
      </c>
      <c r="JE12" s="622">
        <v>91.9</v>
      </c>
      <c r="JF12" s="622">
        <v>9.3000000000000007</v>
      </c>
      <c r="JG12" s="622">
        <v>2.4</v>
      </c>
      <c r="JH12" s="623">
        <v>135991679</v>
      </c>
      <c r="JI12" s="579">
        <v>47</v>
      </c>
      <c r="JJ12" s="579">
        <v>52</v>
      </c>
      <c r="JK12" s="579" t="s">
        <v>439</v>
      </c>
      <c r="JL12" s="579" t="s">
        <v>439</v>
      </c>
      <c r="JM12" s="579">
        <v>72.2</v>
      </c>
      <c r="JN12" s="577">
        <v>33.1</v>
      </c>
      <c r="JO12" s="624">
        <v>2596</v>
      </c>
      <c r="JP12" s="74" t="s">
        <v>1208</v>
      </c>
      <c r="JQ12" s="74" t="s">
        <v>1208</v>
      </c>
      <c r="JR12" s="74" t="s">
        <v>1208</v>
      </c>
      <c r="JS12" s="577">
        <v>21</v>
      </c>
      <c r="JT12" s="577">
        <v>23.6</v>
      </c>
      <c r="JU12" s="576">
        <v>53242</v>
      </c>
      <c r="JV12" s="576">
        <v>1280</v>
      </c>
      <c r="JW12" s="576">
        <v>790</v>
      </c>
      <c r="JX12" s="576">
        <v>4169</v>
      </c>
      <c r="JY12" s="576">
        <v>5369</v>
      </c>
      <c r="JZ12" s="576">
        <v>5969</v>
      </c>
      <c r="KA12" s="576">
        <v>7165</v>
      </c>
      <c r="KB12" s="576">
        <v>8269</v>
      </c>
      <c r="KC12" s="576">
        <v>7470</v>
      </c>
      <c r="KD12" s="576">
        <v>7683</v>
      </c>
      <c r="KE12" s="576">
        <v>7291</v>
      </c>
      <c r="KF12" s="576">
        <v>5837</v>
      </c>
      <c r="KG12" s="576">
        <v>3576</v>
      </c>
      <c r="KH12" s="74" t="s">
        <v>1208</v>
      </c>
      <c r="KI12" s="576">
        <v>1390</v>
      </c>
      <c r="KJ12" s="576">
        <v>659</v>
      </c>
      <c r="KK12" s="576">
        <v>286</v>
      </c>
      <c r="KL12" s="576">
        <v>140</v>
      </c>
      <c r="KM12" s="576">
        <v>6723</v>
      </c>
      <c r="KN12" s="576">
        <v>6214</v>
      </c>
      <c r="KO12" s="576">
        <v>6406</v>
      </c>
      <c r="KP12" s="576">
        <v>7592</v>
      </c>
      <c r="KQ12" s="576">
        <v>9368</v>
      </c>
      <c r="KR12" s="576">
        <v>10636</v>
      </c>
      <c r="KS12" s="576">
        <v>9647</v>
      </c>
      <c r="KT12" s="576">
        <v>10311</v>
      </c>
      <c r="KU12" s="576">
        <v>10920</v>
      </c>
      <c r="KV12" s="576">
        <v>12204</v>
      </c>
      <c r="KW12" s="576">
        <v>13230</v>
      </c>
      <c r="KX12" s="74" t="s">
        <v>1208</v>
      </c>
      <c r="KY12" s="576">
        <v>9924</v>
      </c>
      <c r="KZ12" s="576">
        <v>9460</v>
      </c>
      <c r="LA12" s="576">
        <v>8563</v>
      </c>
      <c r="LB12" s="576">
        <v>9685</v>
      </c>
    </row>
    <row r="13" spans="1:314" ht="12" customHeight="1">
      <c r="A13" s="3">
        <v>62014</v>
      </c>
      <c r="B13" s="555" t="s">
        <v>786</v>
      </c>
      <c r="C13" s="575">
        <v>381.58</v>
      </c>
      <c r="D13" s="576">
        <v>243864</v>
      </c>
      <c r="E13" s="577">
        <v>13</v>
      </c>
      <c r="F13" s="577">
        <v>59</v>
      </c>
      <c r="G13" s="577">
        <v>28</v>
      </c>
      <c r="H13" s="578">
        <v>11000</v>
      </c>
      <c r="I13" s="578">
        <v>23458</v>
      </c>
      <c r="J13" s="578">
        <v>36766</v>
      </c>
      <c r="K13" s="578">
        <v>38139</v>
      </c>
      <c r="L13" s="576">
        <v>103405</v>
      </c>
      <c r="M13" s="576">
        <v>1452</v>
      </c>
      <c r="N13" s="576">
        <v>8035</v>
      </c>
      <c r="O13" s="580">
        <v>8596</v>
      </c>
      <c r="P13" s="74" t="s">
        <v>1208</v>
      </c>
      <c r="Q13" s="74" t="s">
        <v>1208</v>
      </c>
      <c r="R13" s="578">
        <v>246421</v>
      </c>
      <c r="S13" s="576">
        <v>253832</v>
      </c>
      <c r="T13" s="576">
        <v>271056</v>
      </c>
      <c r="U13" s="578">
        <v>350109</v>
      </c>
      <c r="V13" s="578">
        <v>950011</v>
      </c>
      <c r="W13" s="578">
        <v>250464</v>
      </c>
      <c r="X13" s="578">
        <v>408350</v>
      </c>
      <c r="Y13" s="580">
        <v>0</v>
      </c>
      <c r="Z13" s="574">
        <v>72</v>
      </c>
      <c r="AA13" s="580">
        <v>3</v>
      </c>
      <c r="AB13" s="74" t="s">
        <v>1208</v>
      </c>
      <c r="AC13" s="74" t="s">
        <v>1208</v>
      </c>
      <c r="AD13" s="581" t="s">
        <v>439</v>
      </c>
      <c r="AE13" s="576">
        <v>1648.99</v>
      </c>
      <c r="AF13" s="629">
        <v>538.9</v>
      </c>
      <c r="AG13" s="578">
        <v>1202</v>
      </c>
      <c r="AH13" s="578">
        <v>23896</v>
      </c>
      <c r="AI13" s="578">
        <v>2001</v>
      </c>
      <c r="AJ13" s="74" t="s">
        <v>1207</v>
      </c>
      <c r="AK13" s="574">
        <v>18</v>
      </c>
      <c r="AL13" s="576">
        <v>1766</v>
      </c>
      <c r="AM13" s="579">
        <v>36</v>
      </c>
      <c r="AN13" s="576">
        <v>11812</v>
      </c>
      <c r="AO13" s="578">
        <v>692</v>
      </c>
      <c r="AP13" s="578">
        <v>90</v>
      </c>
      <c r="AQ13" s="582">
        <v>15</v>
      </c>
      <c r="AR13" s="576">
        <v>6019</v>
      </c>
      <c r="AS13" s="578">
        <v>411</v>
      </c>
      <c r="AT13" s="578">
        <v>2</v>
      </c>
      <c r="AU13" s="578">
        <v>199</v>
      </c>
      <c r="AV13" s="578">
        <v>15</v>
      </c>
      <c r="AW13" s="578">
        <v>30</v>
      </c>
      <c r="AX13" s="74" t="s">
        <v>1207</v>
      </c>
      <c r="AY13" s="74" t="s">
        <v>1207</v>
      </c>
      <c r="AZ13" s="74" t="s">
        <v>1207</v>
      </c>
      <c r="BA13" s="74" t="s">
        <v>1207</v>
      </c>
      <c r="BB13" s="577">
        <v>99.578059071729967</v>
      </c>
      <c r="BC13" s="577">
        <v>119.8</v>
      </c>
      <c r="BD13" s="577">
        <v>132.30000000000001</v>
      </c>
      <c r="BE13" s="74" t="s">
        <v>1207</v>
      </c>
      <c r="BF13" s="580">
        <v>3</v>
      </c>
      <c r="BG13" s="582">
        <v>3</v>
      </c>
      <c r="BH13" s="582">
        <v>3</v>
      </c>
      <c r="BI13" s="74" t="s">
        <v>1208</v>
      </c>
      <c r="BJ13" s="74" t="s">
        <v>1208</v>
      </c>
      <c r="BK13" s="580">
        <v>1</v>
      </c>
      <c r="BL13" s="580">
        <v>1</v>
      </c>
      <c r="BM13" s="582">
        <v>5</v>
      </c>
      <c r="BN13" s="582">
        <v>0</v>
      </c>
      <c r="BO13" s="579">
        <v>7</v>
      </c>
      <c r="BP13" s="576">
        <v>29400</v>
      </c>
      <c r="BQ13" s="579" t="s">
        <v>439</v>
      </c>
      <c r="BR13" s="576" t="s">
        <v>439</v>
      </c>
      <c r="BS13" s="579">
        <v>2</v>
      </c>
      <c r="BT13" s="578">
        <v>34210</v>
      </c>
      <c r="BU13" s="579">
        <v>5</v>
      </c>
      <c r="BV13" s="578">
        <v>4817</v>
      </c>
      <c r="BW13" s="577" t="s">
        <v>439</v>
      </c>
      <c r="BX13" s="576">
        <v>1</v>
      </c>
      <c r="BY13" s="576">
        <v>4</v>
      </c>
      <c r="BZ13" s="576">
        <v>358</v>
      </c>
      <c r="CA13" s="576">
        <v>12066</v>
      </c>
      <c r="CB13" s="577">
        <v>46.1</v>
      </c>
      <c r="CC13" s="583">
        <v>1.58</v>
      </c>
      <c r="CD13" s="577">
        <v>35.5</v>
      </c>
      <c r="CE13" s="577">
        <v>3.7892426252289813</v>
      </c>
      <c r="CF13" s="577">
        <v>59.549177630000003</v>
      </c>
      <c r="CG13" s="578">
        <v>17</v>
      </c>
      <c r="CH13" s="578">
        <v>5140</v>
      </c>
      <c r="CI13" s="578">
        <v>257</v>
      </c>
      <c r="CJ13" s="578">
        <v>1203</v>
      </c>
      <c r="CK13" s="579">
        <v>2962</v>
      </c>
      <c r="CL13" s="579">
        <v>786</v>
      </c>
      <c r="CM13" s="579">
        <v>220</v>
      </c>
      <c r="CN13" s="579">
        <v>454</v>
      </c>
      <c r="CO13" s="575">
        <v>1.26</v>
      </c>
      <c r="CP13" s="580" t="s">
        <v>439</v>
      </c>
      <c r="CQ13" s="579" t="s">
        <v>439</v>
      </c>
      <c r="CR13" s="579" t="s">
        <v>439</v>
      </c>
      <c r="CS13" s="579">
        <v>5</v>
      </c>
      <c r="CT13" s="579">
        <v>2</v>
      </c>
      <c r="CU13" s="579">
        <v>150</v>
      </c>
      <c r="CV13" s="579">
        <v>15</v>
      </c>
      <c r="CW13" s="576">
        <v>1264</v>
      </c>
      <c r="CX13" s="579">
        <v>5</v>
      </c>
      <c r="CY13" s="580">
        <v>429</v>
      </c>
      <c r="CZ13" s="580">
        <v>21</v>
      </c>
      <c r="DA13" s="580">
        <v>396</v>
      </c>
      <c r="DB13" s="580">
        <v>7</v>
      </c>
      <c r="DC13" s="580">
        <v>82</v>
      </c>
      <c r="DD13" s="580">
        <v>44</v>
      </c>
      <c r="DE13" s="580">
        <v>1138</v>
      </c>
      <c r="DF13" s="576">
        <v>7385</v>
      </c>
      <c r="DG13" s="576">
        <v>2544</v>
      </c>
      <c r="DH13" s="576">
        <v>1571</v>
      </c>
      <c r="DI13" s="576">
        <v>720149.39599999995</v>
      </c>
      <c r="DJ13" s="576">
        <v>477104.78899999999</v>
      </c>
      <c r="DK13" s="576">
        <v>435606.83</v>
      </c>
      <c r="DL13" s="576">
        <v>71909</v>
      </c>
      <c r="DM13" s="579">
        <v>14</v>
      </c>
      <c r="DN13" s="576">
        <v>11842</v>
      </c>
      <c r="DO13" s="576">
        <v>1553</v>
      </c>
      <c r="DP13" s="576">
        <v>1117</v>
      </c>
      <c r="DQ13" s="580">
        <v>167</v>
      </c>
      <c r="DR13" s="580">
        <v>1249</v>
      </c>
      <c r="DS13" s="576">
        <v>3837</v>
      </c>
      <c r="DT13" s="630">
        <v>10788</v>
      </c>
      <c r="DU13" s="576">
        <v>1686</v>
      </c>
      <c r="DV13" s="576">
        <v>1544</v>
      </c>
      <c r="DW13" s="580">
        <v>199</v>
      </c>
      <c r="DX13" s="580">
        <v>177</v>
      </c>
      <c r="DY13" s="580">
        <v>2</v>
      </c>
      <c r="DZ13" s="580">
        <v>1060</v>
      </c>
      <c r="EA13" s="580">
        <v>30</v>
      </c>
      <c r="EB13" s="580">
        <v>10862</v>
      </c>
      <c r="EC13" s="74" t="s">
        <v>1208</v>
      </c>
      <c r="ED13" s="584">
        <v>94</v>
      </c>
      <c r="EE13" s="576">
        <v>7978</v>
      </c>
      <c r="EF13" s="631">
        <v>7000</v>
      </c>
      <c r="EG13" s="579">
        <v>0</v>
      </c>
      <c r="EH13" s="585">
        <v>1080</v>
      </c>
      <c r="EI13" s="580">
        <v>84</v>
      </c>
      <c r="EJ13" s="580">
        <v>67</v>
      </c>
      <c r="EK13" s="577">
        <v>56.8</v>
      </c>
      <c r="EL13" s="580">
        <v>25</v>
      </c>
      <c r="EM13" s="580">
        <v>35</v>
      </c>
      <c r="EN13" s="580">
        <v>536</v>
      </c>
      <c r="EO13" s="581">
        <v>83</v>
      </c>
      <c r="EP13" s="581">
        <v>7</v>
      </c>
      <c r="EQ13" s="581">
        <v>746</v>
      </c>
      <c r="ER13" s="576">
        <v>1661</v>
      </c>
      <c r="ES13" s="577">
        <v>98.2</v>
      </c>
      <c r="ET13" s="577">
        <v>98.1</v>
      </c>
      <c r="EU13" s="581">
        <v>95</v>
      </c>
      <c r="EV13" s="577">
        <v>8.69</v>
      </c>
      <c r="EW13" s="581">
        <v>45118</v>
      </c>
      <c r="EX13" s="577">
        <v>41.4</v>
      </c>
      <c r="EY13" s="581">
        <v>412455</v>
      </c>
      <c r="EZ13" s="577">
        <v>3.2</v>
      </c>
      <c r="FA13" s="580">
        <v>197</v>
      </c>
      <c r="FB13" s="580">
        <v>8</v>
      </c>
      <c r="FC13" s="576">
        <v>3330</v>
      </c>
      <c r="FD13" s="576">
        <v>78</v>
      </c>
      <c r="FE13" s="74" t="s">
        <v>1208</v>
      </c>
      <c r="FF13" s="576">
        <v>100</v>
      </c>
      <c r="FG13" s="577">
        <v>100</v>
      </c>
      <c r="FH13" s="578">
        <v>85176</v>
      </c>
      <c r="FI13" s="578">
        <v>4693</v>
      </c>
      <c r="FJ13" s="576">
        <v>54</v>
      </c>
      <c r="FK13" s="586">
        <v>73978</v>
      </c>
      <c r="FL13" s="578">
        <v>62560</v>
      </c>
      <c r="FM13" s="578">
        <v>6325</v>
      </c>
      <c r="FN13" s="578">
        <v>5093</v>
      </c>
      <c r="FO13" s="578">
        <v>6505</v>
      </c>
      <c r="FP13" s="587">
        <v>19.3</v>
      </c>
      <c r="FQ13" s="584">
        <v>229</v>
      </c>
      <c r="FR13" s="584">
        <v>15.7</v>
      </c>
      <c r="FS13" s="585">
        <v>2733</v>
      </c>
      <c r="FT13" s="580">
        <v>21</v>
      </c>
      <c r="FU13" s="580">
        <v>115</v>
      </c>
      <c r="FV13" s="580">
        <v>100</v>
      </c>
      <c r="FW13" s="589">
        <v>26</v>
      </c>
      <c r="FX13" s="590">
        <v>557</v>
      </c>
      <c r="FY13" s="591">
        <v>61.23120395599959</v>
      </c>
      <c r="FZ13" s="74" t="s">
        <v>1208</v>
      </c>
      <c r="GA13" s="588">
        <v>99.9</v>
      </c>
      <c r="GB13" s="588">
        <v>91.8</v>
      </c>
      <c r="GC13" s="577">
        <v>97.8</v>
      </c>
      <c r="GD13" s="592">
        <v>31.2</v>
      </c>
      <c r="GE13" s="593">
        <v>47</v>
      </c>
      <c r="GF13" s="584">
        <v>7</v>
      </c>
      <c r="GG13" s="584">
        <v>37</v>
      </c>
      <c r="GH13" s="580">
        <v>1288</v>
      </c>
      <c r="GI13" s="580">
        <v>4</v>
      </c>
      <c r="GJ13" s="580">
        <v>953</v>
      </c>
      <c r="GK13" s="580">
        <v>1830</v>
      </c>
      <c r="GL13" s="580">
        <v>5</v>
      </c>
      <c r="GM13" s="586">
        <v>2832900</v>
      </c>
      <c r="GN13" s="594">
        <v>5008</v>
      </c>
      <c r="GO13" s="580" t="s">
        <v>439</v>
      </c>
      <c r="GP13" s="580" t="s">
        <v>439</v>
      </c>
      <c r="GQ13" s="576">
        <v>13121</v>
      </c>
      <c r="GR13" s="579">
        <v>38</v>
      </c>
      <c r="GS13" s="579">
        <v>1982</v>
      </c>
      <c r="GT13" s="579">
        <v>11101</v>
      </c>
      <c r="GU13" s="576">
        <v>123247</v>
      </c>
      <c r="GV13" s="576">
        <v>417</v>
      </c>
      <c r="GW13" s="576">
        <v>21030</v>
      </c>
      <c r="GX13" s="576">
        <v>101800</v>
      </c>
      <c r="GY13" s="576">
        <v>902</v>
      </c>
      <c r="GZ13" s="576">
        <v>9119</v>
      </c>
      <c r="HA13" s="576">
        <v>716216</v>
      </c>
      <c r="HB13" s="576">
        <v>1964</v>
      </c>
      <c r="HC13" s="576">
        <v>14527</v>
      </c>
      <c r="HD13" s="576">
        <v>316442</v>
      </c>
      <c r="HE13" s="576">
        <v>339</v>
      </c>
      <c r="HF13" s="576">
        <v>11538</v>
      </c>
      <c r="HG13" s="576">
        <v>235700.11</v>
      </c>
      <c r="HH13" s="579">
        <v>334</v>
      </c>
      <c r="HI13" s="576" t="s">
        <v>439</v>
      </c>
      <c r="HJ13" s="576" t="s">
        <v>439</v>
      </c>
      <c r="HK13" s="595">
        <v>61.82</v>
      </c>
      <c r="HL13" s="580">
        <v>2344</v>
      </c>
      <c r="HM13" s="576">
        <v>3670</v>
      </c>
      <c r="HN13" s="576">
        <v>2054</v>
      </c>
      <c r="HO13" s="581">
        <v>414</v>
      </c>
      <c r="HP13" s="74" t="s">
        <v>1208</v>
      </c>
      <c r="HQ13" s="74" t="s">
        <v>1208</v>
      </c>
      <c r="HR13" s="74" t="s">
        <v>1208</v>
      </c>
      <c r="HS13" s="581">
        <v>168</v>
      </c>
      <c r="HT13" s="576">
        <v>1307332</v>
      </c>
      <c r="HU13" s="576">
        <v>10413669</v>
      </c>
      <c r="HV13" s="580">
        <v>1024201.3</v>
      </c>
      <c r="HW13" s="580">
        <v>1281551</v>
      </c>
      <c r="HX13" s="580">
        <v>8598.2999999999993</v>
      </c>
      <c r="HY13" s="580">
        <v>13969</v>
      </c>
      <c r="HZ13" s="580">
        <v>17229</v>
      </c>
      <c r="IA13" s="580">
        <v>232360</v>
      </c>
      <c r="IB13" s="580">
        <v>157230</v>
      </c>
      <c r="IC13" s="576">
        <v>4998</v>
      </c>
      <c r="ID13" s="576">
        <v>5583875</v>
      </c>
      <c r="IE13" s="576">
        <v>493068</v>
      </c>
      <c r="IF13" s="576">
        <v>186</v>
      </c>
      <c r="IG13" s="576">
        <v>6</v>
      </c>
      <c r="IH13" s="576">
        <v>117</v>
      </c>
      <c r="II13" s="576">
        <v>4</v>
      </c>
      <c r="IJ13" s="576">
        <v>35088</v>
      </c>
      <c r="IK13" s="576">
        <v>157447</v>
      </c>
      <c r="IL13" s="578">
        <v>3000</v>
      </c>
      <c r="IM13" s="632">
        <v>0</v>
      </c>
      <c r="IN13" s="633">
        <v>33</v>
      </c>
      <c r="IO13" s="634">
        <v>180878</v>
      </c>
      <c r="IP13" s="613">
        <v>-16.79</v>
      </c>
      <c r="IQ13" s="592">
        <v>1.2</v>
      </c>
      <c r="IR13" s="592">
        <v>0.8</v>
      </c>
      <c r="IS13" s="592">
        <v>2015.1</v>
      </c>
      <c r="IT13" s="592">
        <v>2015.1</v>
      </c>
      <c r="IU13" s="576">
        <v>30797</v>
      </c>
      <c r="IV13" s="577">
        <v>76.3</v>
      </c>
      <c r="IW13" s="577">
        <v>57.2</v>
      </c>
      <c r="IX13" s="577">
        <v>33.6</v>
      </c>
      <c r="IY13" s="577">
        <v>66.7</v>
      </c>
      <c r="IZ13" s="577">
        <v>17.600000000000001</v>
      </c>
      <c r="JA13" s="578">
        <v>1</v>
      </c>
      <c r="JB13" s="578">
        <v>10</v>
      </c>
      <c r="JC13" s="588">
        <v>87.2</v>
      </c>
      <c r="JD13" s="621">
        <v>0.78</v>
      </c>
      <c r="JE13" s="622">
        <v>91.6</v>
      </c>
      <c r="JF13" s="622">
        <v>7.9</v>
      </c>
      <c r="JG13" s="622">
        <v>3.8</v>
      </c>
      <c r="JH13" s="623">
        <v>102671129</v>
      </c>
      <c r="JI13" s="579">
        <v>54</v>
      </c>
      <c r="JJ13" s="579">
        <v>46.2</v>
      </c>
      <c r="JK13" s="579" t="s">
        <v>439</v>
      </c>
      <c r="JL13" s="579" t="s">
        <v>439</v>
      </c>
      <c r="JM13" s="579">
        <v>88</v>
      </c>
      <c r="JN13" s="577">
        <v>40.1</v>
      </c>
      <c r="JO13" s="624">
        <v>2445</v>
      </c>
      <c r="JP13" s="74" t="s">
        <v>1208</v>
      </c>
      <c r="JQ13" s="74" t="s">
        <v>1208</v>
      </c>
      <c r="JR13" s="74" t="s">
        <v>1208</v>
      </c>
      <c r="JS13" s="577">
        <v>36</v>
      </c>
      <c r="JT13" s="577">
        <v>30.9</v>
      </c>
      <c r="JU13" s="576">
        <v>48722</v>
      </c>
      <c r="JV13" s="576">
        <v>1284</v>
      </c>
      <c r="JW13" s="576">
        <v>854</v>
      </c>
      <c r="JX13" s="576">
        <v>3980</v>
      </c>
      <c r="JY13" s="576">
        <v>4959</v>
      </c>
      <c r="JZ13" s="576">
        <v>5437</v>
      </c>
      <c r="KA13" s="576">
        <v>6270</v>
      </c>
      <c r="KB13" s="576">
        <v>7075</v>
      </c>
      <c r="KC13" s="576">
        <v>6263</v>
      </c>
      <c r="KD13" s="576">
        <v>6116</v>
      </c>
      <c r="KE13" s="576">
        <v>5761</v>
      </c>
      <c r="KF13" s="576">
        <v>4622</v>
      </c>
      <c r="KG13" s="576">
        <v>3217</v>
      </c>
      <c r="KH13" s="74" t="s">
        <v>1208</v>
      </c>
      <c r="KI13" s="576">
        <v>1508</v>
      </c>
      <c r="KJ13" s="576">
        <v>856</v>
      </c>
      <c r="KK13" s="576">
        <v>410</v>
      </c>
      <c r="KL13" s="576">
        <v>194</v>
      </c>
      <c r="KM13" s="576">
        <v>6210</v>
      </c>
      <c r="KN13" s="576">
        <v>6274</v>
      </c>
      <c r="KO13" s="576">
        <v>5859</v>
      </c>
      <c r="KP13" s="576">
        <v>6860</v>
      </c>
      <c r="KQ13" s="576">
        <v>7989</v>
      </c>
      <c r="KR13" s="576">
        <v>8735</v>
      </c>
      <c r="KS13" s="576">
        <v>7681</v>
      </c>
      <c r="KT13" s="576">
        <v>7671</v>
      </c>
      <c r="KU13" s="576">
        <v>7956</v>
      </c>
      <c r="KV13" s="576">
        <v>8734</v>
      </c>
      <c r="KW13" s="576">
        <v>9241</v>
      </c>
      <c r="KX13" s="74" t="s">
        <v>1208</v>
      </c>
      <c r="KY13" s="576">
        <v>7547</v>
      </c>
      <c r="KZ13" s="576">
        <v>6812</v>
      </c>
      <c r="LA13" s="576">
        <v>6539</v>
      </c>
      <c r="LB13" s="576">
        <v>8523</v>
      </c>
    </row>
    <row r="14" spans="1:314" ht="12" customHeight="1">
      <c r="A14" s="3">
        <v>72010</v>
      </c>
      <c r="B14" s="555" t="s">
        <v>784</v>
      </c>
      <c r="C14" s="575">
        <v>767.72</v>
      </c>
      <c r="D14" s="576">
        <v>276006</v>
      </c>
      <c r="E14" s="577">
        <v>11.5</v>
      </c>
      <c r="F14" s="577">
        <v>58.6</v>
      </c>
      <c r="G14" s="577">
        <v>29.9</v>
      </c>
      <c r="H14" s="578">
        <v>11783</v>
      </c>
      <c r="I14" s="578">
        <v>24732</v>
      </c>
      <c r="J14" s="578">
        <v>39561</v>
      </c>
      <c r="K14" s="576">
        <v>42373</v>
      </c>
      <c r="L14" s="576">
        <v>123153</v>
      </c>
      <c r="M14" s="576">
        <v>1997</v>
      </c>
      <c r="N14" s="576">
        <v>9069</v>
      </c>
      <c r="O14" s="579">
        <v>9535</v>
      </c>
      <c r="P14" s="74" t="s">
        <v>1208</v>
      </c>
      <c r="Q14" s="74" t="s">
        <v>1208</v>
      </c>
      <c r="R14" s="578">
        <v>282925</v>
      </c>
      <c r="S14" s="576">
        <v>294247</v>
      </c>
      <c r="T14" s="576">
        <v>303625</v>
      </c>
      <c r="U14" s="576">
        <v>558492</v>
      </c>
      <c r="V14" s="576">
        <v>941803</v>
      </c>
      <c r="W14" s="576">
        <v>370328</v>
      </c>
      <c r="X14" s="576">
        <v>939824</v>
      </c>
      <c r="Y14" s="580">
        <v>0</v>
      </c>
      <c r="Z14" s="574">
        <v>84</v>
      </c>
      <c r="AA14" s="580">
        <v>1</v>
      </c>
      <c r="AB14" s="74" t="s">
        <v>1208</v>
      </c>
      <c r="AC14" s="74" t="s">
        <v>1208</v>
      </c>
      <c r="AD14" s="581" t="s">
        <v>439</v>
      </c>
      <c r="AE14" s="576">
        <v>1106</v>
      </c>
      <c r="AF14" s="580">
        <v>1566</v>
      </c>
      <c r="AG14" s="576">
        <v>120</v>
      </c>
      <c r="AH14" s="576">
        <v>178242</v>
      </c>
      <c r="AI14" s="576">
        <v>1752</v>
      </c>
      <c r="AJ14" s="74" t="s">
        <v>1207</v>
      </c>
      <c r="AK14" s="574">
        <v>24</v>
      </c>
      <c r="AL14" s="576">
        <v>2229</v>
      </c>
      <c r="AM14" s="579">
        <v>48</v>
      </c>
      <c r="AN14" s="576">
        <v>12226</v>
      </c>
      <c r="AO14" s="576">
        <v>831</v>
      </c>
      <c r="AP14" s="576">
        <v>100</v>
      </c>
      <c r="AQ14" s="582">
        <v>20</v>
      </c>
      <c r="AR14" s="576">
        <v>6633</v>
      </c>
      <c r="AS14" s="576">
        <v>496</v>
      </c>
      <c r="AT14" s="576">
        <v>1</v>
      </c>
      <c r="AU14" s="576">
        <v>307</v>
      </c>
      <c r="AV14" s="576">
        <v>16</v>
      </c>
      <c r="AW14" s="576">
        <v>13</v>
      </c>
      <c r="AX14" s="74" t="s">
        <v>1207</v>
      </c>
      <c r="AY14" s="74" t="s">
        <v>1207</v>
      </c>
      <c r="AZ14" s="74" t="s">
        <v>1207</v>
      </c>
      <c r="BA14" s="74" t="s">
        <v>1207</v>
      </c>
      <c r="BB14" s="577">
        <v>90.178571428571431</v>
      </c>
      <c r="BC14" s="577">
        <v>124.6</v>
      </c>
      <c r="BD14" s="577">
        <v>115.9</v>
      </c>
      <c r="BE14" s="74" t="s">
        <v>1207</v>
      </c>
      <c r="BF14" s="580">
        <v>15</v>
      </c>
      <c r="BG14" s="582">
        <v>19</v>
      </c>
      <c r="BH14" s="582">
        <v>10</v>
      </c>
      <c r="BI14" s="74" t="s">
        <v>1208</v>
      </c>
      <c r="BJ14" s="74" t="s">
        <v>1208</v>
      </c>
      <c r="BK14" s="580">
        <v>4</v>
      </c>
      <c r="BL14" s="580">
        <v>4</v>
      </c>
      <c r="BM14" s="582">
        <v>5</v>
      </c>
      <c r="BN14" s="582">
        <v>3</v>
      </c>
      <c r="BO14" s="579">
        <v>6</v>
      </c>
      <c r="BP14" s="576">
        <v>25215</v>
      </c>
      <c r="BQ14" s="579">
        <v>1</v>
      </c>
      <c r="BR14" s="576">
        <v>37774</v>
      </c>
      <c r="BS14" s="579">
        <v>3</v>
      </c>
      <c r="BT14" s="576">
        <v>62360</v>
      </c>
      <c r="BU14" s="579">
        <v>2</v>
      </c>
      <c r="BV14" s="576">
        <v>4323.2</v>
      </c>
      <c r="BW14" s="577">
        <v>48</v>
      </c>
      <c r="BX14" s="580">
        <v>2</v>
      </c>
      <c r="BY14" s="580">
        <v>3</v>
      </c>
      <c r="BZ14" s="580">
        <v>619</v>
      </c>
      <c r="CA14" s="580">
        <v>6222</v>
      </c>
      <c r="CB14" s="577">
        <v>53</v>
      </c>
      <c r="CC14" s="583">
        <v>1.23</v>
      </c>
      <c r="CD14" s="577">
        <v>35.799999999999997</v>
      </c>
      <c r="CE14" s="577">
        <v>3.8603721401481437</v>
      </c>
      <c r="CF14" s="577">
        <v>59.055111743600001</v>
      </c>
      <c r="CG14" s="579">
        <v>21</v>
      </c>
      <c r="CH14" s="576">
        <v>4423</v>
      </c>
      <c r="CI14" s="579">
        <v>256</v>
      </c>
      <c r="CJ14" s="579">
        <v>1178</v>
      </c>
      <c r="CK14" s="579">
        <v>3380</v>
      </c>
      <c r="CL14" s="579">
        <v>873</v>
      </c>
      <c r="CM14" s="579">
        <v>262</v>
      </c>
      <c r="CN14" s="579">
        <v>487</v>
      </c>
      <c r="CO14" s="575">
        <v>1.28</v>
      </c>
      <c r="CP14" s="583">
        <v>0</v>
      </c>
      <c r="CQ14" s="579">
        <v>6</v>
      </c>
      <c r="CR14" s="579">
        <v>27</v>
      </c>
      <c r="CS14" s="579">
        <v>2</v>
      </c>
      <c r="CT14" s="579">
        <v>2</v>
      </c>
      <c r="CU14" s="579">
        <v>150</v>
      </c>
      <c r="CV14" s="579">
        <v>20</v>
      </c>
      <c r="CW14" s="576">
        <v>1354</v>
      </c>
      <c r="CX14" s="579">
        <v>12</v>
      </c>
      <c r="CY14" s="579">
        <v>1109</v>
      </c>
      <c r="CZ14" s="580">
        <v>34</v>
      </c>
      <c r="DA14" s="580">
        <v>558</v>
      </c>
      <c r="DB14" s="580">
        <v>23</v>
      </c>
      <c r="DC14" s="580">
        <v>209</v>
      </c>
      <c r="DD14" s="580">
        <v>13</v>
      </c>
      <c r="DE14" s="580">
        <v>331</v>
      </c>
      <c r="DF14" s="576">
        <v>9836</v>
      </c>
      <c r="DG14" s="576">
        <v>2256</v>
      </c>
      <c r="DH14" s="576">
        <v>2239</v>
      </c>
      <c r="DI14" s="576">
        <v>931391.13800000004</v>
      </c>
      <c r="DJ14" s="576">
        <v>355489.78</v>
      </c>
      <c r="DK14" s="576">
        <v>641624.08900000004</v>
      </c>
      <c r="DL14" s="576">
        <v>82424</v>
      </c>
      <c r="DM14" s="579">
        <v>22</v>
      </c>
      <c r="DN14" s="576">
        <v>16451</v>
      </c>
      <c r="DO14" s="576">
        <v>1917</v>
      </c>
      <c r="DP14" s="576">
        <v>1607</v>
      </c>
      <c r="DQ14" s="580">
        <v>160</v>
      </c>
      <c r="DR14" s="580">
        <v>1064</v>
      </c>
      <c r="DS14" s="576">
        <v>10634</v>
      </c>
      <c r="DT14" s="599">
        <v>10160</v>
      </c>
      <c r="DU14" s="576">
        <v>2579</v>
      </c>
      <c r="DV14" s="576">
        <v>2550</v>
      </c>
      <c r="DW14" s="580">
        <v>304</v>
      </c>
      <c r="DX14" s="580">
        <v>219</v>
      </c>
      <c r="DY14" s="580">
        <v>0</v>
      </c>
      <c r="DZ14" s="580">
        <v>1801</v>
      </c>
      <c r="EA14" s="580">
        <v>50</v>
      </c>
      <c r="EB14" s="580">
        <v>12387</v>
      </c>
      <c r="EC14" s="74" t="s">
        <v>1208</v>
      </c>
      <c r="ED14" s="584">
        <v>82</v>
      </c>
      <c r="EE14" s="576">
        <v>6115</v>
      </c>
      <c r="EF14" s="585">
        <v>5883</v>
      </c>
      <c r="EG14" s="579">
        <v>22</v>
      </c>
      <c r="EH14" s="585">
        <v>1150</v>
      </c>
      <c r="EI14" s="580">
        <v>73</v>
      </c>
      <c r="EJ14" s="580">
        <v>80</v>
      </c>
      <c r="EK14" s="577">
        <v>75</v>
      </c>
      <c r="EL14" s="580">
        <v>25</v>
      </c>
      <c r="EM14" s="580">
        <v>40</v>
      </c>
      <c r="EN14" s="580">
        <v>1115</v>
      </c>
      <c r="EO14" s="581">
        <v>277</v>
      </c>
      <c r="EP14" s="581">
        <v>122</v>
      </c>
      <c r="EQ14" s="581">
        <v>1791</v>
      </c>
      <c r="ER14" s="576">
        <v>1753</v>
      </c>
      <c r="ES14" s="577">
        <v>98.6</v>
      </c>
      <c r="ET14" s="577">
        <v>95.3</v>
      </c>
      <c r="EU14" s="581">
        <v>45</v>
      </c>
      <c r="EV14" s="577">
        <v>10.1</v>
      </c>
      <c r="EW14" s="581">
        <v>54339</v>
      </c>
      <c r="EX14" s="577">
        <v>43.9</v>
      </c>
      <c r="EY14" s="581">
        <v>353367</v>
      </c>
      <c r="EZ14" s="577">
        <v>2.9</v>
      </c>
      <c r="FA14" s="580">
        <v>375</v>
      </c>
      <c r="FB14" s="580">
        <v>12</v>
      </c>
      <c r="FC14" s="576">
        <v>5222</v>
      </c>
      <c r="FD14" s="580">
        <v>40</v>
      </c>
      <c r="FE14" s="74" t="s">
        <v>1208</v>
      </c>
      <c r="FF14" s="580">
        <v>100</v>
      </c>
      <c r="FG14" s="577">
        <v>87</v>
      </c>
      <c r="FH14" s="576">
        <v>113794</v>
      </c>
      <c r="FI14" s="576">
        <v>10983</v>
      </c>
      <c r="FJ14" s="576">
        <v>61</v>
      </c>
      <c r="FK14" s="586">
        <v>100729</v>
      </c>
      <c r="FL14" s="576">
        <v>86051</v>
      </c>
      <c r="FM14" s="576">
        <v>8704</v>
      </c>
      <c r="FN14" s="576">
        <v>5974</v>
      </c>
      <c r="FO14" s="576">
        <v>2082</v>
      </c>
      <c r="FP14" s="587">
        <v>10.1</v>
      </c>
      <c r="FQ14" s="584">
        <v>198</v>
      </c>
      <c r="FR14" s="588">
        <v>11.65</v>
      </c>
      <c r="FS14" s="585">
        <v>6476</v>
      </c>
      <c r="FT14" s="580">
        <v>83</v>
      </c>
      <c r="FU14" s="580">
        <v>82</v>
      </c>
      <c r="FV14" s="580">
        <v>104</v>
      </c>
      <c r="FW14" s="589">
        <v>33</v>
      </c>
      <c r="FX14" s="590">
        <v>1016</v>
      </c>
      <c r="FY14" s="591">
        <v>59.615352426225662</v>
      </c>
      <c r="FZ14" s="74" t="s">
        <v>1208</v>
      </c>
      <c r="GA14" s="588">
        <v>98.91</v>
      </c>
      <c r="GB14" s="588">
        <v>89.95</v>
      </c>
      <c r="GC14" s="577">
        <v>66.3</v>
      </c>
      <c r="GD14" s="592">
        <v>54.3</v>
      </c>
      <c r="GE14" s="593">
        <v>88</v>
      </c>
      <c r="GF14" s="584">
        <v>8</v>
      </c>
      <c r="GG14" s="584">
        <v>52</v>
      </c>
      <c r="GH14" s="580">
        <v>605</v>
      </c>
      <c r="GI14" s="580">
        <v>8</v>
      </c>
      <c r="GJ14" s="580">
        <v>1580</v>
      </c>
      <c r="GK14" s="580">
        <v>1365</v>
      </c>
      <c r="GL14" s="580">
        <v>3</v>
      </c>
      <c r="GM14" s="586">
        <v>6022318</v>
      </c>
      <c r="GN14" s="594">
        <v>5600</v>
      </c>
      <c r="GO14" s="580" t="s">
        <v>439</v>
      </c>
      <c r="GP14" s="580" t="s">
        <v>439</v>
      </c>
      <c r="GQ14" s="576">
        <v>12772</v>
      </c>
      <c r="GR14" s="579">
        <v>37</v>
      </c>
      <c r="GS14" s="579">
        <v>1862</v>
      </c>
      <c r="GT14" s="579">
        <v>10873</v>
      </c>
      <c r="GU14" s="576">
        <v>130297</v>
      </c>
      <c r="GV14" s="576">
        <v>403</v>
      </c>
      <c r="GW14" s="576">
        <v>28104</v>
      </c>
      <c r="GX14" s="576">
        <v>101790</v>
      </c>
      <c r="GY14" s="576">
        <v>650</v>
      </c>
      <c r="GZ14" s="576">
        <v>5592</v>
      </c>
      <c r="HA14" s="576">
        <v>482926</v>
      </c>
      <c r="HB14" s="576">
        <v>2076</v>
      </c>
      <c r="HC14" s="576">
        <v>16179</v>
      </c>
      <c r="HD14" s="576">
        <v>353689</v>
      </c>
      <c r="HE14" s="576">
        <v>324</v>
      </c>
      <c r="HF14" s="576">
        <v>17157</v>
      </c>
      <c r="HG14" s="576">
        <v>563686.72</v>
      </c>
      <c r="HH14" s="579">
        <v>316</v>
      </c>
      <c r="HI14" s="580">
        <v>11547</v>
      </c>
      <c r="HJ14" s="580">
        <v>299165</v>
      </c>
      <c r="HK14" s="595">
        <v>112.07</v>
      </c>
      <c r="HL14" s="580">
        <v>3236</v>
      </c>
      <c r="HM14" s="576">
        <v>5960</v>
      </c>
      <c r="HN14" s="576">
        <v>3913</v>
      </c>
      <c r="HO14" s="581">
        <v>474</v>
      </c>
      <c r="HP14" s="74" t="s">
        <v>1208</v>
      </c>
      <c r="HQ14" s="74" t="s">
        <v>1208</v>
      </c>
      <c r="HR14" s="74" t="s">
        <v>1208</v>
      </c>
      <c r="HS14" s="581">
        <v>147</v>
      </c>
      <c r="HT14" s="576">
        <v>2961564</v>
      </c>
      <c r="HU14" s="576">
        <v>20518033</v>
      </c>
      <c r="HV14" s="580">
        <v>1658187</v>
      </c>
      <c r="HW14" s="580">
        <v>2172950</v>
      </c>
      <c r="HX14" s="580">
        <v>243672</v>
      </c>
      <c r="HY14" s="580">
        <v>4930</v>
      </c>
      <c r="HZ14" s="580">
        <v>0</v>
      </c>
      <c r="IA14" s="580">
        <v>216790</v>
      </c>
      <c r="IB14" s="580">
        <v>131040</v>
      </c>
      <c r="IC14" s="609">
        <v>11479</v>
      </c>
      <c r="ID14" s="609">
        <v>4538633</v>
      </c>
      <c r="IE14" s="609">
        <v>0</v>
      </c>
      <c r="IF14" s="578">
        <v>149</v>
      </c>
      <c r="IG14" s="578">
        <v>0</v>
      </c>
      <c r="IH14" s="609">
        <v>100</v>
      </c>
      <c r="II14" s="578">
        <v>0</v>
      </c>
      <c r="IJ14" s="609">
        <v>133327</v>
      </c>
      <c r="IK14" s="576">
        <v>176054</v>
      </c>
      <c r="IL14" s="578">
        <v>14963</v>
      </c>
      <c r="IM14" s="626">
        <v>0</v>
      </c>
      <c r="IN14" s="620">
        <v>40.01</v>
      </c>
      <c r="IO14" s="609">
        <v>192047</v>
      </c>
      <c r="IP14" s="613">
        <v>-22.06</v>
      </c>
      <c r="IQ14" s="592">
        <v>2.4</v>
      </c>
      <c r="IR14" s="592">
        <v>2.4</v>
      </c>
      <c r="IS14" s="592">
        <v>573</v>
      </c>
      <c r="IT14" s="592">
        <v>573</v>
      </c>
      <c r="IU14" s="576" t="s">
        <v>439</v>
      </c>
      <c r="IV14" s="577">
        <v>66.900000000000006</v>
      </c>
      <c r="IW14" s="577">
        <v>60.4</v>
      </c>
      <c r="IX14" s="577">
        <v>34.299999999999997</v>
      </c>
      <c r="IY14" s="577">
        <v>57.8</v>
      </c>
      <c r="IZ14" s="577">
        <v>20.7</v>
      </c>
      <c r="JA14" s="578">
        <v>2</v>
      </c>
      <c r="JB14" s="578">
        <v>8</v>
      </c>
      <c r="JC14" s="588">
        <v>75.16</v>
      </c>
      <c r="JD14" s="621">
        <v>0.78200000000000003</v>
      </c>
      <c r="JE14" s="622">
        <v>89.4</v>
      </c>
      <c r="JF14" s="622">
        <v>1.2</v>
      </c>
      <c r="JG14" s="622">
        <v>8.6999999999999993</v>
      </c>
      <c r="JH14" s="623">
        <v>89757947</v>
      </c>
      <c r="JI14" s="579">
        <v>45.6</v>
      </c>
      <c r="JJ14" s="579">
        <v>41.3</v>
      </c>
      <c r="JK14" s="579" t="s">
        <v>439</v>
      </c>
      <c r="JL14" s="579" t="s">
        <v>439</v>
      </c>
      <c r="JM14" s="579">
        <v>14.3</v>
      </c>
      <c r="JN14" s="577">
        <v>33.5</v>
      </c>
      <c r="JO14" s="624">
        <v>2185</v>
      </c>
      <c r="JP14" s="74" t="s">
        <v>1208</v>
      </c>
      <c r="JQ14" s="74" t="s">
        <v>1208</v>
      </c>
      <c r="JR14" s="74" t="s">
        <v>1208</v>
      </c>
      <c r="JS14" s="577">
        <v>24</v>
      </c>
      <c r="JT14" s="577">
        <v>32.6</v>
      </c>
      <c r="JU14" s="576">
        <v>54169</v>
      </c>
      <c r="JV14" s="576">
        <v>1221</v>
      </c>
      <c r="JW14" s="576">
        <v>949</v>
      </c>
      <c r="JX14" s="576">
        <v>4225</v>
      </c>
      <c r="JY14" s="576">
        <v>5104</v>
      </c>
      <c r="JZ14" s="576">
        <v>5418</v>
      </c>
      <c r="KA14" s="576">
        <v>6243</v>
      </c>
      <c r="KB14" s="576">
        <v>7702</v>
      </c>
      <c r="KC14" s="576">
        <v>7347</v>
      </c>
      <c r="KD14" s="576">
        <v>6856</v>
      </c>
      <c r="KE14" s="576">
        <v>6449</v>
      </c>
      <c r="KF14" s="576">
        <v>5465</v>
      </c>
      <c r="KG14" s="576">
        <v>3605</v>
      </c>
      <c r="KH14" s="74" t="s">
        <v>1208</v>
      </c>
      <c r="KI14" s="576">
        <v>1721</v>
      </c>
      <c r="KJ14" s="576">
        <v>939</v>
      </c>
      <c r="KK14" s="576">
        <v>478</v>
      </c>
      <c r="KL14" s="576">
        <v>234</v>
      </c>
      <c r="KM14" s="576">
        <v>6653</v>
      </c>
      <c r="KN14" s="576">
        <v>6065</v>
      </c>
      <c r="KO14" s="576">
        <v>6366</v>
      </c>
      <c r="KP14" s="576">
        <v>7268</v>
      </c>
      <c r="KQ14" s="576">
        <v>8338</v>
      </c>
      <c r="KR14" s="576">
        <v>9878</v>
      </c>
      <c r="KS14" s="576">
        <v>9220</v>
      </c>
      <c r="KT14" s="576">
        <v>8982</v>
      </c>
      <c r="KU14" s="576">
        <v>9399</v>
      </c>
      <c r="KV14" s="576">
        <v>10813</v>
      </c>
      <c r="KW14" s="576">
        <v>11218</v>
      </c>
      <c r="KX14" s="74" t="s">
        <v>1208</v>
      </c>
      <c r="KY14" s="576">
        <v>9276</v>
      </c>
      <c r="KZ14" s="576">
        <v>8091</v>
      </c>
      <c r="LA14" s="576">
        <v>7547</v>
      </c>
      <c r="LB14" s="576">
        <v>8619</v>
      </c>
    </row>
    <row r="15" spans="1:314" ht="12" customHeight="1">
      <c r="A15" s="3">
        <v>72036</v>
      </c>
      <c r="B15" s="555" t="s">
        <v>710</v>
      </c>
      <c r="C15" s="575">
        <v>757.2</v>
      </c>
      <c r="D15" s="576">
        <v>321905</v>
      </c>
      <c r="E15" s="577">
        <v>12.5</v>
      </c>
      <c r="F15" s="577">
        <v>61.2</v>
      </c>
      <c r="G15" s="577">
        <v>26.3</v>
      </c>
      <c r="H15" s="578">
        <v>15336</v>
      </c>
      <c r="I15" s="578">
        <v>31533</v>
      </c>
      <c r="J15" s="578">
        <v>49508</v>
      </c>
      <c r="K15" s="576">
        <v>41054</v>
      </c>
      <c r="L15" s="576">
        <v>141989</v>
      </c>
      <c r="M15" s="576">
        <v>2999</v>
      </c>
      <c r="N15" s="576">
        <v>11394</v>
      </c>
      <c r="O15" s="579">
        <v>11364</v>
      </c>
      <c r="P15" s="74" t="s">
        <v>1208</v>
      </c>
      <c r="Q15" s="74" t="s">
        <v>1208</v>
      </c>
      <c r="R15" s="578">
        <v>330310</v>
      </c>
      <c r="S15" s="576">
        <v>335444</v>
      </c>
      <c r="T15" s="576">
        <v>352462</v>
      </c>
      <c r="U15" s="576">
        <v>1067302</v>
      </c>
      <c r="V15" s="576">
        <v>976452</v>
      </c>
      <c r="W15" s="576">
        <v>353355</v>
      </c>
      <c r="X15" s="576">
        <v>901147</v>
      </c>
      <c r="Y15" s="580">
        <v>74</v>
      </c>
      <c r="Z15" s="574">
        <v>40</v>
      </c>
      <c r="AA15" s="580">
        <v>10</v>
      </c>
      <c r="AB15" s="74" t="s">
        <v>1208</v>
      </c>
      <c r="AC15" s="74" t="s">
        <v>1208</v>
      </c>
      <c r="AD15" s="581">
        <v>65965</v>
      </c>
      <c r="AE15" s="576">
        <v>2186.9899999999998</v>
      </c>
      <c r="AF15" s="580">
        <v>1827.2</v>
      </c>
      <c r="AG15" s="576">
        <v>2004</v>
      </c>
      <c r="AH15" s="576">
        <v>448515</v>
      </c>
      <c r="AI15" s="576" t="s">
        <v>439</v>
      </c>
      <c r="AJ15" s="74" t="s">
        <v>1207</v>
      </c>
      <c r="AK15" s="574">
        <v>31</v>
      </c>
      <c r="AL15" s="576">
        <v>4926</v>
      </c>
      <c r="AM15" s="579">
        <v>51</v>
      </c>
      <c r="AN15" s="576">
        <v>15746</v>
      </c>
      <c r="AO15" s="576">
        <v>1021</v>
      </c>
      <c r="AP15" s="576">
        <v>138</v>
      </c>
      <c r="AQ15" s="582">
        <v>25</v>
      </c>
      <c r="AR15" s="576">
        <v>8288</v>
      </c>
      <c r="AS15" s="576">
        <v>621</v>
      </c>
      <c r="AT15" s="576">
        <v>3</v>
      </c>
      <c r="AU15" s="576">
        <v>284</v>
      </c>
      <c r="AV15" s="576">
        <v>17</v>
      </c>
      <c r="AW15" s="576">
        <v>14</v>
      </c>
      <c r="AX15" s="74" t="s">
        <v>1207</v>
      </c>
      <c r="AY15" s="74" t="s">
        <v>1207</v>
      </c>
      <c r="AZ15" s="74" t="s">
        <v>1207</v>
      </c>
      <c r="BA15" s="74" t="s">
        <v>1207</v>
      </c>
      <c r="BB15" s="577">
        <v>100</v>
      </c>
      <c r="BC15" s="577">
        <v>121.9</v>
      </c>
      <c r="BD15" s="577">
        <v>117.2</v>
      </c>
      <c r="BE15" s="74" t="s">
        <v>1207</v>
      </c>
      <c r="BF15" s="580">
        <v>30</v>
      </c>
      <c r="BG15" s="582">
        <v>34</v>
      </c>
      <c r="BH15" s="582">
        <v>9</v>
      </c>
      <c r="BI15" s="74" t="s">
        <v>1208</v>
      </c>
      <c r="BJ15" s="74" t="s">
        <v>1208</v>
      </c>
      <c r="BK15" s="580">
        <v>3</v>
      </c>
      <c r="BL15" s="580">
        <v>3</v>
      </c>
      <c r="BM15" s="582">
        <v>4</v>
      </c>
      <c r="BN15" s="582">
        <v>2</v>
      </c>
      <c r="BO15" s="579">
        <v>6</v>
      </c>
      <c r="BP15" s="576">
        <v>27002</v>
      </c>
      <c r="BQ15" s="579">
        <v>2</v>
      </c>
      <c r="BR15" s="576">
        <v>36000</v>
      </c>
      <c r="BS15" s="579">
        <v>3</v>
      </c>
      <c r="BT15" s="576">
        <v>54027</v>
      </c>
      <c r="BU15" s="579">
        <v>3</v>
      </c>
      <c r="BV15" s="576">
        <v>8947</v>
      </c>
      <c r="BW15" s="577">
        <v>59.5</v>
      </c>
      <c r="BX15" s="580">
        <v>1</v>
      </c>
      <c r="BY15" s="580">
        <v>3</v>
      </c>
      <c r="BZ15" s="580">
        <v>517</v>
      </c>
      <c r="CA15" s="580">
        <v>5958</v>
      </c>
      <c r="CB15" s="577">
        <v>54.3</v>
      </c>
      <c r="CC15" s="583">
        <v>1.6</v>
      </c>
      <c r="CD15" s="577">
        <v>31.2</v>
      </c>
      <c r="CE15" s="577">
        <v>4.7777113359286334</v>
      </c>
      <c r="CF15" s="577">
        <v>61.6683097903</v>
      </c>
      <c r="CG15" s="579">
        <v>22</v>
      </c>
      <c r="CH15" s="576">
        <v>5700</v>
      </c>
      <c r="CI15" s="579">
        <v>240</v>
      </c>
      <c r="CJ15" s="579">
        <v>861</v>
      </c>
      <c r="CK15" s="579">
        <v>3438</v>
      </c>
      <c r="CL15" s="579">
        <v>931</v>
      </c>
      <c r="CM15" s="579">
        <v>286</v>
      </c>
      <c r="CN15" s="579">
        <v>487</v>
      </c>
      <c r="CO15" s="575">
        <v>1.39</v>
      </c>
      <c r="CP15" s="577" t="s">
        <v>439</v>
      </c>
      <c r="CQ15" s="579">
        <v>1</v>
      </c>
      <c r="CR15" s="579">
        <v>12</v>
      </c>
      <c r="CS15" s="579">
        <v>2</v>
      </c>
      <c r="CT15" s="579">
        <v>1</v>
      </c>
      <c r="CU15" s="579">
        <v>74</v>
      </c>
      <c r="CV15" s="579">
        <v>16</v>
      </c>
      <c r="CW15" s="576">
        <v>1164</v>
      </c>
      <c r="CX15" s="579">
        <v>8</v>
      </c>
      <c r="CY15" s="579">
        <v>754</v>
      </c>
      <c r="CZ15" s="580">
        <v>48</v>
      </c>
      <c r="DA15" s="580">
        <v>630</v>
      </c>
      <c r="DB15" s="580">
        <v>8</v>
      </c>
      <c r="DC15" s="580">
        <v>94</v>
      </c>
      <c r="DD15" s="580">
        <v>35</v>
      </c>
      <c r="DE15" s="580">
        <v>935</v>
      </c>
      <c r="DF15" s="576">
        <v>8748</v>
      </c>
      <c r="DG15" s="576">
        <v>2698</v>
      </c>
      <c r="DH15" s="576">
        <v>1886</v>
      </c>
      <c r="DI15" s="576">
        <v>786160.15800000005</v>
      </c>
      <c r="DJ15" s="576">
        <v>431220.58</v>
      </c>
      <c r="DK15" s="576">
        <v>525475.79599999997</v>
      </c>
      <c r="DL15" s="576">
        <v>84645</v>
      </c>
      <c r="DM15" s="579">
        <v>18</v>
      </c>
      <c r="DN15" s="576">
        <v>15858</v>
      </c>
      <c r="DO15" s="576">
        <v>2055</v>
      </c>
      <c r="DP15" s="576">
        <v>1144</v>
      </c>
      <c r="DQ15" s="580">
        <v>58</v>
      </c>
      <c r="DR15" s="580">
        <v>2404</v>
      </c>
      <c r="DS15" s="576">
        <v>9475</v>
      </c>
      <c r="DT15" s="599">
        <v>10886</v>
      </c>
      <c r="DU15" s="576">
        <v>2651</v>
      </c>
      <c r="DV15" s="576">
        <v>2469</v>
      </c>
      <c r="DW15" s="580">
        <v>327</v>
      </c>
      <c r="DX15" s="580">
        <v>222</v>
      </c>
      <c r="DY15" s="580">
        <v>0</v>
      </c>
      <c r="DZ15" s="580">
        <v>1663</v>
      </c>
      <c r="EA15" s="580">
        <v>39</v>
      </c>
      <c r="EB15" s="580">
        <v>14054</v>
      </c>
      <c r="EC15" s="74" t="s">
        <v>1208</v>
      </c>
      <c r="ED15" s="584">
        <v>78</v>
      </c>
      <c r="EE15" s="576">
        <v>5473</v>
      </c>
      <c r="EF15" s="585">
        <v>5323</v>
      </c>
      <c r="EG15" s="579">
        <v>22</v>
      </c>
      <c r="EH15" s="585">
        <v>964</v>
      </c>
      <c r="EI15" s="580">
        <v>69</v>
      </c>
      <c r="EJ15" s="580">
        <v>71</v>
      </c>
      <c r="EK15" s="577">
        <v>67.5</v>
      </c>
      <c r="EL15" s="580">
        <v>30</v>
      </c>
      <c r="EM15" s="580">
        <v>45</v>
      </c>
      <c r="EN15" s="580">
        <v>336</v>
      </c>
      <c r="EO15" s="581">
        <v>73</v>
      </c>
      <c r="EP15" s="581">
        <v>45</v>
      </c>
      <c r="EQ15" s="581">
        <v>2142</v>
      </c>
      <c r="ER15" s="576">
        <v>2311</v>
      </c>
      <c r="ES15" s="577">
        <v>98.4</v>
      </c>
      <c r="ET15" s="577">
        <v>95.9</v>
      </c>
      <c r="EU15" s="581">
        <v>59</v>
      </c>
      <c r="EV15" s="577">
        <v>9.8000000000000007</v>
      </c>
      <c r="EW15" s="581">
        <v>65482</v>
      </c>
      <c r="EX15" s="577">
        <v>38.4</v>
      </c>
      <c r="EY15" s="581">
        <v>354970</v>
      </c>
      <c r="EZ15" s="577">
        <v>1.73</v>
      </c>
      <c r="FA15" s="580">
        <v>82</v>
      </c>
      <c r="FB15" s="580">
        <v>12</v>
      </c>
      <c r="FC15" s="578">
        <v>4391</v>
      </c>
      <c r="FD15" s="580">
        <v>52</v>
      </c>
      <c r="FE15" s="74" t="s">
        <v>1208</v>
      </c>
      <c r="FF15" s="580">
        <v>100</v>
      </c>
      <c r="FG15" s="577">
        <v>100</v>
      </c>
      <c r="FH15" s="576">
        <v>139195</v>
      </c>
      <c r="FI15" s="576">
        <v>17168</v>
      </c>
      <c r="FJ15" s="576">
        <v>159</v>
      </c>
      <c r="FK15" s="586">
        <v>117612</v>
      </c>
      <c r="FL15" s="576">
        <v>106398</v>
      </c>
      <c r="FM15" s="576">
        <v>7041</v>
      </c>
      <c r="FN15" s="576">
        <v>4173</v>
      </c>
      <c r="FO15" s="576">
        <v>4415</v>
      </c>
      <c r="FP15" s="587">
        <v>9.5</v>
      </c>
      <c r="FQ15" s="584">
        <v>320</v>
      </c>
      <c r="FR15" s="588">
        <v>10.81</v>
      </c>
      <c r="FS15" s="585">
        <v>6088</v>
      </c>
      <c r="FT15" s="580">
        <v>0</v>
      </c>
      <c r="FU15" s="580">
        <v>167</v>
      </c>
      <c r="FV15" s="580">
        <v>141</v>
      </c>
      <c r="FW15" s="589">
        <v>35</v>
      </c>
      <c r="FX15" s="590">
        <v>938</v>
      </c>
      <c r="FY15" s="591">
        <v>56.251099384344769</v>
      </c>
      <c r="FZ15" s="74" t="s">
        <v>1208</v>
      </c>
      <c r="GA15" s="588">
        <v>96.1</v>
      </c>
      <c r="GB15" s="588">
        <v>90</v>
      </c>
      <c r="GC15" s="577">
        <v>73.599999999999994</v>
      </c>
      <c r="GD15" s="592">
        <v>37.1</v>
      </c>
      <c r="GE15" s="593">
        <v>81</v>
      </c>
      <c r="GF15" s="584">
        <v>11</v>
      </c>
      <c r="GG15" s="584">
        <v>46</v>
      </c>
      <c r="GH15" s="580">
        <v>920</v>
      </c>
      <c r="GI15" s="580">
        <v>9</v>
      </c>
      <c r="GJ15" s="580">
        <v>2105</v>
      </c>
      <c r="GK15" s="580">
        <v>2156</v>
      </c>
      <c r="GL15" s="580">
        <v>4</v>
      </c>
      <c r="GM15" s="586">
        <v>5117071</v>
      </c>
      <c r="GN15" s="594">
        <v>5877</v>
      </c>
      <c r="GO15" s="580" t="s">
        <v>439</v>
      </c>
      <c r="GP15" s="580" t="s">
        <v>439</v>
      </c>
      <c r="GQ15" s="576">
        <v>15836</v>
      </c>
      <c r="GR15" s="579">
        <v>54</v>
      </c>
      <c r="GS15" s="579">
        <v>2670</v>
      </c>
      <c r="GT15" s="579">
        <v>13112</v>
      </c>
      <c r="GU15" s="576">
        <v>165207</v>
      </c>
      <c r="GV15" s="576">
        <v>599</v>
      </c>
      <c r="GW15" s="576">
        <v>35205</v>
      </c>
      <c r="GX15" s="576">
        <v>129403</v>
      </c>
      <c r="GY15" s="576">
        <v>1159</v>
      </c>
      <c r="GZ15" s="576">
        <v>11128</v>
      </c>
      <c r="HA15" s="576">
        <v>969271</v>
      </c>
      <c r="HB15" s="576">
        <v>2205</v>
      </c>
      <c r="HC15" s="576">
        <v>18458</v>
      </c>
      <c r="HD15" s="576">
        <v>433691</v>
      </c>
      <c r="HE15" s="576">
        <v>400</v>
      </c>
      <c r="HF15" s="576">
        <v>19309</v>
      </c>
      <c r="HG15" s="576">
        <v>669693.49</v>
      </c>
      <c r="HH15" s="579">
        <v>387</v>
      </c>
      <c r="HI15" s="580" t="s">
        <v>439</v>
      </c>
      <c r="HJ15" s="580" t="s">
        <v>439</v>
      </c>
      <c r="HK15" s="595">
        <v>156.35</v>
      </c>
      <c r="HL15" s="580">
        <v>8201</v>
      </c>
      <c r="HM15" s="576">
        <v>6139</v>
      </c>
      <c r="HN15" s="576">
        <v>4372</v>
      </c>
      <c r="HO15" s="581">
        <v>568</v>
      </c>
      <c r="HP15" s="74" t="s">
        <v>1208</v>
      </c>
      <c r="HQ15" s="74" t="s">
        <v>1208</v>
      </c>
      <c r="HR15" s="74" t="s">
        <v>1208</v>
      </c>
      <c r="HS15" s="581">
        <v>252</v>
      </c>
      <c r="HT15" s="576">
        <v>3264401</v>
      </c>
      <c r="HU15" s="576">
        <v>26004555</v>
      </c>
      <c r="HV15" s="580">
        <v>2204450</v>
      </c>
      <c r="HW15" s="580">
        <v>2731284</v>
      </c>
      <c r="HX15" s="580">
        <v>472103</v>
      </c>
      <c r="HY15" s="580">
        <v>6260</v>
      </c>
      <c r="HZ15" s="580">
        <v>6260</v>
      </c>
      <c r="IA15" s="580">
        <v>204080</v>
      </c>
      <c r="IB15" s="580">
        <v>145970</v>
      </c>
      <c r="IC15" s="609">
        <v>7377</v>
      </c>
      <c r="ID15" s="609">
        <v>4316841</v>
      </c>
      <c r="IE15" s="609" t="s">
        <v>439</v>
      </c>
      <c r="IF15" s="578">
        <v>140</v>
      </c>
      <c r="IG15" s="578" t="s">
        <v>439</v>
      </c>
      <c r="IH15" s="609">
        <v>57</v>
      </c>
      <c r="II15" s="578" t="s">
        <v>439</v>
      </c>
      <c r="IJ15" s="609">
        <v>187195</v>
      </c>
      <c r="IK15" s="576">
        <v>211256</v>
      </c>
      <c r="IL15" s="578">
        <v>267</v>
      </c>
      <c r="IM15" s="626" t="s">
        <v>439</v>
      </c>
      <c r="IN15" s="620">
        <v>47.77</v>
      </c>
      <c r="IO15" s="609">
        <v>240314</v>
      </c>
      <c r="IP15" s="613" t="s">
        <v>439</v>
      </c>
      <c r="IQ15" s="592">
        <v>5</v>
      </c>
      <c r="IR15" s="592">
        <v>4.5999999999999996</v>
      </c>
      <c r="IS15" s="592">
        <v>1851</v>
      </c>
      <c r="IT15" s="592">
        <v>1818.2</v>
      </c>
      <c r="IU15" s="576">
        <v>0</v>
      </c>
      <c r="IV15" s="577">
        <v>69.599999999999994</v>
      </c>
      <c r="IW15" s="577">
        <v>59.1</v>
      </c>
      <c r="IX15" s="577">
        <v>28.8</v>
      </c>
      <c r="IY15" s="577">
        <v>66.8</v>
      </c>
      <c r="IZ15" s="577">
        <v>21.7</v>
      </c>
      <c r="JA15" s="578">
        <v>13</v>
      </c>
      <c r="JB15" s="578">
        <v>9</v>
      </c>
      <c r="JC15" s="588">
        <v>61</v>
      </c>
      <c r="JD15" s="621">
        <v>0.83799999999999997</v>
      </c>
      <c r="JE15" s="622">
        <v>88.4</v>
      </c>
      <c r="JF15" s="622">
        <v>4.3</v>
      </c>
      <c r="JG15" s="622">
        <v>6.5</v>
      </c>
      <c r="JH15" s="623">
        <v>80881494</v>
      </c>
      <c r="JI15" s="579">
        <v>52.9</v>
      </c>
      <c r="JJ15" s="579">
        <v>37.4</v>
      </c>
      <c r="JK15" s="579" t="s">
        <v>439</v>
      </c>
      <c r="JL15" s="579" t="s">
        <v>439</v>
      </c>
      <c r="JM15" s="579" t="s">
        <v>439</v>
      </c>
      <c r="JN15" s="577">
        <v>31.1</v>
      </c>
      <c r="JO15" s="624">
        <v>2043</v>
      </c>
      <c r="JP15" s="74" t="s">
        <v>1208</v>
      </c>
      <c r="JQ15" s="74" t="s">
        <v>1208</v>
      </c>
      <c r="JR15" s="74" t="s">
        <v>1208</v>
      </c>
      <c r="JS15" s="577">
        <v>29</v>
      </c>
      <c r="JT15" s="577">
        <v>28.5</v>
      </c>
      <c r="JU15" s="576">
        <v>62401</v>
      </c>
      <c r="JV15" s="576">
        <v>1019</v>
      </c>
      <c r="JW15" s="576">
        <v>950</v>
      </c>
      <c r="JX15" s="576">
        <v>4858</v>
      </c>
      <c r="JY15" s="576">
        <v>6078</v>
      </c>
      <c r="JZ15" s="576">
        <v>6338</v>
      </c>
      <c r="KA15" s="576">
        <v>7488</v>
      </c>
      <c r="KB15" s="576">
        <v>8359</v>
      </c>
      <c r="KC15" s="576">
        <v>7795</v>
      </c>
      <c r="KD15" s="576">
        <v>7890</v>
      </c>
      <c r="KE15" s="576">
        <v>7591</v>
      </c>
      <c r="KF15" s="576">
        <v>5968</v>
      </c>
      <c r="KG15" s="576">
        <v>3899</v>
      </c>
      <c r="KH15" s="74" t="s">
        <v>1208</v>
      </c>
      <c r="KI15" s="576">
        <v>1748</v>
      </c>
      <c r="KJ15" s="576">
        <v>974</v>
      </c>
      <c r="KK15" s="576">
        <v>431</v>
      </c>
      <c r="KL15" s="576">
        <v>207</v>
      </c>
      <c r="KM15" s="576">
        <v>7230</v>
      </c>
      <c r="KN15" s="576">
        <v>6541</v>
      </c>
      <c r="KO15" s="576">
        <v>7572</v>
      </c>
      <c r="KP15" s="576">
        <v>8522</v>
      </c>
      <c r="KQ15" s="576">
        <v>9916</v>
      </c>
      <c r="KR15" s="576">
        <v>10741</v>
      </c>
      <c r="KS15" s="576">
        <v>9961</v>
      </c>
      <c r="KT15" s="576">
        <v>10195</v>
      </c>
      <c r="KU15" s="576">
        <v>10701</v>
      </c>
      <c r="KV15" s="576">
        <v>11656</v>
      </c>
      <c r="KW15" s="576">
        <v>11447</v>
      </c>
      <c r="KX15" s="74" t="s">
        <v>1208</v>
      </c>
      <c r="KY15" s="576">
        <v>8629</v>
      </c>
      <c r="KZ15" s="576">
        <v>7776</v>
      </c>
      <c r="LA15" s="576">
        <v>7183</v>
      </c>
      <c r="LB15" s="576">
        <v>8376</v>
      </c>
    </row>
    <row r="16" spans="1:314" ht="12" customHeight="1">
      <c r="A16" s="3">
        <v>72044</v>
      </c>
      <c r="B16" s="555" t="s">
        <v>711</v>
      </c>
      <c r="C16" s="575">
        <v>1232.02</v>
      </c>
      <c r="D16" s="576">
        <v>319596</v>
      </c>
      <c r="E16" s="577">
        <v>11.7</v>
      </c>
      <c r="F16" s="577">
        <v>57.6</v>
      </c>
      <c r="G16" s="577">
        <v>30.7</v>
      </c>
      <c r="H16" s="578">
        <v>13799</v>
      </c>
      <c r="I16" s="578">
        <v>28887</v>
      </c>
      <c r="J16" s="578">
        <v>46416</v>
      </c>
      <c r="K16" s="576">
        <v>49635</v>
      </c>
      <c r="L16" s="576">
        <v>146186</v>
      </c>
      <c r="M16" s="576">
        <v>2919</v>
      </c>
      <c r="N16" s="576">
        <v>8278</v>
      </c>
      <c r="O16" s="579">
        <v>8679</v>
      </c>
      <c r="P16" s="74" t="s">
        <v>1208</v>
      </c>
      <c r="Q16" s="74" t="s">
        <v>1208</v>
      </c>
      <c r="R16" s="578">
        <v>337765</v>
      </c>
      <c r="S16" s="576">
        <v>350237</v>
      </c>
      <c r="T16" s="576">
        <v>344385</v>
      </c>
      <c r="U16" s="576">
        <v>787238</v>
      </c>
      <c r="V16" s="576">
        <v>1422869</v>
      </c>
      <c r="W16" s="576">
        <v>523700</v>
      </c>
      <c r="X16" s="576">
        <v>807271</v>
      </c>
      <c r="Y16" s="580">
        <v>103</v>
      </c>
      <c r="Z16" s="574">
        <v>73</v>
      </c>
      <c r="AA16" s="580" t="s">
        <v>439</v>
      </c>
      <c r="AB16" s="74" t="s">
        <v>1208</v>
      </c>
      <c r="AC16" s="74" t="s">
        <v>1208</v>
      </c>
      <c r="AD16" s="581">
        <v>65196</v>
      </c>
      <c r="AE16" s="576">
        <v>5472.76</v>
      </c>
      <c r="AF16" s="580">
        <v>2753.21</v>
      </c>
      <c r="AG16" s="576">
        <v>4309</v>
      </c>
      <c r="AH16" s="576">
        <v>486203</v>
      </c>
      <c r="AI16" s="576" t="s">
        <v>439</v>
      </c>
      <c r="AJ16" s="74" t="s">
        <v>1207</v>
      </c>
      <c r="AK16" s="574">
        <v>36</v>
      </c>
      <c r="AL16" s="576">
        <v>2682</v>
      </c>
      <c r="AM16" s="579">
        <v>65</v>
      </c>
      <c r="AN16" s="576">
        <v>15829</v>
      </c>
      <c r="AO16" s="576">
        <v>1016</v>
      </c>
      <c r="AP16" s="576">
        <v>74</v>
      </c>
      <c r="AQ16" s="582">
        <v>39</v>
      </c>
      <c r="AR16" s="576">
        <v>8543</v>
      </c>
      <c r="AS16" s="576">
        <v>753</v>
      </c>
      <c r="AT16" s="576">
        <v>2</v>
      </c>
      <c r="AU16" s="576">
        <v>287</v>
      </c>
      <c r="AV16" s="576">
        <v>41</v>
      </c>
      <c r="AW16" s="576">
        <v>0</v>
      </c>
      <c r="AX16" s="74" t="s">
        <v>1207</v>
      </c>
      <c r="AY16" s="74" t="s">
        <v>1207</v>
      </c>
      <c r="AZ16" s="74" t="s">
        <v>1207</v>
      </c>
      <c r="BA16" s="74" t="s">
        <v>1207</v>
      </c>
      <c r="BB16" s="577">
        <v>100</v>
      </c>
      <c r="BC16" s="577">
        <v>125.9</v>
      </c>
      <c r="BD16" s="577">
        <v>108.7</v>
      </c>
      <c r="BE16" s="74" t="s">
        <v>1207</v>
      </c>
      <c r="BF16" s="580">
        <v>9</v>
      </c>
      <c r="BG16" s="582">
        <v>17</v>
      </c>
      <c r="BH16" s="582">
        <v>8</v>
      </c>
      <c r="BI16" s="74" t="s">
        <v>1208</v>
      </c>
      <c r="BJ16" s="74" t="s">
        <v>1208</v>
      </c>
      <c r="BK16" s="580">
        <v>7</v>
      </c>
      <c r="BL16" s="580">
        <v>7</v>
      </c>
      <c r="BM16" s="582">
        <v>10</v>
      </c>
      <c r="BN16" s="582">
        <v>7</v>
      </c>
      <c r="BO16" s="579">
        <v>7</v>
      </c>
      <c r="BP16" s="576">
        <v>21610</v>
      </c>
      <c r="BQ16" s="579">
        <v>2</v>
      </c>
      <c r="BR16" s="576">
        <v>40701</v>
      </c>
      <c r="BS16" s="579">
        <v>3</v>
      </c>
      <c r="BT16" s="576">
        <v>124825</v>
      </c>
      <c r="BU16" s="579">
        <v>2</v>
      </c>
      <c r="BV16" s="576">
        <v>2400</v>
      </c>
      <c r="BW16" s="577">
        <v>51.1</v>
      </c>
      <c r="BX16" s="580">
        <v>1</v>
      </c>
      <c r="BY16" s="580">
        <v>2</v>
      </c>
      <c r="BZ16" s="580">
        <v>139</v>
      </c>
      <c r="CA16" s="580">
        <v>1955</v>
      </c>
      <c r="CB16" s="577">
        <v>33.200000000000003</v>
      </c>
      <c r="CC16" s="583">
        <v>1.57</v>
      </c>
      <c r="CD16" s="577">
        <v>36.799999999999997</v>
      </c>
      <c r="CE16" s="577">
        <v>4.5754632664005239</v>
      </c>
      <c r="CF16" s="577">
        <v>58.3259483223</v>
      </c>
      <c r="CG16" s="579">
        <v>27</v>
      </c>
      <c r="CH16" s="576">
        <v>4878</v>
      </c>
      <c r="CI16" s="579">
        <v>255</v>
      </c>
      <c r="CJ16" s="579">
        <v>595</v>
      </c>
      <c r="CK16" s="579">
        <v>4243</v>
      </c>
      <c r="CL16" s="579">
        <v>1046</v>
      </c>
      <c r="CM16" s="579">
        <v>445</v>
      </c>
      <c r="CN16" s="579">
        <v>751</v>
      </c>
      <c r="CO16" s="575">
        <v>1.42</v>
      </c>
      <c r="CP16" s="583" t="s">
        <v>439</v>
      </c>
      <c r="CQ16" s="579">
        <v>12</v>
      </c>
      <c r="CR16" s="579">
        <v>12</v>
      </c>
      <c r="CS16" s="579">
        <v>4</v>
      </c>
      <c r="CT16" s="579">
        <v>2</v>
      </c>
      <c r="CU16" s="579">
        <v>180</v>
      </c>
      <c r="CV16" s="579">
        <v>16</v>
      </c>
      <c r="CW16" s="576">
        <v>1315</v>
      </c>
      <c r="CX16" s="579">
        <v>12</v>
      </c>
      <c r="CY16" s="579">
        <v>1189</v>
      </c>
      <c r="CZ16" s="580">
        <v>43</v>
      </c>
      <c r="DA16" s="580">
        <v>624</v>
      </c>
      <c r="DB16" s="580">
        <v>23</v>
      </c>
      <c r="DC16" s="580">
        <v>172</v>
      </c>
      <c r="DD16" s="580">
        <v>21</v>
      </c>
      <c r="DE16" s="580">
        <v>565</v>
      </c>
      <c r="DF16" s="576">
        <v>12218</v>
      </c>
      <c r="DG16" s="576">
        <v>3120</v>
      </c>
      <c r="DH16" s="576">
        <v>2623</v>
      </c>
      <c r="DI16" s="576">
        <v>1119394.7220000001</v>
      </c>
      <c r="DJ16" s="576">
        <v>475554.59499999997</v>
      </c>
      <c r="DK16" s="576">
        <v>728079.07799999998</v>
      </c>
      <c r="DL16" s="576">
        <v>97949</v>
      </c>
      <c r="DM16" s="579">
        <v>7</v>
      </c>
      <c r="DN16" s="576">
        <v>20729</v>
      </c>
      <c r="DO16" s="576">
        <v>2630</v>
      </c>
      <c r="DP16" s="576">
        <v>2084</v>
      </c>
      <c r="DQ16" s="580">
        <v>152</v>
      </c>
      <c r="DR16" s="580">
        <v>1141</v>
      </c>
      <c r="DS16" s="576">
        <v>4049</v>
      </c>
      <c r="DT16" s="599">
        <v>12570</v>
      </c>
      <c r="DU16" s="576">
        <v>2639</v>
      </c>
      <c r="DV16" s="576">
        <v>2467</v>
      </c>
      <c r="DW16" s="580">
        <v>324</v>
      </c>
      <c r="DX16" s="580">
        <v>307</v>
      </c>
      <c r="DY16" s="580">
        <v>1</v>
      </c>
      <c r="DZ16" s="580">
        <v>1571</v>
      </c>
      <c r="EA16" s="580">
        <v>30</v>
      </c>
      <c r="EB16" s="580">
        <v>17586</v>
      </c>
      <c r="EC16" s="74" t="s">
        <v>1208</v>
      </c>
      <c r="ED16" s="584">
        <v>85</v>
      </c>
      <c r="EE16" s="576">
        <v>7906</v>
      </c>
      <c r="EF16" s="585">
        <v>7796</v>
      </c>
      <c r="EG16" s="579">
        <v>2</v>
      </c>
      <c r="EH16" s="586">
        <v>1148</v>
      </c>
      <c r="EI16" s="580">
        <v>62</v>
      </c>
      <c r="EJ16" s="580">
        <v>52</v>
      </c>
      <c r="EK16" s="577">
        <v>40.9</v>
      </c>
      <c r="EL16" s="580">
        <v>43</v>
      </c>
      <c r="EM16" s="580">
        <v>191</v>
      </c>
      <c r="EN16" s="580">
        <v>432</v>
      </c>
      <c r="EO16" s="581">
        <v>286</v>
      </c>
      <c r="EP16" s="581">
        <v>47</v>
      </c>
      <c r="EQ16" s="581">
        <v>1917</v>
      </c>
      <c r="ER16" s="576">
        <v>1994</v>
      </c>
      <c r="ES16" s="577">
        <v>95.1</v>
      </c>
      <c r="ET16" s="577">
        <v>94.3</v>
      </c>
      <c r="EU16" s="581">
        <v>62</v>
      </c>
      <c r="EV16" s="577">
        <v>12.7</v>
      </c>
      <c r="EW16" s="581">
        <v>63500</v>
      </c>
      <c r="EX16" s="577">
        <v>34.4</v>
      </c>
      <c r="EY16" s="581">
        <v>395655</v>
      </c>
      <c r="EZ16" s="577">
        <v>3.4</v>
      </c>
      <c r="FA16" s="580">
        <v>292</v>
      </c>
      <c r="FB16" s="580">
        <v>6</v>
      </c>
      <c r="FC16" s="576">
        <v>4851</v>
      </c>
      <c r="FD16" s="580">
        <v>75</v>
      </c>
      <c r="FE16" s="74" t="s">
        <v>1208</v>
      </c>
      <c r="FF16" s="580">
        <v>100</v>
      </c>
      <c r="FG16" s="577">
        <v>100</v>
      </c>
      <c r="FH16" s="576">
        <v>126510</v>
      </c>
      <c r="FI16" s="576">
        <v>6523</v>
      </c>
      <c r="FJ16" s="576">
        <v>25</v>
      </c>
      <c r="FK16" s="586">
        <v>113385</v>
      </c>
      <c r="FL16" s="576">
        <v>102228</v>
      </c>
      <c r="FM16" s="576">
        <v>9179</v>
      </c>
      <c r="FN16" s="576">
        <v>1978</v>
      </c>
      <c r="FO16" s="576">
        <v>6602</v>
      </c>
      <c r="FP16" s="587">
        <v>22.3</v>
      </c>
      <c r="FQ16" s="584">
        <v>275</v>
      </c>
      <c r="FR16" s="588">
        <v>15.6</v>
      </c>
      <c r="FS16" s="585">
        <v>12381</v>
      </c>
      <c r="FT16" s="580">
        <v>86</v>
      </c>
      <c r="FU16" s="580">
        <v>245</v>
      </c>
      <c r="FV16" s="580">
        <v>553</v>
      </c>
      <c r="FW16" s="589">
        <v>17</v>
      </c>
      <c r="FX16" s="590">
        <v>435</v>
      </c>
      <c r="FY16" s="591">
        <v>62.371521318889748</v>
      </c>
      <c r="FZ16" s="74" t="s">
        <v>1208</v>
      </c>
      <c r="GA16" s="588">
        <v>99.77</v>
      </c>
      <c r="GB16" s="588">
        <v>86.5</v>
      </c>
      <c r="GC16" s="577">
        <v>54.6</v>
      </c>
      <c r="GD16" s="592">
        <v>66.5</v>
      </c>
      <c r="GE16" s="593">
        <v>79</v>
      </c>
      <c r="GF16" s="584">
        <v>13</v>
      </c>
      <c r="GG16" s="584">
        <v>80</v>
      </c>
      <c r="GH16" s="580">
        <v>953</v>
      </c>
      <c r="GI16" s="580">
        <v>7</v>
      </c>
      <c r="GJ16" s="580">
        <v>1842</v>
      </c>
      <c r="GK16" s="580">
        <v>2178</v>
      </c>
      <c r="GL16" s="580">
        <v>3</v>
      </c>
      <c r="GM16" s="586">
        <v>7555942</v>
      </c>
      <c r="GN16" s="594">
        <v>6736</v>
      </c>
      <c r="GO16" s="580">
        <v>14725353</v>
      </c>
      <c r="GP16" s="580">
        <v>13776903</v>
      </c>
      <c r="GQ16" s="576">
        <v>14280</v>
      </c>
      <c r="GR16" s="579">
        <v>84</v>
      </c>
      <c r="GS16" s="579">
        <v>2790</v>
      </c>
      <c r="GT16" s="579">
        <v>11406</v>
      </c>
      <c r="GU16" s="576">
        <v>139554</v>
      </c>
      <c r="GV16" s="576">
        <v>1416</v>
      </c>
      <c r="GW16" s="576">
        <v>41676</v>
      </c>
      <c r="GX16" s="576">
        <v>96462</v>
      </c>
      <c r="GY16" s="576">
        <v>654</v>
      </c>
      <c r="GZ16" s="576">
        <v>4854</v>
      </c>
      <c r="HA16" s="576">
        <v>463151</v>
      </c>
      <c r="HB16" s="576">
        <v>2408</v>
      </c>
      <c r="HC16" s="576">
        <v>16551</v>
      </c>
      <c r="HD16" s="576">
        <v>406663</v>
      </c>
      <c r="HE16" s="576">
        <v>542</v>
      </c>
      <c r="HF16" s="576">
        <v>24421</v>
      </c>
      <c r="HG16" s="576">
        <v>943739.65</v>
      </c>
      <c r="HH16" s="579">
        <v>532</v>
      </c>
      <c r="HI16" s="580" t="s">
        <v>439</v>
      </c>
      <c r="HJ16" s="580" t="s">
        <v>439</v>
      </c>
      <c r="HK16" s="635">
        <v>113.78</v>
      </c>
      <c r="HL16" s="580">
        <v>2654.7</v>
      </c>
      <c r="HM16" s="576">
        <v>6248</v>
      </c>
      <c r="HN16" s="576">
        <v>4058</v>
      </c>
      <c r="HO16" s="581">
        <v>249</v>
      </c>
      <c r="HP16" s="74" t="s">
        <v>1208</v>
      </c>
      <c r="HQ16" s="74" t="s">
        <v>1208</v>
      </c>
      <c r="HR16" s="74" t="s">
        <v>1208</v>
      </c>
      <c r="HS16" s="581">
        <v>392</v>
      </c>
      <c r="HT16" s="576">
        <v>3509604</v>
      </c>
      <c r="HU16" s="576">
        <v>27038302</v>
      </c>
      <c r="HV16" s="580">
        <v>2091174.3</v>
      </c>
      <c r="HW16" s="580">
        <v>2547899.9</v>
      </c>
      <c r="HX16" s="580">
        <v>471307.8</v>
      </c>
      <c r="HY16" s="580">
        <v>7120</v>
      </c>
      <c r="HZ16" s="580">
        <v>7896</v>
      </c>
      <c r="IA16" s="580">
        <v>338140</v>
      </c>
      <c r="IB16" s="580">
        <v>255730</v>
      </c>
      <c r="IC16" s="609">
        <v>5183</v>
      </c>
      <c r="ID16" s="609">
        <v>3258000</v>
      </c>
      <c r="IE16" s="609" t="s">
        <v>439</v>
      </c>
      <c r="IF16" s="578">
        <v>148</v>
      </c>
      <c r="IG16" s="578" t="s">
        <v>439</v>
      </c>
      <c r="IH16" s="609">
        <v>96</v>
      </c>
      <c r="II16" s="578" t="s">
        <v>439</v>
      </c>
      <c r="IJ16" s="609">
        <v>161816</v>
      </c>
      <c r="IK16" s="576">
        <v>221505</v>
      </c>
      <c r="IL16" s="578">
        <v>3250</v>
      </c>
      <c r="IM16" s="626" t="s">
        <v>439</v>
      </c>
      <c r="IN16" s="620">
        <v>46.46</v>
      </c>
      <c r="IO16" s="609">
        <v>173057</v>
      </c>
      <c r="IP16" s="613" t="s">
        <v>439</v>
      </c>
      <c r="IQ16" s="614">
        <v>2.89</v>
      </c>
      <c r="IR16" s="614">
        <v>1.75</v>
      </c>
      <c r="IS16" s="576">
        <v>2146</v>
      </c>
      <c r="IT16" s="576">
        <v>2012</v>
      </c>
      <c r="IU16" s="576" t="s">
        <v>439</v>
      </c>
      <c r="IV16" s="577">
        <v>70</v>
      </c>
      <c r="IW16" s="577">
        <v>49.9</v>
      </c>
      <c r="IX16" s="577">
        <v>34.1</v>
      </c>
      <c r="IY16" s="577">
        <v>57</v>
      </c>
      <c r="IZ16" s="577">
        <v>16.899999999999999</v>
      </c>
      <c r="JA16" s="578">
        <v>3</v>
      </c>
      <c r="JB16" s="578">
        <v>7</v>
      </c>
      <c r="JC16" s="588">
        <v>76</v>
      </c>
      <c r="JD16" s="621">
        <v>0.79500000000000004</v>
      </c>
      <c r="JE16" s="622">
        <v>86.6</v>
      </c>
      <c r="JF16" s="622">
        <v>7</v>
      </c>
      <c r="JG16" s="622">
        <v>1.9</v>
      </c>
      <c r="JH16" s="623">
        <v>123938143</v>
      </c>
      <c r="JI16" s="579">
        <v>54.4</v>
      </c>
      <c r="JJ16" s="579">
        <v>43.4</v>
      </c>
      <c r="JK16" s="579" t="s">
        <v>439</v>
      </c>
      <c r="JL16" s="579" t="s">
        <v>439</v>
      </c>
      <c r="JM16" s="579">
        <v>22.3</v>
      </c>
      <c r="JN16" s="577">
        <v>39.1</v>
      </c>
      <c r="JO16" s="624">
        <v>3735</v>
      </c>
      <c r="JP16" s="74" t="s">
        <v>1208</v>
      </c>
      <c r="JQ16" s="74" t="s">
        <v>1208</v>
      </c>
      <c r="JR16" s="74" t="s">
        <v>1208</v>
      </c>
      <c r="JS16" s="577">
        <v>24</v>
      </c>
      <c r="JT16" s="577">
        <v>30.4</v>
      </c>
      <c r="JU16" s="576">
        <v>58346</v>
      </c>
      <c r="JV16" s="576">
        <v>1150</v>
      </c>
      <c r="JW16" s="576">
        <v>968</v>
      </c>
      <c r="JX16" s="576">
        <v>4285</v>
      </c>
      <c r="JY16" s="576">
        <v>5255</v>
      </c>
      <c r="JZ16" s="576">
        <v>5766</v>
      </c>
      <c r="KA16" s="576">
        <v>6939</v>
      </c>
      <c r="KB16" s="576">
        <v>8222</v>
      </c>
      <c r="KC16" s="576">
        <v>7725</v>
      </c>
      <c r="KD16" s="576">
        <v>8097</v>
      </c>
      <c r="KE16" s="576">
        <v>7559</v>
      </c>
      <c r="KF16" s="576">
        <v>6440</v>
      </c>
      <c r="KG16" s="576">
        <v>4154</v>
      </c>
      <c r="KH16" s="74" t="s">
        <v>1208</v>
      </c>
      <c r="KI16" s="576">
        <v>1916</v>
      </c>
      <c r="KJ16" s="576">
        <v>978</v>
      </c>
      <c r="KK16" s="576">
        <v>490</v>
      </c>
      <c r="KL16" s="576">
        <v>196</v>
      </c>
      <c r="KM16" s="576">
        <v>7293</v>
      </c>
      <c r="KN16" s="576">
        <v>5818</v>
      </c>
      <c r="KO16" s="576">
        <v>6811</v>
      </c>
      <c r="KP16" s="576">
        <v>8071</v>
      </c>
      <c r="KQ16" s="576">
        <v>9395</v>
      </c>
      <c r="KR16" s="576">
        <v>10747</v>
      </c>
      <c r="KS16" s="576">
        <v>10079</v>
      </c>
      <c r="KT16" s="576">
        <v>10750</v>
      </c>
      <c r="KU16" s="576">
        <v>11272</v>
      </c>
      <c r="KV16" s="576">
        <v>13223</v>
      </c>
      <c r="KW16" s="576">
        <v>13275</v>
      </c>
      <c r="KX16" s="74" t="s">
        <v>1208</v>
      </c>
      <c r="KY16" s="576">
        <v>10995</v>
      </c>
      <c r="KZ16" s="576">
        <v>10130</v>
      </c>
      <c r="LA16" s="576">
        <v>9243</v>
      </c>
      <c r="LB16" s="576">
        <v>10811</v>
      </c>
    </row>
    <row r="17" spans="1:314" ht="12" customHeight="1">
      <c r="A17" s="133">
        <v>82015</v>
      </c>
      <c r="B17" s="569" t="s">
        <v>1138</v>
      </c>
      <c r="C17" s="636">
        <v>217.32</v>
      </c>
      <c r="D17" s="637">
        <v>271164</v>
      </c>
      <c r="E17" s="638">
        <v>12.9</v>
      </c>
      <c r="F17" s="638">
        <v>60.73</v>
      </c>
      <c r="G17" s="638">
        <v>26.36</v>
      </c>
      <c r="H17" s="627">
        <v>13523</v>
      </c>
      <c r="I17" s="627">
        <v>27713</v>
      </c>
      <c r="J17" s="627">
        <v>42499</v>
      </c>
      <c r="K17" s="627">
        <v>37061</v>
      </c>
      <c r="L17" s="637">
        <v>126677</v>
      </c>
      <c r="M17" s="637">
        <v>3603</v>
      </c>
      <c r="N17" s="637">
        <v>11723</v>
      </c>
      <c r="O17" s="627">
        <v>11578</v>
      </c>
      <c r="P17" s="74" t="s">
        <v>1208</v>
      </c>
      <c r="Q17" s="74" t="s">
        <v>1208</v>
      </c>
      <c r="R17" s="627">
        <v>269015</v>
      </c>
      <c r="S17" s="637">
        <v>270783</v>
      </c>
      <c r="T17" s="637">
        <v>301513</v>
      </c>
      <c r="U17" s="578">
        <v>603888</v>
      </c>
      <c r="V17" s="578">
        <v>1269711</v>
      </c>
      <c r="W17" s="578">
        <v>529705</v>
      </c>
      <c r="X17" s="637">
        <v>986491</v>
      </c>
      <c r="Y17" s="578">
        <v>42</v>
      </c>
      <c r="Z17" s="574">
        <v>94</v>
      </c>
      <c r="AA17" s="578">
        <v>36</v>
      </c>
      <c r="AB17" s="74" t="s">
        <v>1208</v>
      </c>
      <c r="AC17" s="74" t="s">
        <v>1208</v>
      </c>
      <c r="AD17" s="578" t="s">
        <v>439</v>
      </c>
      <c r="AE17" s="578">
        <v>1711</v>
      </c>
      <c r="AF17" s="578">
        <v>2773</v>
      </c>
      <c r="AG17" s="578" t="s">
        <v>439</v>
      </c>
      <c r="AH17" s="578">
        <v>156196</v>
      </c>
      <c r="AI17" s="578">
        <v>1514</v>
      </c>
      <c r="AJ17" s="74" t="s">
        <v>1207</v>
      </c>
      <c r="AK17" s="574">
        <v>30</v>
      </c>
      <c r="AL17" s="637">
        <v>2698</v>
      </c>
      <c r="AM17" s="627">
        <v>32</v>
      </c>
      <c r="AN17" s="637">
        <v>12980</v>
      </c>
      <c r="AO17" s="578">
        <v>787</v>
      </c>
      <c r="AP17" s="578">
        <v>156</v>
      </c>
      <c r="AQ17" s="639">
        <v>15</v>
      </c>
      <c r="AR17" s="637">
        <v>6402</v>
      </c>
      <c r="AS17" s="578">
        <v>483</v>
      </c>
      <c r="AT17" s="578">
        <v>2</v>
      </c>
      <c r="AU17" s="578">
        <v>303</v>
      </c>
      <c r="AV17" s="578">
        <v>27</v>
      </c>
      <c r="AW17" s="578">
        <v>47</v>
      </c>
      <c r="AX17" s="74" t="s">
        <v>1207</v>
      </c>
      <c r="AY17" s="74" t="s">
        <v>1207</v>
      </c>
      <c r="AZ17" s="74" t="s">
        <v>1207</v>
      </c>
      <c r="BA17" s="74" t="s">
        <v>1207</v>
      </c>
      <c r="BB17" s="640">
        <v>99.453551912568301</v>
      </c>
      <c r="BC17" s="641">
        <v>126.5</v>
      </c>
      <c r="BD17" s="641">
        <v>128.19999999999999</v>
      </c>
      <c r="BE17" s="74" t="s">
        <v>1207</v>
      </c>
      <c r="BF17" s="578">
        <v>1</v>
      </c>
      <c r="BG17" s="578">
        <v>17</v>
      </c>
      <c r="BH17" s="578">
        <v>16</v>
      </c>
      <c r="BI17" s="74" t="s">
        <v>1208</v>
      </c>
      <c r="BJ17" s="74" t="s">
        <v>1208</v>
      </c>
      <c r="BK17" s="578">
        <v>1</v>
      </c>
      <c r="BL17" s="578">
        <v>1</v>
      </c>
      <c r="BM17" s="578">
        <v>3</v>
      </c>
      <c r="BN17" s="578">
        <v>2</v>
      </c>
      <c r="BO17" s="627">
        <v>6</v>
      </c>
      <c r="BP17" s="637">
        <v>36735</v>
      </c>
      <c r="BQ17" s="627">
        <v>2</v>
      </c>
      <c r="BR17" s="637">
        <v>78810</v>
      </c>
      <c r="BS17" s="627">
        <v>6</v>
      </c>
      <c r="BT17" s="637">
        <v>229675</v>
      </c>
      <c r="BU17" s="627">
        <v>3</v>
      </c>
      <c r="BV17" s="637">
        <v>1234</v>
      </c>
      <c r="BW17" s="641">
        <v>41</v>
      </c>
      <c r="BX17" s="578">
        <v>1</v>
      </c>
      <c r="BY17" s="578">
        <v>2</v>
      </c>
      <c r="BZ17" s="578">
        <v>415</v>
      </c>
      <c r="CA17" s="578">
        <v>9625</v>
      </c>
      <c r="CB17" s="640">
        <v>46.8</v>
      </c>
      <c r="CC17" s="642">
        <v>1.82</v>
      </c>
      <c r="CD17" s="641">
        <v>35.5</v>
      </c>
      <c r="CE17" s="640">
        <v>4.007268194889738</v>
      </c>
      <c r="CF17" s="640">
        <v>60.291900750099998</v>
      </c>
      <c r="CG17" s="627">
        <v>25</v>
      </c>
      <c r="CH17" s="637">
        <v>3535</v>
      </c>
      <c r="CI17" s="627">
        <v>249</v>
      </c>
      <c r="CJ17" s="627">
        <v>712</v>
      </c>
      <c r="CK17" s="579">
        <v>2846</v>
      </c>
      <c r="CL17" s="579">
        <v>753</v>
      </c>
      <c r="CM17" s="579">
        <v>265</v>
      </c>
      <c r="CN17" s="579">
        <v>422</v>
      </c>
      <c r="CO17" s="643">
        <v>1.5</v>
      </c>
      <c r="CP17" s="578">
        <v>11758500</v>
      </c>
      <c r="CQ17" s="578">
        <v>2</v>
      </c>
      <c r="CR17" s="578">
        <v>2</v>
      </c>
      <c r="CS17" s="627">
        <v>7</v>
      </c>
      <c r="CT17" s="627">
        <v>2</v>
      </c>
      <c r="CU17" s="627">
        <v>170</v>
      </c>
      <c r="CV17" s="627">
        <v>24</v>
      </c>
      <c r="CW17" s="637">
        <v>1578</v>
      </c>
      <c r="CX17" s="627">
        <v>12</v>
      </c>
      <c r="CY17" s="627">
        <v>1038</v>
      </c>
      <c r="CZ17" s="578">
        <v>27</v>
      </c>
      <c r="DA17" s="578">
        <v>522</v>
      </c>
      <c r="DB17" s="578">
        <v>2</v>
      </c>
      <c r="DC17" s="578">
        <v>24</v>
      </c>
      <c r="DD17" s="578">
        <v>8</v>
      </c>
      <c r="DE17" s="578">
        <v>223</v>
      </c>
      <c r="DF17" s="578">
        <v>7798</v>
      </c>
      <c r="DG17" s="578">
        <v>1895</v>
      </c>
      <c r="DH17" s="578">
        <v>2184</v>
      </c>
      <c r="DI17" s="578">
        <v>790092.63199999998</v>
      </c>
      <c r="DJ17" s="578">
        <v>318841.179</v>
      </c>
      <c r="DK17" s="578">
        <v>604650.92200000002</v>
      </c>
      <c r="DL17" s="637">
        <v>71004</v>
      </c>
      <c r="DM17" s="627">
        <v>1</v>
      </c>
      <c r="DN17" s="578">
        <v>13753</v>
      </c>
      <c r="DO17" s="578">
        <v>1586</v>
      </c>
      <c r="DP17" s="578">
        <v>1079</v>
      </c>
      <c r="DQ17" s="578">
        <v>104</v>
      </c>
      <c r="DR17" s="578">
        <v>968</v>
      </c>
      <c r="DS17" s="578">
        <v>5308</v>
      </c>
      <c r="DT17" s="578">
        <v>8374</v>
      </c>
      <c r="DU17" s="578">
        <v>2475</v>
      </c>
      <c r="DV17" s="578">
        <v>2405</v>
      </c>
      <c r="DW17" s="578">
        <v>371</v>
      </c>
      <c r="DX17" s="578">
        <v>281</v>
      </c>
      <c r="DY17" s="578">
        <v>5</v>
      </c>
      <c r="DZ17" s="578">
        <v>1802</v>
      </c>
      <c r="EA17" s="578">
        <v>44</v>
      </c>
      <c r="EB17" s="578">
        <v>16901</v>
      </c>
      <c r="EC17" s="74" t="s">
        <v>1208</v>
      </c>
      <c r="ED17" s="584">
        <v>100</v>
      </c>
      <c r="EE17" s="637">
        <v>8571</v>
      </c>
      <c r="EF17" s="585">
        <v>7573</v>
      </c>
      <c r="EG17" s="578">
        <v>23</v>
      </c>
      <c r="EH17" s="586">
        <v>1043</v>
      </c>
      <c r="EI17" s="578">
        <v>85</v>
      </c>
      <c r="EJ17" s="578">
        <v>79</v>
      </c>
      <c r="EK17" s="640">
        <v>72.400000000000006</v>
      </c>
      <c r="EL17" s="578">
        <v>18</v>
      </c>
      <c r="EM17" s="578">
        <v>26</v>
      </c>
      <c r="EN17" s="578">
        <v>1149</v>
      </c>
      <c r="EO17" s="578">
        <v>179</v>
      </c>
      <c r="EP17" s="578">
        <v>64</v>
      </c>
      <c r="EQ17" s="578">
        <v>2942</v>
      </c>
      <c r="ER17" s="578">
        <v>2129</v>
      </c>
      <c r="ES17" s="641">
        <v>95.6</v>
      </c>
      <c r="ET17" s="641">
        <v>86.4</v>
      </c>
      <c r="EU17" s="578">
        <v>62</v>
      </c>
      <c r="EV17" s="638">
        <v>19.2</v>
      </c>
      <c r="EW17" s="578">
        <v>58051</v>
      </c>
      <c r="EX17" s="641">
        <v>29.4</v>
      </c>
      <c r="EY17" s="578">
        <v>319485</v>
      </c>
      <c r="EZ17" s="640">
        <v>5.3</v>
      </c>
      <c r="FA17" s="578">
        <v>411</v>
      </c>
      <c r="FB17" s="578">
        <v>10</v>
      </c>
      <c r="FC17" s="578">
        <v>4038</v>
      </c>
      <c r="FD17" s="578">
        <v>70</v>
      </c>
      <c r="FE17" s="74" t="s">
        <v>1208</v>
      </c>
      <c r="FF17" s="578">
        <v>87.5</v>
      </c>
      <c r="FG17" s="640">
        <v>78.599999999999994</v>
      </c>
      <c r="FH17" s="637">
        <v>118193</v>
      </c>
      <c r="FI17" s="637">
        <v>6414</v>
      </c>
      <c r="FJ17" s="578">
        <v>71</v>
      </c>
      <c r="FK17" s="586">
        <v>72005</v>
      </c>
      <c r="FL17" s="578">
        <v>65154</v>
      </c>
      <c r="FM17" s="637">
        <v>3351</v>
      </c>
      <c r="FN17" s="637">
        <v>3500</v>
      </c>
      <c r="FO17" s="637">
        <v>3292</v>
      </c>
      <c r="FP17" s="587">
        <v>17.87</v>
      </c>
      <c r="FQ17" s="584">
        <v>144</v>
      </c>
      <c r="FR17" s="588">
        <v>11.66</v>
      </c>
      <c r="FS17" s="585">
        <v>7901</v>
      </c>
      <c r="FT17" s="578">
        <v>0</v>
      </c>
      <c r="FU17" s="578">
        <v>72</v>
      </c>
      <c r="FV17" s="578">
        <v>115</v>
      </c>
      <c r="FW17" s="578">
        <v>33</v>
      </c>
      <c r="FX17" s="578">
        <v>845</v>
      </c>
      <c r="FY17" s="644">
        <v>56.4571585751616</v>
      </c>
      <c r="FZ17" s="74" t="s">
        <v>1208</v>
      </c>
      <c r="GA17" s="588">
        <v>99.4</v>
      </c>
      <c r="GB17" s="588">
        <v>89.2</v>
      </c>
      <c r="GC17" s="638">
        <v>79.2</v>
      </c>
      <c r="GD17" s="641">
        <v>10.5</v>
      </c>
      <c r="GE17" s="593">
        <v>116</v>
      </c>
      <c r="GF17" s="584">
        <v>11</v>
      </c>
      <c r="GG17" s="584">
        <v>41</v>
      </c>
      <c r="GH17" s="578">
        <v>929</v>
      </c>
      <c r="GI17" s="578">
        <v>8</v>
      </c>
      <c r="GJ17" s="578">
        <v>2075</v>
      </c>
      <c r="GK17" s="578">
        <v>2057</v>
      </c>
      <c r="GL17" s="578">
        <v>5</v>
      </c>
      <c r="GM17" s="586">
        <v>3741700</v>
      </c>
      <c r="GN17" s="594">
        <v>4217</v>
      </c>
      <c r="GO17" s="578" t="s">
        <v>439</v>
      </c>
      <c r="GP17" s="578" t="s">
        <v>439</v>
      </c>
      <c r="GQ17" s="578">
        <v>13136</v>
      </c>
      <c r="GR17" s="578">
        <v>24</v>
      </c>
      <c r="GS17" s="578">
        <v>1745</v>
      </c>
      <c r="GT17" s="578">
        <v>11367</v>
      </c>
      <c r="GU17" s="578">
        <v>145374</v>
      </c>
      <c r="GV17" s="578">
        <v>294</v>
      </c>
      <c r="GW17" s="578">
        <v>18081</v>
      </c>
      <c r="GX17" s="578">
        <v>126999</v>
      </c>
      <c r="GY17" s="637">
        <v>874</v>
      </c>
      <c r="GZ17" s="578">
        <v>9098</v>
      </c>
      <c r="HA17" s="637">
        <v>1134821</v>
      </c>
      <c r="HB17" s="637">
        <v>1974</v>
      </c>
      <c r="HC17" s="578">
        <v>17441</v>
      </c>
      <c r="HD17" s="637">
        <v>402764</v>
      </c>
      <c r="HE17" s="578">
        <v>210</v>
      </c>
      <c r="HF17" s="578">
        <v>6240</v>
      </c>
      <c r="HG17" s="578">
        <v>145233.53</v>
      </c>
      <c r="HH17" s="578">
        <v>208</v>
      </c>
      <c r="HI17" s="578">
        <v>6240</v>
      </c>
      <c r="HJ17" s="578">
        <v>145233</v>
      </c>
      <c r="HK17" s="643">
        <v>75.650000000000006</v>
      </c>
      <c r="HL17" s="578">
        <v>3848</v>
      </c>
      <c r="HM17" s="578">
        <v>4243</v>
      </c>
      <c r="HN17" s="578">
        <v>2637</v>
      </c>
      <c r="HO17" s="581">
        <v>266</v>
      </c>
      <c r="HP17" s="74" t="s">
        <v>1208</v>
      </c>
      <c r="HQ17" s="74" t="s">
        <v>1208</v>
      </c>
      <c r="HR17" s="74" t="s">
        <v>1208</v>
      </c>
      <c r="HS17" s="581">
        <v>109</v>
      </c>
      <c r="HT17" s="576">
        <v>2176962</v>
      </c>
      <c r="HU17" s="576">
        <v>12776668</v>
      </c>
      <c r="HV17" s="580">
        <v>938380</v>
      </c>
      <c r="HW17" s="580">
        <v>1847557</v>
      </c>
      <c r="HX17" s="580">
        <v>470064</v>
      </c>
      <c r="HY17" s="580">
        <v>25910</v>
      </c>
      <c r="HZ17" s="580">
        <v>29690</v>
      </c>
      <c r="IA17" s="580">
        <v>225525</v>
      </c>
      <c r="IB17" s="580">
        <v>142380</v>
      </c>
      <c r="IC17" s="609">
        <v>14856</v>
      </c>
      <c r="ID17" s="609">
        <v>12819906</v>
      </c>
      <c r="IE17" s="609" t="s">
        <v>439</v>
      </c>
      <c r="IF17" s="578">
        <v>230</v>
      </c>
      <c r="IG17" s="578" t="s">
        <v>439</v>
      </c>
      <c r="IH17" s="609">
        <v>146</v>
      </c>
      <c r="II17" s="578" t="s">
        <v>439</v>
      </c>
      <c r="IJ17" s="609">
        <v>31527</v>
      </c>
      <c r="IK17" s="576">
        <v>188592</v>
      </c>
      <c r="IL17" s="578">
        <v>40650</v>
      </c>
      <c r="IM17" s="626">
        <v>1400</v>
      </c>
      <c r="IN17" s="620">
        <v>34.68</v>
      </c>
      <c r="IO17" s="609">
        <v>172333</v>
      </c>
      <c r="IP17" s="613">
        <v>-26.69</v>
      </c>
      <c r="IQ17" s="614">
        <v>12.4</v>
      </c>
      <c r="IR17" s="614">
        <v>10</v>
      </c>
      <c r="IS17" s="576">
        <v>544.6</v>
      </c>
      <c r="IT17" s="576">
        <v>539.5</v>
      </c>
      <c r="IU17" s="576" t="s">
        <v>439</v>
      </c>
      <c r="IV17" s="577">
        <v>72.099999999999994</v>
      </c>
      <c r="IW17" s="577">
        <v>57.6</v>
      </c>
      <c r="IX17" s="577">
        <v>39.5</v>
      </c>
      <c r="IY17" s="577">
        <v>56.2</v>
      </c>
      <c r="IZ17" s="577">
        <v>14.8</v>
      </c>
      <c r="JA17" s="578">
        <v>1</v>
      </c>
      <c r="JB17" s="578">
        <v>9</v>
      </c>
      <c r="JC17" s="588">
        <v>56.7</v>
      </c>
      <c r="JD17" s="621">
        <v>0.86</v>
      </c>
      <c r="JE17" s="622">
        <v>96.9</v>
      </c>
      <c r="JF17" s="622">
        <v>9.5</v>
      </c>
      <c r="JG17" s="622">
        <v>5.5</v>
      </c>
      <c r="JH17" s="623">
        <v>124886204</v>
      </c>
      <c r="JI17" s="579">
        <v>46.9</v>
      </c>
      <c r="JJ17" s="579">
        <v>47.5</v>
      </c>
      <c r="JK17" s="579" t="s">
        <v>439</v>
      </c>
      <c r="JL17" s="579" t="s">
        <v>439</v>
      </c>
      <c r="JM17" s="579">
        <v>132.4</v>
      </c>
      <c r="JN17" s="577">
        <v>31.7</v>
      </c>
      <c r="JO17" s="624">
        <v>2085</v>
      </c>
      <c r="JP17" s="74" t="s">
        <v>1208</v>
      </c>
      <c r="JQ17" s="74" t="s">
        <v>1208</v>
      </c>
      <c r="JR17" s="74" t="s">
        <v>1208</v>
      </c>
      <c r="JS17" s="577">
        <v>16</v>
      </c>
      <c r="JT17" s="577">
        <v>33.4</v>
      </c>
      <c r="JU17" s="576">
        <v>51854</v>
      </c>
      <c r="JV17" s="576">
        <v>954</v>
      </c>
      <c r="JW17" s="576">
        <v>861</v>
      </c>
      <c r="JX17" s="576">
        <v>3855</v>
      </c>
      <c r="JY17" s="576">
        <v>5000</v>
      </c>
      <c r="JZ17" s="576">
        <v>5397</v>
      </c>
      <c r="KA17" s="576">
        <v>5944</v>
      </c>
      <c r="KB17" s="576">
        <v>7353</v>
      </c>
      <c r="KC17" s="576">
        <v>6768</v>
      </c>
      <c r="KD17" s="576">
        <v>6114</v>
      </c>
      <c r="KE17" s="576">
        <v>5198</v>
      </c>
      <c r="KF17" s="576">
        <v>4532</v>
      </c>
      <c r="KG17" s="576">
        <v>3232</v>
      </c>
      <c r="KH17" s="74" t="s">
        <v>1208</v>
      </c>
      <c r="KI17" s="576">
        <v>1597</v>
      </c>
      <c r="KJ17" s="576">
        <v>810</v>
      </c>
      <c r="KK17" s="576">
        <v>365</v>
      </c>
      <c r="KL17" s="576">
        <v>179</v>
      </c>
      <c r="KM17" s="576">
        <v>6097</v>
      </c>
      <c r="KN17" s="576">
        <v>5642</v>
      </c>
      <c r="KO17" s="576">
        <v>6408</v>
      </c>
      <c r="KP17" s="576">
        <v>7699</v>
      </c>
      <c r="KQ17" s="576">
        <v>8608</v>
      </c>
      <c r="KR17" s="576">
        <v>9954</v>
      </c>
      <c r="KS17" s="576">
        <v>8870</v>
      </c>
      <c r="KT17" s="576">
        <v>8266</v>
      </c>
      <c r="KU17" s="576">
        <v>7766</v>
      </c>
      <c r="KV17" s="576">
        <v>8619</v>
      </c>
      <c r="KW17" s="576">
        <v>9502</v>
      </c>
      <c r="KX17" s="74" t="s">
        <v>1208</v>
      </c>
      <c r="KY17" s="576">
        <v>7981</v>
      </c>
      <c r="KZ17" s="576">
        <v>6788</v>
      </c>
      <c r="LA17" s="576">
        <v>5765</v>
      </c>
      <c r="LB17" s="576">
        <v>6933</v>
      </c>
    </row>
    <row r="18" spans="1:314" ht="12" customHeight="1">
      <c r="A18" s="133">
        <v>92011</v>
      </c>
      <c r="B18" s="569" t="s">
        <v>407</v>
      </c>
      <c r="C18" s="636">
        <v>416.85</v>
      </c>
      <c r="D18" s="637">
        <v>520396</v>
      </c>
      <c r="E18" s="638">
        <v>13.3</v>
      </c>
      <c r="F18" s="638">
        <v>61.5</v>
      </c>
      <c r="G18" s="638">
        <v>25.2</v>
      </c>
      <c r="H18" s="627">
        <v>26217</v>
      </c>
      <c r="I18" s="627">
        <v>54420</v>
      </c>
      <c r="J18" s="627">
        <v>83542</v>
      </c>
      <c r="K18" s="627">
        <v>63543</v>
      </c>
      <c r="L18" s="637">
        <v>236644</v>
      </c>
      <c r="M18" s="637">
        <v>9648</v>
      </c>
      <c r="N18" s="637">
        <v>20051</v>
      </c>
      <c r="O18" s="627">
        <v>20255</v>
      </c>
      <c r="P18" s="74" t="s">
        <v>1208</v>
      </c>
      <c r="Q18" s="74" t="s">
        <v>1208</v>
      </c>
      <c r="R18" s="627">
        <v>517865</v>
      </c>
      <c r="S18" s="637">
        <v>518594</v>
      </c>
      <c r="T18" s="637">
        <v>537708</v>
      </c>
      <c r="U18" s="578">
        <v>788622</v>
      </c>
      <c r="V18" s="578">
        <v>3837970</v>
      </c>
      <c r="W18" s="578">
        <v>1485624</v>
      </c>
      <c r="X18" s="637">
        <v>1755343</v>
      </c>
      <c r="Y18" s="578">
        <v>93</v>
      </c>
      <c r="Z18" s="574">
        <v>182</v>
      </c>
      <c r="AA18" s="578">
        <v>54</v>
      </c>
      <c r="AB18" s="74" t="s">
        <v>1208</v>
      </c>
      <c r="AC18" s="74" t="s">
        <v>1208</v>
      </c>
      <c r="AD18" s="578">
        <v>140110</v>
      </c>
      <c r="AE18" s="578">
        <v>1278</v>
      </c>
      <c r="AF18" s="578">
        <v>1244</v>
      </c>
      <c r="AG18" s="578">
        <v>2000</v>
      </c>
      <c r="AH18" s="578">
        <v>456349</v>
      </c>
      <c r="AI18" s="578">
        <v>1604</v>
      </c>
      <c r="AJ18" s="74" t="s">
        <v>1207</v>
      </c>
      <c r="AK18" s="574">
        <v>27</v>
      </c>
      <c r="AL18" s="637">
        <v>6690</v>
      </c>
      <c r="AM18" s="627">
        <v>68</v>
      </c>
      <c r="AN18" s="637">
        <v>26964</v>
      </c>
      <c r="AO18" s="578">
        <v>1587</v>
      </c>
      <c r="AP18" s="578">
        <v>286</v>
      </c>
      <c r="AQ18" s="639">
        <v>25</v>
      </c>
      <c r="AR18" s="637">
        <v>13127</v>
      </c>
      <c r="AS18" s="578">
        <v>921</v>
      </c>
      <c r="AT18" s="578">
        <v>30</v>
      </c>
      <c r="AU18" s="578">
        <v>629</v>
      </c>
      <c r="AV18" s="578">
        <v>46</v>
      </c>
      <c r="AW18" s="578">
        <v>112</v>
      </c>
      <c r="AX18" s="74" t="s">
        <v>1207</v>
      </c>
      <c r="AY18" s="74" t="s">
        <v>1207</v>
      </c>
      <c r="AZ18" s="74" t="s">
        <v>1207</v>
      </c>
      <c r="BA18" s="74" t="s">
        <v>1207</v>
      </c>
      <c r="BB18" s="640">
        <v>100</v>
      </c>
      <c r="BC18" s="641">
        <v>121.9</v>
      </c>
      <c r="BD18" s="641">
        <v>119.6</v>
      </c>
      <c r="BE18" s="74" t="s">
        <v>1207</v>
      </c>
      <c r="BF18" s="578">
        <v>94</v>
      </c>
      <c r="BG18" s="578">
        <v>94</v>
      </c>
      <c r="BH18" s="578">
        <v>22</v>
      </c>
      <c r="BI18" s="74" t="s">
        <v>1208</v>
      </c>
      <c r="BJ18" s="74" t="s">
        <v>1208</v>
      </c>
      <c r="BK18" s="578">
        <v>1</v>
      </c>
      <c r="BL18" s="578">
        <v>1</v>
      </c>
      <c r="BM18" s="578">
        <v>1</v>
      </c>
      <c r="BN18" s="578">
        <v>0</v>
      </c>
      <c r="BO18" s="627">
        <v>6</v>
      </c>
      <c r="BP18" s="637">
        <v>32976</v>
      </c>
      <c r="BQ18" s="627">
        <v>1</v>
      </c>
      <c r="BR18" s="637">
        <v>25659</v>
      </c>
      <c r="BS18" s="627">
        <v>16</v>
      </c>
      <c r="BT18" s="637">
        <v>296432</v>
      </c>
      <c r="BU18" s="627">
        <v>4</v>
      </c>
      <c r="BV18" s="637">
        <v>5499</v>
      </c>
      <c r="BW18" s="641">
        <v>51.8</v>
      </c>
      <c r="BX18" s="578">
        <v>3</v>
      </c>
      <c r="BY18" s="578">
        <v>5</v>
      </c>
      <c r="BZ18" s="578">
        <v>500</v>
      </c>
      <c r="CA18" s="578">
        <v>8983</v>
      </c>
      <c r="CB18" s="640">
        <v>55</v>
      </c>
      <c r="CC18" s="642">
        <v>1.62</v>
      </c>
      <c r="CD18" s="641">
        <v>29.2</v>
      </c>
      <c r="CE18" s="640">
        <v>4</v>
      </c>
      <c r="CF18" s="640">
        <v>62</v>
      </c>
      <c r="CG18" s="627">
        <v>31</v>
      </c>
      <c r="CH18" s="637">
        <v>6711</v>
      </c>
      <c r="CI18" s="627">
        <v>432</v>
      </c>
      <c r="CJ18" s="627">
        <v>1056</v>
      </c>
      <c r="CK18" s="579">
        <v>4768</v>
      </c>
      <c r="CL18" s="579">
        <v>1274</v>
      </c>
      <c r="CM18" s="579">
        <v>439</v>
      </c>
      <c r="CN18" s="579">
        <v>760</v>
      </c>
      <c r="CO18" s="643">
        <v>1.49</v>
      </c>
      <c r="CP18" s="578">
        <v>5963000</v>
      </c>
      <c r="CQ18" s="578">
        <v>1</v>
      </c>
      <c r="CR18" s="578">
        <v>1</v>
      </c>
      <c r="CS18" s="627">
        <v>5</v>
      </c>
      <c r="CT18" s="627">
        <v>1</v>
      </c>
      <c r="CU18" s="627">
        <v>110</v>
      </c>
      <c r="CV18" s="627">
        <v>31</v>
      </c>
      <c r="CW18" s="637">
        <v>2005</v>
      </c>
      <c r="CX18" s="627">
        <v>10</v>
      </c>
      <c r="CY18" s="627">
        <v>1038</v>
      </c>
      <c r="CZ18" s="578">
        <v>23</v>
      </c>
      <c r="DA18" s="578">
        <v>414</v>
      </c>
      <c r="DB18" s="578">
        <v>9</v>
      </c>
      <c r="DC18" s="578">
        <v>118</v>
      </c>
      <c r="DD18" s="578">
        <v>18</v>
      </c>
      <c r="DE18" s="578">
        <v>509</v>
      </c>
      <c r="DF18" s="578">
        <v>12251</v>
      </c>
      <c r="DG18" s="578">
        <v>2572</v>
      </c>
      <c r="DH18" s="578">
        <v>2844</v>
      </c>
      <c r="DI18" s="578">
        <v>1226878</v>
      </c>
      <c r="DJ18" s="578">
        <v>393154</v>
      </c>
      <c r="DK18" s="578">
        <v>800251</v>
      </c>
      <c r="DL18" s="637">
        <v>130969</v>
      </c>
      <c r="DM18" s="627">
        <v>25</v>
      </c>
      <c r="DN18" s="578">
        <v>22004</v>
      </c>
      <c r="DO18" s="578">
        <v>2923</v>
      </c>
      <c r="DP18" s="578">
        <v>1939</v>
      </c>
      <c r="DQ18" s="578">
        <v>365</v>
      </c>
      <c r="DR18" s="578">
        <v>1474</v>
      </c>
      <c r="DS18" s="578">
        <v>16549</v>
      </c>
      <c r="DT18" s="578">
        <v>15024</v>
      </c>
      <c r="DU18" s="578">
        <v>4394</v>
      </c>
      <c r="DV18" s="578">
        <v>4272</v>
      </c>
      <c r="DW18" s="578">
        <v>467</v>
      </c>
      <c r="DX18" s="578">
        <v>385</v>
      </c>
      <c r="DY18" s="578">
        <v>1</v>
      </c>
      <c r="DZ18" s="578">
        <v>2298</v>
      </c>
      <c r="EA18" s="578">
        <v>71</v>
      </c>
      <c r="EB18" s="578">
        <v>18433</v>
      </c>
      <c r="EC18" s="74" t="s">
        <v>1208</v>
      </c>
      <c r="ED18" s="584">
        <v>153</v>
      </c>
      <c r="EE18" s="637">
        <v>14578</v>
      </c>
      <c r="EF18" s="585">
        <v>13902</v>
      </c>
      <c r="EG18" s="578">
        <v>0</v>
      </c>
      <c r="EH18" s="586">
        <v>1743</v>
      </c>
      <c r="EI18" s="578">
        <v>147</v>
      </c>
      <c r="EJ18" s="578">
        <v>147</v>
      </c>
      <c r="EK18" s="640">
        <v>40</v>
      </c>
      <c r="EL18" s="578">
        <v>59</v>
      </c>
      <c r="EM18" s="578">
        <v>152</v>
      </c>
      <c r="EN18" s="578">
        <v>2059</v>
      </c>
      <c r="EO18" s="578">
        <v>528</v>
      </c>
      <c r="EP18" s="578">
        <v>205</v>
      </c>
      <c r="EQ18" s="578">
        <v>3795</v>
      </c>
      <c r="ER18" s="578">
        <v>4034</v>
      </c>
      <c r="ES18" s="641">
        <v>94.8</v>
      </c>
      <c r="ET18" s="641">
        <v>94.2</v>
      </c>
      <c r="EU18" s="578">
        <v>345</v>
      </c>
      <c r="EV18" s="638">
        <v>15.9</v>
      </c>
      <c r="EW18" s="578">
        <v>108722</v>
      </c>
      <c r="EX18" s="641">
        <v>29.7</v>
      </c>
      <c r="EY18" s="578">
        <v>362327</v>
      </c>
      <c r="EZ18" s="640">
        <v>4.2</v>
      </c>
      <c r="FA18" s="578">
        <v>339</v>
      </c>
      <c r="FB18" s="578">
        <v>48</v>
      </c>
      <c r="FC18" s="578">
        <v>11750</v>
      </c>
      <c r="FD18" s="578">
        <v>58</v>
      </c>
      <c r="FE18" s="74" t="s">
        <v>1208</v>
      </c>
      <c r="FF18" s="578">
        <v>100</v>
      </c>
      <c r="FG18" s="640">
        <v>94.4</v>
      </c>
      <c r="FH18" s="637">
        <v>179132</v>
      </c>
      <c r="FI18" s="637">
        <v>16980</v>
      </c>
      <c r="FJ18" s="578">
        <v>1218</v>
      </c>
      <c r="FK18" s="586">
        <v>154898</v>
      </c>
      <c r="FL18" s="578">
        <v>130605</v>
      </c>
      <c r="FM18" s="637">
        <v>21057</v>
      </c>
      <c r="FN18" s="637">
        <v>3236</v>
      </c>
      <c r="FO18" s="637">
        <v>7254</v>
      </c>
      <c r="FP18" s="587">
        <v>15</v>
      </c>
      <c r="FQ18" s="584">
        <v>1061</v>
      </c>
      <c r="FR18" s="588">
        <v>10.8</v>
      </c>
      <c r="FS18" s="585">
        <v>7348</v>
      </c>
      <c r="FT18" s="578">
        <v>75</v>
      </c>
      <c r="FU18" s="578">
        <v>204</v>
      </c>
      <c r="FV18" s="578">
        <v>298</v>
      </c>
      <c r="FW18" s="578">
        <v>38</v>
      </c>
      <c r="FX18" s="578">
        <v>1359</v>
      </c>
      <c r="FY18" s="644">
        <v>60.11</v>
      </c>
      <c r="FZ18" s="74" t="s">
        <v>1208</v>
      </c>
      <c r="GA18" s="588">
        <v>98</v>
      </c>
      <c r="GB18" s="588">
        <v>89.2</v>
      </c>
      <c r="GC18" s="638">
        <v>89.9</v>
      </c>
      <c r="GD18" s="641">
        <v>36.799999999999997</v>
      </c>
      <c r="GE18" s="593">
        <v>119</v>
      </c>
      <c r="GF18" s="584">
        <v>13</v>
      </c>
      <c r="GG18" s="584">
        <v>88</v>
      </c>
      <c r="GH18" s="578">
        <v>1474</v>
      </c>
      <c r="GI18" s="578">
        <v>11</v>
      </c>
      <c r="GJ18" s="578">
        <v>3477</v>
      </c>
      <c r="GK18" s="578">
        <v>5011</v>
      </c>
      <c r="GL18" s="578">
        <v>12</v>
      </c>
      <c r="GM18" s="586">
        <v>14768400</v>
      </c>
      <c r="GN18" s="594">
        <v>6136</v>
      </c>
      <c r="GO18" s="578">
        <v>27410175</v>
      </c>
      <c r="GP18" s="578">
        <v>8561025</v>
      </c>
      <c r="GQ18" s="578">
        <v>21906</v>
      </c>
      <c r="GR18" s="578">
        <v>79</v>
      </c>
      <c r="GS18" s="578">
        <v>3258</v>
      </c>
      <c r="GT18" s="578">
        <v>18569</v>
      </c>
      <c r="GU18" s="578">
        <v>241408</v>
      </c>
      <c r="GV18" s="578">
        <v>799</v>
      </c>
      <c r="GW18" s="578">
        <v>48949</v>
      </c>
      <c r="GX18" s="578">
        <v>191660</v>
      </c>
      <c r="GY18" s="637">
        <v>1555</v>
      </c>
      <c r="GZ18" s="578">
        <v>15643</v>
      </c>
      <c r="HA18" s="637">
        <v>1913832</v>
      </c>
      <c r="HB18" s="637">
        <v>3239</v>
      </c>
      <c r="HC18" s="578">
        <v>28732</v>
      </c>
      <c r="HD18" s="637">
        <v>700595</v>
      </c>
      <c r="HE18" s="578">
        <v>517</v>
      </c>
      <c r="HF18" s="578">
        <v>33415</v>
      </c>
      <c r="HG18" s="578">
        <v>2214086.5299999998</v>
      </c>
      <c r="HH18" s="578">
        <v>495</v>
      </c>
      <c r="HI18" s="578">
        <v>18105</v>
      </c>
      <c r="HJ18" s="578">
        <v>647188</v>
      </c>
      <c r="HK18" s="643">
        <v>131.12</v>
      </c>
      <c r="HL18" s="578">
        <v>7367</v>
      </c>
      <c r="HM18" s="578">
        <v>5218</v>
      </c>
      <c r="HN18" s="578">
        <v>3905</v>
      </c>
      <c r="HO18" s="578">
        <v>777</v>
      </c>
      <c r="HP18" s="74" t="s">
        <v>1208</v>
      </c>
      <c r="HQ18" s="74" t="s">
        <v>1208</v>
      </c>
      <c r="HR18" s="74" t="s">
        <v>1208</v>
      </c>
      <c r="HS18" s="578">
        <v>314</v>
      </c>
      <c r="HT18" s="578">
        <v>2896234</v>
      </c>
      <c r="HU18" s="630">
        <v>18095514</v>
      </c>
      <c r="HV18" s="578">
        <v>2348946</v>
      </c>
      <c r="HW18" s="578">
        <v>2779367</v>
      </c>
      <c r="HX18" s="578">
        <v>636416</v>
      </c>
      <c r="HY18" s="578">
        <v>3600</v>
      </c>
      <c r="HZ18" s="578">
        <v>3780</v>
      </c>
      <c r="IA18" s="578">
        <v>299440</v>
      </c>
      <c r="IB18" s="578">
        <v>201070</v>
      </c>
      <c r="IC18" s="578">
        <v>19802</v>
      </c>
      <c r="ID18" s="578">
        <v>14574145</v>
      </c>
      <c r="IE18" s="578">
        <v>15569</v>
      </c>
      <c r="IF18" s="578">
        <v>313</v>
      </c>
      <c r="IG18" s="578">
        <v>3</v>
      </c>
      <c r="IH18" s="578">
        <v>179</v>
      </c>
      <c r="II18" s="578">
        <v>0</v>
      </c>
      <c r="IJ18" s="578">
        <v>53267</v>
      </c>
      <c r="IK18" s="578">
        <v>345077</v>
      </c>
      <c r="IL18" s="578">
        <v>37220</v>
      </c>
      <c r="IM18" s="578">
        <v>12500</v>
      </c>
      <c r="IN18" s="620">
        <v>71.459999999999994</v>
      </c>
      <c r="IO18" s="609">
        <v>385594</v>
      </c>
      <c r="IP18" s="645">
        <v>-22.82</v>
      </c>
      <c r="IQ18" s="642">
        <v>4.8</v>
      </c>
      <c r="IR18" s="642">
        <v>4.63</v>
      </c>
      <c r="IS18" s="578">
        <v>2248</v>
      </c>
      <c r="IT18" s="578">
        <v>2172</v>
      </c>
      <c r="IU18" s="578">
        <v>33815</v>
      </c>
      <c r="IV18" s="640">
        <v>74.400000000000006</v>
      </c>
      <c r="IW18" s="640">
        <v>57.7</v>
      </c>
      <c r="IX18" s="640">
        <v>36.200000000000003</v>
      </c>
      <c r="IY18" s="640">
        <v>58.4</v>
      </c>
      <c r="IZ18" s="640">
        <v>20.2</v>
      </c>
      <c r="JA18" s="627">
        <v>6</v>
      </c>
      <c r="JB18" s="627">
        <v>7</v>
      </c>
      <c r="JC18" s="588">
        <v>65.099999999999994</v>
      </c>
      <c r="JD18" s="621">
        <v>0.98799999999999999</v>
      </c>
      <c r="JE18" s="622">
        <v>94</v>
      </c>
      <c r="JF18" s="622">
        <v>5.3</v>
      </c>
      <c r="JG18" s="622">
        <v>1.3</v>
      </c>
      <c r="JH18" s="623">
        <v>108885708</v>
      </c>
      <c r="JI18" s="641">
        <v>56.5</v>
      </c>
      <c r="JJ18" s="641">
        <v>46.7</v>
      </c>
      <c r="JK18" s="578" t="s">
        <v>439</v>
      </c>
      <c r="JL18" s="578" t="s">
        <v>439</v>
      </c>
      <c r="JM18" s="641">
        <v>0</v>
      </c>
      <c r="JN18" s="640">
        <v>31.8</v>
      </c>
      <c r="JO18" s="624">
        <v>3292</v>
      </c>
      <c r="JP18" s="74" t="s">
        <v>1208</v>
      </c>
      <c r="JQ18" s="74" t="s">
        <v>1208</v>
      </c>
      <c r="JR18" s="74" t="s">
        <v>1208</v>
      </c>
      <c r="JS18" s="638">
        <v>52</v>
      </c>
      <c r="JT18" s="640">
        <v>26</v>
      </c>
      <c r="JU18" s="578">
        <v>95839</v>
      </c>
      <c r="JV18" s="578">
        <v>1662</v>
      </c>
      <c r="JW18" s="578">
        <v>1388</v>
      </c>
      <c r="JX18" s="578">
        <v>6586</v>
      </c>
      <c r="JY18" s="578">
        <v>9250</v>
      </c>
      <c r="JZ18" s="578">
        <v>10112</v>
      </c>
      <c r="KA18" s="578">
        <v>11525</v>
      </c>
      <c r="KB18" s="578">
        <v>13719</v>
      </c>
      <c r="KC18" s="578">
        <v>12280</v>
      </c>
      <c r="KD18" s="578">
        <v>10639</v>
      </c>
      <c r="KE18" s="578">
        <v>9406</v>
      </c>
      <c r="KF18" s="578">
        <v>8245</v>
      </c>
      <c r="KG18" s="578">
        <v>6093</v>
      </c>
      <c r="KH18" s="74" t="s">
        <v>1208</v>
      </c>
      <c r="KI18" s="578">
        <v>2728</v>
      </c>
      <c r="KJ18" s="578">
        <v>1311</v>
      </c>
      <c r="KK18" s="578">
        <v>556</v>
      </c>
      <c r="KL18" s="578">
        <v>284</v>
      </c>
      <c r="KM18" s="578">
        <v>10294</v>
      </c>
      <c r="KN18" s="578">
        <v>9274</v>
      </c>
      <c r="KO18" s="578">
        <v>11751</v>
      </c>
      <c r="KP18" s="578">
        <v>14645</v>
      </c>
      <c r="KQ18" s="578">
        <v>16950</v>
      </c>
      <c r="KR18" s="578">
        <v>19107</v>
      </c>
      <c r="KS18" s="578">
        <v>16329</v>
      </c>
      <c r="KT18" s="578">
        <v>14595</v>
      </c>
      <c r="KU18" s="578">
        <v>14087</v>
      </c>
      <c r="KV18" s="578">
        <v>16338</v>
      </c>
      <c r="KW18" s="578">
        <v>18268</v>
      </c>
      <c r="KX18" s="74" t="s">
        <v>1208</v>
      </c>
      <c r="KY18" s="578">
        <v>14190</v>
      </c>
      <c r="KZ18" s="578">
        <v>11038</v>
      </c>
      <c r="LA18" s="578">
        <v>9217</v>
      </c>
      <c r="LB18" s="578">
        <v>10528</v>
      </c>
    </row>
    <row r="19" spans="1:314" s="133" customFormat="1" ht="12" customHeight="1">
      <c r="A19" s="3">
        <v>102016</v>
      </c>
      <c r="B19" s="555" t="s">
        <v>712</v>
      </c>
      <c r="C19" s="575">
        <v>311.58999999999997</v>
      </c>
      <c r="D19" s="576">
        <v>335360</v>
      </c>
      <c r="E19" s="577">
        <v>12.1</v>
      </c>
      <c r="F19" s="577">
        <v>58.7</v>
      </c>
      <c r="G19" s="577">
        <v>29.2</v>
      </c>
      <c r="H19" s="578">
        <v>14871</v>
      </c>
      <c r="I19" s="578">
        <v>31671</v>
      </c>
      <c r="J19" s="578">
        <v>49897</v>
      </c>
      <c r="K19" s="576">
        <v>50453</v>
      </c>
      <c r="L19" s="576">
        <v>150328</v>
      </c>
      <c r="M19" s="576">
        <v>7320</v>
      </c>
      <c r="N19" s="576">
        <v>12151</v>
      </c>
      <c r="O19" s="579">
        <v>11358</v>
      </c>
      <c r="P19" s="74" t="s">
        <v>1208</v>
      </c>
      <c r="Q19" s="74" t="s">
        <v>1208</v>
      </c>
      <c r="R19" s="578">
        <v>332097</v>
      </c>
      <c r="S19" s="576">
        <v>336154</v>
      </c>
      <c r="T19" s="576">
        <v>351420</v>
      </c>
      <c r="U19" s="576">
        <v>958188</v>
      </c>
      <c r="V19" s="576">
        <v>2059117</v>
      </c>
      <c r="W19" s="576">
        <v>764594</v>
      </c>
      <c r="X19" s="576">
        <v>1053221</v>
      </c>
      <c r="Y19" s="580">
        <v>67</v>
      </c>
      <c r="Z19" s="574">
        <v>78</v>
      </c>
      <c r="AA19" s="580">
        <v>41</v>
      </c>
      <c r="AB19" s="74" t="s">
        <v>1208</v>
      </c>
      <c r="AC19" s="74" t="s">
        <v>1208</v>
      </c>
      <c r="AD19" s="581">
        <v>65377</v>
      </c>
      <c r="AE19" s="576">
        <v>660</v>
      </c>
      <c r="AF19" s="580">
        <v>867</v>
      </c>
      <c r="AG19" s="576">
        <v>1683</v>
      </c>
      <c r="AH19" s="576">
        <v>342736</v>
      </c>
      <c r="AI19" s="576">
        <v>2221</v>
      </c>
      <c r="AJ19" s="74" t="s">
        <v>1207</v>
      </c>
      <c r="AK19" s="574">
        <v>15</v>
      </c>
      <c r="AL19" s="576">
        <v>1479</v>
      </c>
      <c r="AM19" s="579">
        <v>48</v>
      </c>
      <c r="AN19" s="576">
        <v>15818</v>
      </c>
      <c r="AO19" s="576">
        <v>1059</v>
      </c>
      <c r="AP19" s="576">
        <v>135</v>
      </c>
      <c r="AQ19" s="582">
        <v>22</v>
      </c>
      <c r="AR19" s="576">
        <v>8003</v>
      </c>
      <c r="AS19" s="576">
        <v>606</v>
      </c>
      <c r="AT19" s="576">
        <v>3</v>
      </c>
      <c r="AU19" s="576">
        <v>311</v>
      </c>
      <c r="AV19" s="576">
        <v>21</v>
      </c>
      <c r="AW19" s="576">
        <v>76</v>
      </c>
      <c r="AX19" s="74" t="s">
        <v>1207</v>
      </c>
      <c r="AY19" s="74" t="s">
        <v>1207</v>
      </c>
      <c r="AZ19" s="74" t="s">
        <v>1207</v>
      </c>
      <c r="BA19" s="74" t="s">
        <v>1207</v>
      </c>
      <c r="BB19" s="577">
        <v>100</v>
      </c>
      <c r="BC19" s="577">
        <v>120</v>
      </c>
      <c r="BD19" s="577">
        <v>120.9</v>
      </c>
      <c r="BE19" s="74" t="s">
        <v>1207</v>
      </c>
      <c r="BF19" s="580">
        <v>11</v>
      </c>
      <c r="BG19" s="582">
        <v>11</v>
      </c>
      <c r="BH19" s="582">
        <v>4</v>
      </c>
      <c r="BI19" s="74" t="s">
        <v>1208</v>
      </c>
      <c r="BJ19" s="74" t="s">
        <v>1208</v>
      </c>
      <c r="BK19" s="580">
        <v>6</v>
      </c>
      <c r="BL19" s="580">
        <v>6</v>
      </c>
      <c r="BM19" s="582">
        <v>11</v>
      </c>
      <c r="BN19" s="582">
        <v>4</v>
      </c>
      <c r="BO19" s="579">
        <v>5</v>
      </c>
      <c r="BP19" s="576">
        <v>20794</v>
      </c>
      <c r="BQ19" s="579">
        <v>4</v>
      </c>
      <c r="BR19" s="576">
        <v>88392.8</v>
      </c>
      <c r="BS19" s="579">
        <v>10</v>
      </c>
      <c r="BT19" s="576">
        <v>294574.51</v>
      </c>
      <c r="BU19" s="579">
        <v>5</v>
      </c>
      <c r="BV19" s="576">
        <v>4866.55</v>
      </c>
      <c r="BW19" s="583" t="s">
        <v>439</v>
      </c>
      <c r="BX19" s="580">
        <v>2</v>
      </c>
      <c r="BY19" s="580">
        <v>5</v>
      </c>
      <c r="BZ19" s="580">
        <v>243</v>
      </c>
      <c r="CA19" s="580">
        <v>6238</v>
      </c>
      <c r="CB19" s="577">
        <v>43.4</v>
      </c>
      <c r="CC19" s="583">
        <v>1.58</v>
      </c>
      <c r="CD19" s="577">
        <v>31.7</v>
      </c>
      <c r="CE19" s="577">
        <v>3.7069313035024067</v>
      </c>
      <c r="CF19" s="577">
        <v>60.364367688599998</v>
      </c>
      <c r="CG19" s="579">
        <v>20</v>
      </c>
      <c r="CH19" s="576">
        <v>4365</v>
      </c>
      <c r="CI19" s="579">
        <v>342</v>
      </c>
      <c r="CJ19" s="579">
        <v>1578</v>
      </c>
      <c r="CK19" s="579">
        <v>3933</v>
      </c>
      <c r="CL19" s="579">
        <v>1009</v>
      </c>
      <c r="CM19" s="579">
        <v>324</v>
      </c>
      <c r="CN19" s="579">
        <v>629</v>
      </c>
      <c r="CO19" s="575">
        <v>1.4</v>
      </c>
      <c r="CP19" s="583">
        <v>0</v>
      </c>
      <c r="CQ19" s="579">
        <v>2</v>
      </c>
      <c r="CR19" s="579">
        <v>49</v>
      </c>
      <c r="CS19" s="579">
        <v>5</v>
      </c>
      <c r="CT19" s="579">
        <v>2</v>
      </c>
      <c r="CU19" s="579">
        <v>130</v>
      </c>
      <c r="CV19" s="579">
        <v>26</v>
      </c>
      <c r="CW19" s="576">
        <v>1855</v>
      </c>
      <c r="CX19" s="579">
        <v>12</v>
      </c>
      <c r="CY19" s="579">
        <v>1044</v>
      </c>
      <c r="CZ19" s="580">
        <v>39</v>
      </c>
      <c r="DA19" s="580">
        <v>477</v>
      </c>
      <c r="DB19" s="580">
        <v>7</v>
      </c>
      <c r="DC19" s="580">
        <v>72</v>
      </c>
      <c r="DD19" s="580">
        <v>18</v>
      </c>
      <c r="DE19" s="580">
        <v>495</v>
      </c>
      <c r="DF19" s="576">
        <v>10980</v>
      </c>
      <c r="DG19" s="576">
        <v>1973</v>
      </c>
      <c r="DH19" s="576">
        <v>2654</v>
      </c>
      <c r="DI19" s="576">
        <v>1221176.4110000001</v>
      </c>
      <c r="DJ19" s="576">
        <v>308880.30699999997</v>
      </c>
      <c r="DK19" s="576">
        <v>753094.80299999996</v>
      </c>
      <c r="DL19" s="576">
        <v>97515</v>
      </c>
      <c r="DM19" s="579">
        <v>12</v>
      </c>
      <c r="DN19" s="576">
        <v>17058</v>
      </c>
      <c r="DO19" s="576">
        <v>2368</v>
      </c>
      <c r="DP19" s="576">
        <v>1718</v>
      </c>
      <c r="DQ19" s="580">
        <v>59</v>
      </c>
      <c r="DR19" s="580">
        <v>1165</v>
      </c>
      <c r="DS19" s="576">
        <v>22022</v>
      </c>
      <c r="DT19" s="599">
        <v>11821</v>
      </c>
      <c r="DU19" s="576">
        <v>2696</v>
      </c>
      <c r="DV19" s="576">
        <v>2728</v>
      </c>
      <c r="DW19" s="580">
        <v>412</v>
      </c>
      <c r="DX19" s="580">
        <v>361</v>
      </c>
      <c r="DY19" s="580">
        <v>3</v>
      </c>
      <c r="DZ19" s="580">
        <v>1571</v>
      </c>
      <c r="EA19" s="580">
        <v>36</v>
      </c>
      <c r="EB19" s="580">
        <v>19472</v>
      </c>
      <c r="EC19" s="74" t="s">
        <v>1208</v>
      </c>
      <c r="ED19" s="584">
        <v>87</v>
      </c>
      <c r="EE19" s="576">
        <v>227251</v>
      </c>
      <c r="EF19" s="585">
        <v>10041</v>
      </c>
      <c r="EG19" s="579">
        <v>0</v>
      </c>
      <c r="EH19" s="586">
        <v>1364</v>
      </c>
      <c r="EI19" s="580">
        <v>67</v>
      </c>
      <c r="EJ19" s="580">
        <v>51</v>
      </c>
      <c r="EK19" s="577">
        <v>59.6</v>
      </c>
      <c r="EL19" s="580">
        <v>40</v>
      </c>
      <c r="EM19" s="580">
        <v>65</v>
      </c>
      <c r="EN19" s="580">
        <v>1261</v>
      </c>
      <c r="EO19" s="581">
        <v>427</v>
      </c>
      <c r="EP19" s="581">
        <v>68</v>
      </c>
      <c r="EQ19" s="581">
        <v>2089</v>
      </c>
      <c r="ER19" s="576">
        <v>2212</v>
      </c>
      <c r="ES19" s="577">
        <v>81.3</v>
      </c>
      <c r="ET19" s="577">
        <v>80.3</v>
      </c>
      <c r="EU19" s="581">
        <v>182</v>
      </c>
      <c r="EV19" s="577">
        <v>12.5</v>
      </c>
      <c r="EW19" s="581">
        <v>75278</v>
      </c>
      <c r="EX19" s="577">
        <v>43.8</v>
      </c>
      <c r="EY19" s="581">
        <v>351606</v>
      </c>
      <c r="EZ19" s="646">
        <v>2.4</v>
      </c>
      <c r="FA19" s="580">
        <v>448</v>
      </c>
      <c r="FB19" s="580">
        <v>15</v>
      </c>
      <c r="FC19" s="576">
        <v>5975</v>
      </c>
      <c r="FD19" s="580">
        <v>133</v>
      </c>
      <c r="FE19" s="74" t="s">
        <v>1208</v>
      </c>
      <c r="FF19" s="580">
        <v>74</v>
      </c>
      <c r="FG19" s="577">
        <v>74</v>
      </c>
      <c r="FH19" s="576">
        <v>112999</v>
      </c>
      <c r="FI19" s="576">
        <v>7891</v>
      </c>
      <c r="FJ19" s="576">
        <v>4264</v>
      </c>
      <c r="FK19" s="586">
        <v>97358</v>
      </c>
      <c r="FL19" s="576">
        <v>86698</v>
      </c>
      <c r="FM19" s="576">
        <v>6228</v>
      </c>
      <c r="FN19" s="576">
        <v>4432</v>
      </c>
      <c r="FO19" s="576">
        <v>7750</v>
      </c>
      <c r="FP19" s="587">
        <v>20</v>
      </c>
      <c r="FQ19" s="584">
        <v>425</v>
      </c>
      <c r="FR19" s="588">
        <v>11.8</v>
      </c>
      <c r="FS19" s="585">
        <v>7868</v>
      </c>
      <c r="FT19" s="580">
        <v>62</v>
      </c>
      <c r="FU19" s="580">
        <v>398</v>
      </c>
      <c r="FV19" s="580">
        <v>135</v>
      </c>
      <c r="FW19" s="589">
        <v>33</v>
      </c>
      <c r="FX19" s="590">
        <v>1000</v>
      </c>
      <c r="FY19" s="591">
        <v>67.156232924253828</v>
      </c>
      <c r="FZ19" s="74" t="s">
        <v>1208</v>
      </c>
      <c r="GA19" s="588">
        <v>99.9</v>
      </c>
      <c r="GB19" s="588">
        <v>83.3</v>
      </c>
      <c r="GC19" s="577">
        <v>71.400000000000006</v>
      </c>
      <c r="GD19" s="592">
        <v>54.6</v>
      </c>
      <c r="GE19" s="593">
        <v>103</v>
      </c>
      <c r="GF19" s="584">
        <v>11</v>
      </c>
      <c r="GG19" s="584">
        <v>82</v>
      </c>
      <c r="GH19" s="580">
        <v>2576</v>
      </c>
      <c r="GI19" s="580">
        <v>3</v>
      </c>
      <c r="GJ19" s="580">
        <v>2119</v>
      </c>
      <c r="GK19" s="580">
        <v>2640</v>
      </c>
      <c r="GL19" s="580">
        <v>4</v>
      </c>
      <c r="GM19" s="586">
        <v>7399000</v>
      </c>
      <c r="GN19" s="594">
        <v>2634</v>
      </c>
      <c r="GO19" s="580" t="s">
        <v>439</v>
      </c>
      <c r="GP19" s="580" t="s">
        <v>439</v>
      </c>
      <c r="GQ19" s="576">
        <v>15734</v>
      </c>
      <c r="GR19" s="579">
        <v>146</v>
      </c>
      <c r="GS19" s="579">
        <v>2763</v>
      </c>
      <c r="GT19" s="579">
        <v>12825</v>
      </c>
      <c r="GU19" s="576">
        <v>160065</v>
      </c>
      <c r="GV19" s="576">
        <v>1867</v>
      </c>
      <c r="GW19" s="576">
        <v>34114</v>
      </c>
      <c r="GX19" s="576">
        <v>124084</v>
      </c>
      <c r="GY19" s="576">
        <v>907</v>
      </c>
      <c r="GZ19" s="576">
        <v>8016</v>
      </c>
      <c r="HA19" s="576">
        <v>758974</v>
      </c>
      <c r="HB19" s="576">
        <v>2359</v>
      </c>
      <c r="HC19" s="576">
        <v>18335</v>
      </c>
      <c r="HD19" s="576">
        <v>388893</v>
      </c>
      <c r="HE19" s="576">
        <v>417</v>
      </c>
      <c r="HF19" s="576">
        <v>19444</v>
      </c>
      <c r="HG19" s="576">
        <v>530486.19999999995</v>
      </c>
      <c r="HH19" s="579">
        <v>405</v>
      </c>
      <c r="HI19" s="580">
        <v>13873</v>
      </c>
      <c r="HJ19" s="580">
        <v>342302</v>
      </c>
      <c r="HK19" s="595">
        <v>97.79</v>
      </c>
      <c r="HL19" s="580">
        <v>11181</v>
      </c>
      <c r="HM19" s="576">
        <v>6694</v>
      </c>
      <c r="HN19" s="576">
        <v>3701</v>
      </c>
      <c r="HO19" s="581">
        <v>548</v>
      </c>
      <c r="HP19" s="74" t="s">
        <v>1208</v>
      </c>
      <c r="HQ19" s="74" t="s">
        <v>1208</v>
      </c>
      <c r="HR19" s="74" t="s">
        <v>1208</v>
      </c>
      <c r="HS19" s="581">
        <v>94</v>
      </c>
      <c r="HT19" s="576">
        <v>3966071</v>
      </c>
      <c r="HU19" s="576">
        <v>23035320</v>
      </c>
      <c r="HV19" s="580">
        <v>2395091</v>
      </c>
      <c r="HW19" s="580">
        <v>3158987</v>
      </c>
      <c r="HX19" s="580">
        <v>294040</v>
      </c>
      <c r="HY19" s="580">
        <v>5890</v>
      </c>
      <c r="HZ19" s="580">
        <v>7710</v>
      </c>
      <c r="IA19" s="580">
        <v>319140</v>
      </c>
      <c r="IB19" s="580">
        <v>185685</v>
      </c>
      <c r="IC19" s="609">
        <v>9251</v>
      </c>
      <c r="ID19" s="609">
        <v>1300000</v>
      </c>
      <c r="IE19" s="609">
        <v>0</v>
      </c>
      <c r="IF19" s="578">
        <v>176</v>
      </c>
      <c r="IG19" s="578">
        <v>0</v>
      </c>
      <c r="IH19" s="609">
        <v>55</v>
      </c>
      <c r="II19" s="578">
        <v>0</v>
      </c>
      <c r="IJ19" s="609">
        <v>371583</v>
      </c>
      <c r="IK19" s="576">
        <v>232354</v>
      </c>
      <c r="IL19" s="578">
        <v>0</v>
      </c>
      <c r="IM19" s="626">
        <v>18500</v>
      </c>
      <c r="IN19" s="620">
        <v>45.98</v>
      </c>
      <c r="IO19" s="609">
        <v>196540</v>
      </c>
      <c r="IP19" s="613">
        <v>23.81</v>
      </c>
      <c r="IQ19" s="592">
        <v>1</v>
      </c>
      <c r="IR19" s="592">
        <v>0.3</v>
      </c>
      <c r="IS19" s="592">
        <v>2814</v>
      </c>
      <c r="IT19" s="592">
        <v>2358.3000000000002</v>
      </c>
      <c r="IU19" s="576" t="s">
        <v>439</v>
      </c>
      <c r="IV19" s="577">
        <v>71.099999999999994</v>
      </c>
      <c r="IW19" s="577">
        <v>54</v>
      </c>
      <c r="IX19" s="577">
        <v>36</v>
      </c>
      <c r="IY19" s="577">
        <v>59.4</v>
      </c>
      <c r="IZ19" s="577">
        <v>20.399999999999999</v>
      </c>
      <c r="JA19" s="578">
        <v>3</v>
      </c>
      <c r="JB19" s="578">
        <v>10</v>
      </c>
      <c r="JC19" s="588">
        <v>87.57</v>
      </c>
      <c r="JD19" s="621">
        <v>0.82099999999999995</v>
      </c>
      <c r="JE19" s="622">
        <v>97.9</v>
      </c>
      <c r="JF19" s="622">
        <v>7.9</v>
      </c>
      <c r="JG19" s="622">
        <v>2.8</v>
      </c>
      <c r="JH19" s="623">
        <v>154018530</v>
      </c>
      <c r="JI19" s="579">
        <v>50.9</v>
      </c>
      <c r="JJ19" s="579">
        <v>49.2</v>
      </c>
      <c r="JK19" s="579" t="s">
        <v>439</v>
      </c>
      <c r="JL19" s="579" t="s">
        <v>439</v>
      </c>
      <c r="JM19" s="579">
        <v>66.599999999999994</v>
      </c>
      <c r="JN19" s="577">
        <v>33.6</v>
      </c>
      <c r="JO19" s="624">
        <v>2586</v>
      </c>
      <c r="JP19" s="74" t="s">
        <v>1208</v>
      </c>
      <c r="JQ19" s="74" t="s">
        <v>1208</v>
      </c>
      <c r="JR19" s="74" t="s">
        <v>1208</v>
      </c>
      <c r="JS19" s="577">
        <v>23</v>
      </c>
      <c r="JT19" s="577">
        <v>22.5</v>
      </c>
      <c r="JU19" s="576">
        <v>61423</v>
      </c>
      <c r="JV19" s="576">
        <v>1172</v>
      </c>
      <c r="JW19" s="576">
        <v>1087</v>
      </c>
      <c r="JX19" s="576">
        <v>4832</v>
      </c>
      <c r="JY19" s="576">
        <v>5972</v>
      </c>
      <c r="JZ19" s="576">
        <v>6281</v>
      </c>
      <c r="KA19" s="576">
        <v>7335</v>
      </c>
      <c r="KB19" s="576">
        <v>9439</v>
      </c>
      <c r="KC19" s="576">
        <v>8695</v>
      </c>
      <c r="KD19" s="576">
        <v>8007</v>
      </c>
      <c r="KE19" s="576">
        <v>7210</v>
      </c>
      <c r="KF19" s="576">
        <v>6283</v>
      </c>
      <c r="KG19" s="576">
        <v>4580</v>
      </c>
      <c r="KH19" s="74" t="s">
        <v>1208</v>
      </c>
      <c r="KI19" s="576">
        <v>2231</v>
      </c>
      <c r="KJ19" s="576">
        <v>1184</v>
      </c>
      <c r="KK19" s="576">
        <v>648</v>
      </c>
      <c r="KL19" s="576">
        <v>282</v>
      </c>
      <c r="KM19" s="576">
        <v>7559</v>
      </c>
      <c r="KN19" s="576">
        <v>7022</v>
      </c>
      <c r="KO19" s="576">
        <v>7367</v>
      </c>
      <c r="KP19" s="576">
        <v>8420</v>
      </c>
      <c r="KQ19" s="576">
        <v>9904</v>
      </c>
      <c r="KR19" s="576">
        <v>12120</v>
      </c>
      <c r="KS19" s="576">
        <v>10901</v>
      </c>
      <c r="KT19" s="576">
        <v>10243</v>
      </c>
      <c r="KU19" s="576">
        <v>9971</v>
      </c>
      <c r="KV19" s="576">
        <v>11582</v>
      </c>
      <c r="KW19" s="576">
        <v>13025</v>
      </c>
      <c r="KX19" s="74" t="s">
        <v>1208</v>
      </c>
      <c r="KY19" s="576">
        <v>10632</v>
      </c>
      <c r="KZ19" s="576">
        <v>8896</v>
      </c>
      <c r="LA19" s="576">
        <v>7991</v>
      </c>
      <c r="LB19" s="576">
        <v>9613</v>
      </c>
    </row>
    <row r="20" spans="1:314" s="133" customFormat="1" ht="12" customHeight="1">
      <c r="A20" s="3">
        <v>102024</v>
      </c>
      <c r="B20" s="555" t="s">
        <v>713</v>
      </c>
      <c r="C20" s="575">
        <v>459.16</v>
      </c>
      <c r="D20" s="576">
        <v>372147</v>
      </c>
      <c r="E20" s="577">
        <v>12.7</v>
      </c>
      <c r="F20" s="577">
        <v>59.3</v>
      </c>
      <c r="G20" s="577">
        <v>28</v>
      </c>
      <c r="H20" s="578">
        <v>17301</v>
      </c>
      <c r="I20" s="578">
        <v>36775</v>
      </c>
      <c r="J20" s="578">
        <v>57747</v>
      </c>
      <c r="K20" s="576">
        <v>53179</v>
      </c>
      <c r="L20" s="576">
        <v>166357</v>
      </c>
      <c r="M20" s="576">
        <v>5897</v>
      </c>
      <c r="N20" s="576">
        <v>14111</v>
      </c>
      <c r="O20" s="579">
        <v>13689</v>
      </c>
      <c r="P20" s="74" t="s">
        <v>1208</v>
      </c>
      <c r="Q20" s="74" t="s">
        <v>1208</v>
      </c>
      <c r="R20" s="578">
        <v>367640</v>
      </c>
      <c r="S20" s="576">
        <v>370884</v>
      </c>
      <c r="T20" s="576">
        <v>377656</v>
      </c>
      <c r="U20" s="576">
        <v>782419</v>
      </c>
      <c r="V20" s="576">
        <v>2236507</v>
      </c>
      <c r="W20" s="576">
        <v>524181</v>
      </c>
      <c r="X20" s="576">
        <v>1179656</v>
      </c>
      <c r="Y20" s="580">
        <v>84</v>
      </c>
      <c r="Z20" s="574">
        <v>99</v>
      </c>
      <c r="AA20" s="580">
        <v>83</v>
      </c>
      <c r="AB20" s="74" t="s">
        <v>1208</v>
      </c>
      <c r="AC20" s="74" t="s">
        <v>1208</v>
      </c>
      <c r="AD20" s="581">
        <v>52654</v>
      </c>
      <c r="AE20" s="576">
        <v>2434</v>
      </c>
      <c r="AF20" s="580">
        <v>954</v>
      </c>
      <c r="AG20" s="576">
        <v>7095</v>
      </c>
      <c r="AH20" s="576">
        <v>134048</v>
      </c>
      <c r="AI20" s="577">
        <v>0</v>
      </c>
      <c r="AJ20" s="74" t="s">
        <v>1207</v>
      </c>
      <c r="AK20" s="574">
        <v>18</v>
      </c>
      <c r="AL20" s="576">
        <v>1666</v>
      </c>
      <c r="AM20" s="579">
        <v>58</v>
      </c>
      <c r="AN20" s="576">
        <v>19179</v>
      </c>
      <c r="AO20" s="576">
        <v>941</v>
      </c>
      <c r="AP20" s="576" t="s">
        <v>439</v>
      </c>
      <c r="AQ20" s="582">
        <v>25</v>
      </c>
      <c r="AR20" s="576">
        <v>9731</v>
      </c>
      <c r="AS20" s="576">
        <v>533</v>
      </c>
      <c r="AT20" s="576">
        <v>7</v>
      </c>
      <c r="AU20" s="576" t="s">
        <v>439</v>
      </c>
      <c r="AV20" s="576">
        <v>25</v>
      </c>
      <c r="AW20" s="576">
        <v>46</v>
      </c>
      <c r="AX20" s="74" t="s">
        <v>1207</v>
      </c>
      <c r="AY20" s="74" t="s">
        <v>1207</v>
      </c>
      <c r="AZ20" s="74" t="s">
        <v>1207</v>
      </c>
      <c r="BA20" s="74" t="s">
        <v>1207</v>
      </c>
      <c r="BB20" s="577">
        <v>100</v>
      </c>
      <c r="BC20" s="577">
        <v>120.1</v>
      </c>
      <c r="BD20" s="577">
        <v>109.7</v>
      </c>
      <c r="BE20" s="74" t="s">
        <v>1207</v>
      </c>
      <c r="BF20" s="580">
        <v>60</v>
      </c>
      <c r="BG20" s="582">
        <v>65</v>
      </c>
      <c r="BH20" s="582">
        <v>15</v>
      </c>
      <c r="BI20" s="74" t="s">
        <v>1208</v>
      </c>
      <c r="BJ20" s="74" t="s">
        <v>1208</v>
      </c>
      <c r="BK20" s="580">
        <v>3</v>
      </c>
      <c r="BL20" s="580">
        <v>3</v>
      </c>
      <c r="BM20" s="582">
        <v>3</v>
      </c>
      <c r="BN20" s="582">
        <v>2</v>
      </c>
      <c r="BO20" s="579">
        <v>10</v>
      </c>
      <c r="BP20" s="576">
        <v>50659</v>
      </c>
      <c r="BQ20" s="579">
        <v>3</v>
      </c>
      <c r="BR20" s="576">
        <v>60830</v>
      </c>
      <c r="BS20" s="579">
        <v>7</v>
      </c>
      <c r="BT20" s="576">
        <v>172769</v>
      </c>
      <c r="BU20" s="579">
        <v>6</v>
      </c>
      <c r="BV20" s="576">
        <v>10259</v>
      </c>
      <c r="BW20" s="577" t="s">
        <v>439</v>
      </c>
      <c r="BX20" s="580">
        <v>3</v>
      </c>
      <c r="BY20" s="580">
        <v>6</v>
      </c>
      <c r="BZ20" s="580">
        <v>1153</v>
      </c>
      <c r="CA20" s="580">
        <v>11433</v>
      </c>
      <c r="CB20" s="577">
        <v>54.9</v>
      </c>
      <c r="CC20" s="583">
        <v>2.2200000000000002</v>
      </c>
      <c r="CD20" s="577">
        <v>32</v>
      </c>
      <c r="CE20" s="577">
        <v>4.4569487663178711</v>
      </c>
      <c r="CF20" s="577">
        <v>59.904188840700002</v>
      </c>
      <c r="CG20" s="579">
        <v>27</v>
      </c>
      <c r="CH20" s="576">
        <v>4351</v>
      </c>
      <c r="CI20" s="579">
        <v>351</v>
      </c>
      <c r="CJ20" s="579">
        <v>828</v>
      </c>
      <c r="CK20" s="579">
        <v>4135</v>
      </c>
      <c r="CL20" s="579">
        <v>1099</v>
      </c>
      <c r="CM20" s="579">
        <v>337</v>
      </c>
      <c r="CN20" s="579">
        <v>657</v>
      </c>
      <c r="CO20" s="575">
        <v>1.41</v>
      </c>
      <c r="CP20" s="583" t="s">
        <v>439</v>
      </c>
      <c r="CQ20" s="579">
        <v>2</v>
      </c>
      <c r="CR20" s="579">
        <v>27</v>
      </c>
      <c r="CS20" s="579">
        <v>12</v>
      </c>
      <c r="CT20" s="579">
        <v>4</v>
      </c>
      <c r="CU20" s="579">
        <v>210</v>
      </c>
      <c r="CV20" s="579">
        <v>29</v>
      </c>
      <c r="CW20" s="576">
        <v>1626</v>
      </c>
      <c r="CX20" s="579">
        <v>21</v>
      </c>
      <c r="CY20" s="579">
        <v>1438</v>
      </c>
      <c r="CZ20" s="580">
        <v>59</v>
      </c>
      <c r="DA20" s="580">
        <v>666</v>
      </c>
      <c r="DB20" s="580">
        <v>14</v>
      </c>
      <c r="DC20" s="580">
        <v>154</v>
      </c>
      <c r="DD20" s="580">
        <v>21</v>
      </c>
      <c r="DE20" s="580">
        <v>593</v>
      </c>
      <c r="DF20" s="576">
        <v>10830</v>
      </c>
      <c r="DG20" s="576">
        <v>3188</v>
      </c>
      <c r="DH20" s="576">
        <v>2616</v>
      </c>
      <c r="DI20" s="576">
        <v>1162199.0260000001</v>
      </c>
      <c r="DJ20" s="576">
        <v>628380.39800000004</v>
      </c>
      <c r="DK20" s="576">
        <v>724721.95400000003</v>
      </c>
      <c r="DL20" s="576">
        <v>103096</v>
      </c>
      <c r="DM20" s="579">
        <v>30</v>
      </c>
      <c r="DN20" s="576">
        <v>17475</v>
      </c>
      <c r="DO20" s="576">
        <v>2508</v>
      </c>
      <c r="DP20" s="576">
        <v>1761</v>
      </c>
      <c r="DQ20" s="580">
        <v>147</v>
      </c>
      <c r="DR20" s="580">
        <v>1577</v>
      </c>
      <c r="DS20" s="576">
        <v>14770</v>
      </c>
      <c r="DT20" s="599">
        <v>11898</v>
      </c>
      <c r="DU20" s="576">
        <v>2692</v>
      </c>
      <c r="DV20" s="576">
        <v>2327</v>
      </c>
      <c r="DW20" s="580">
        <v>438</v>
      </c>
      <c r="DX20" s="580">
        <v>384</v>
      </c>
      <c r="DY20" s="580">
        <v>0</v>
      </c>
      <c r="DZ20" s="580">
        <v>1811</v>
      </c>
      <c r="EA20" s="580">
        <v>23</v>
      </c>
      <c r="EB20" s="580">
        <v>18298</v>
      </c>
      <c r="EC20" s="74" t="s">
        <v>1208</v>
      </c>
      <c r="ED20" s="584">
        <v>101</v>
      </c>
      <c r="EE20" s="576">
        <v>11719</v>
      </c>
      <c r="EF20" s="585">
        <v>10200</v>
      </c>
      <c r="EG20" s="579">
        <v>0</v>
      </c>
      <c r="EH20" s="586">
        <v>1228</v>
      </c>
      <c r="EI20" s="580">
        <v>92</v>
      </c>
      <c r="EJ20" s="580">
        <v>54</v>
      </c>
      <c r="EK20" s="577">
        <v>59.1</v>
      </c>
      <c r="EL20" s="580" t="s">
        <v>439</v>
      </c>
      <c r="EM20" s="580" t="s">
        <v>439</v>
      </c>
      <c r="EN20" s="580">
        <v>344</v>
      </c>
      <c r="EO20" s="581">
        <v>344</v>
      </c>
      <c r="EP20" s="581">
        <v>69</v>
      </c>
      <c r="EQ20" s="581">
        <v>2198</v>
      </c>
      <c r="ER20" s="576">
        <v>2640</v>
      </c>
      <c r="ES20" s="577">
        <v>99.7</v>
      </c>
      <c r="ET20" s="577">
        <v>95.7</v>
      </c>
      <c r="EU20" s="581">
        <v>252</v>
      </c>
      <c r="EV20" s="577">
        <v>9.4</v>
      </c>
      <c r="EW20" s="581">
        <v>79638</v>
      </c>
      <c r="EX20" s="577">
        <v>37</v>
      </c>
      <c r="EY20" s="581">
        <v>357353</v>
      </c>
      <c r="EZ20" s="577">
        <v>2.8</v>
      </c>
      <c r="FA20" s="580">
        <v>721</v>
      </c>
      <c r="FB20" s="580">
        <v>11</v>
      </c>
      <c r="FC20" s="576">
        <v>8501</v>
      </c>
      <c r="FD20" s="580">
        <v>52</v>
      </c>
      <c r="FE20" s="74" t="s">
        <v>1208</v>
      </c>
      <c r="FF20" s="580">
        <v>100</v>
      </c>
      <c r="FG20" s="577">
        <v>93.3</v>
      </c>
      <c r="FH20" s="576">
        <v>130953</v>
      </c>
      <c r="FI20" s="576">
        <v>6143</v>
      </c>
      <c r="FJ20" s="576">
        <v>650</v>
      </c>
      <c r="FK20" s="586">
        <v>117913</v>
      </c>
      <c r="FL20" s="576">
        <v>104902</v>
      </c>
      <c r="FM20" s="576">
        <v>7907</v>
      </c>
      <c r="FN20" s="576">
        <v>5104</v>
      </c>
      <c r="FO20" s="576">
        <v>6143</v>
      </c>
      <c r="FP20" s="587">
        <v>12.1</v>
      </c>
      <c r="FQ20" s="584">
        <v>220</v>
      </c>
      <c r="FR20" s="588">
        <v>22.1</v>
      </c>
      <c r="FS20" s="585">
        <v>7115</v>
      </c>
      <c r="FT20" s="580">
        <v>0</v>
      </c>
      <c r="FU20" s="580">
        <v>138</v>
      </c>
      <c r="FV20" s="580">
        <v>151</v>
      </c>
      <c r="FW20" s="589">
        <v>37</v>
      </c>
      <c r="FX20" s="590">
        <v>1212</v>
      </c>
      <c r="FY20" s="591">
        <v>66.884059438694564</v>
      </c>
      <c r="FZ20" s="74" t="s">
        <v>1208</v>
      </c>
      <c r="GA20" s="588">
        <v>99.9</v>
      </c>
      <c r="GB20" s="588">
        <v>87.6</v>
      </c>
      <c r="GC20" s="577">
        <v>73.900000000000006</v>
      </c>
      <c r="GD20" s="592">
        <v>33.200000000000003</v>
      </c>
      <c r="GE20" s="593">
        <v>140</v>
      </c>
      <c r="GF20" s="584">
        <v>12</v>
      </c>
      <c r="GG20" s="584">
        <v>66</v>
      </c>
      <c r="GH20" s="580">
        <v>2115</v>
      </c>
      <c r="GI20" s="580">
        <v>6</v>
      </c>
      <c r="GJ20" s="580">
        <v>2039</v>
      </c>
      <c r="GK20" s="580">
        <v>2904</v>
      </c>
      <c r="GL20" s="580">
        <v>5</v>
      </c>
      <c r="GM20" s="586">
        <v>7426800</v>
      </c>
      <c r="GN20" s="594">
        <v>3914</v>
      </c>
      <c r="GO20" s="580" t="s">
        <v>439</v>
      </c>
      <c r="GP20" s="580" t="s">
        <v>439</v>
      </c>
      <c r="GQ20" s="576">
        <v>16940</v>
      </c>
      <c r="GR20" s="579">
        <v>62</v>
      </c>
      <c r="GS20" s="579">
        <v>3237</v>
      </c>
      <c r="GT20" s="579">
        <v>13641</v>
      </c>
      <c r="GU20" s="576">
        <v>174044</v>
      </c>
      <c r="GV20" s="576">
        <v>630</v>
      </c>
      <c r="GW20" s="576">
        <v>42277</v>
      </c>
      <c r="GX20" s="576">
        <v>131137</v>
      </c>
      <c r="GY20" s="576">
        <v>1115</v>
      </c>
      <c r="GZ20" s="576">
        <v>12078</v>
      </c>
      <c r="HA20" s="576">
        <v>2569290</v>
      </c>
      <c r="HB20" s="576">
        <v>2614</v>
      </c>
      <c r="HC20" s="576">
        <v>20931</v>
      </c>
      <c r="HD20" s="576">
        <v>487720</v>
      </c>
      <c r="HE20" s="576">
        <v>633</v>
      </c>
      <c r="HF20" s="576">
        <v>28001</v>
      </c>
      <c r="HG20" s="576">
        <v>882137.31</v>
      </c>
      <c r="HH20" s="579">
        <v>618</v>
      </c>
      <c r="HI20" s="580">
        <v>19872</v>
      </c>
      <c r="HJ20" s="580">
        <v>552700</v>
      </c>
      <c r="HK20" s="595">
        <v>82.04</v>
      </c>
      <c r="HL20" s="580">
        <v>4029</v>
      </c>
      <c r="HM20" s="576">
        <v>6970</v>
      </c>
      <c r="HN20" s="576">
        <v>3460</v>
      </c>
      <c r="HO20" s="581">
        <v>270</v>
      </c>
      <c r="HP20" s="74" t="s">
        <v>1208</v>
      </c>
      <c r="HQ20" s="74" t="s">
        <v>1208</v>
      </c>
      <c r="HR20" s="74" t="s">
        <v>1208</v>
      </c>
      <c r="HS20" s="581">
        <v>36</v>
      </c>
      <c r="HT20" s="576">
        <v>4017440</v>
      </c>
      <c r="HU20" s="576">
        <v>18972492</v>
      </c>
      <c r="HV20" s="580">
        <v>2024190</v>
      </c>
      <c r="HW20" s="580">
        <v>3054824</v>
      </c>
      <c r="HX20" s="580">
        <v>232830</v>
      </c>
      <c r="HY20" s="580">
        <v>10450</v>
      </c>
      <c r="HZ20" s="580">
        <v>12470</v>
      </c>
      <c r="IA20" s="580">
        <v>313480</v>
      </c>
      <c r="IB20" s="580">
        <v>166520</v>
      </c>
      <c r="IC20" s="609">
        <v>18544</v>
      </c>
      <c r="ID20" s="609">
        <v>1731374</v>
      </c>
      <c r="IE20" s="609">
        <v>787882</v>
      </c>
      <c r="IF20" s="578">
        <v>107</v>
      </c>
      <c r="IG20" s="578">
        <v>43</v>
      </c>
      <c r="IH20" s="609">
        <v>85</v>
      </c>
      <c r="II20" s="578">
        <v>31</v>
      </c>
      <c r="IJ20" s="609">
        <v>57329</v>
      </c>
      <c r="IK20" s="576">
        <v>248282</v>
      </c>
      <c r="IL20" s="578">
        <v>30300</v>
      </c>
      <c r="IM20" s="626">
        <v>0</v>
      </c>
      <c r="IN20" s="620">
        <v>45.38</v>
      </c>
      <c r="IO20" s="609">
        <v>197792</v>
      </c>
      <c r="IP20" s="613">
        <v>33.1</v>
      </c>
      <c r="IQ20" s="592">
        <v>4.84</v>
      </c>
      <c r="IR20" s="592">
        <v>4.84</v>
      </c>
      <c r="IS20" s="592">
        <v>1551.04</v>
      </c>
      <c r="IT20" s="592">
        <v>1472.1</v>
      </c>
      <c r="IU20" s="576" t="s">
        <v>439</v>
      </c>
      <c r="IV20" s="577">
        <v>67.099999999999994</v>
      </c>
      <c r="IW20" s="577">
        <v>53</v>
      </c>
      <c r="IX20" s="577">
        <v>45.9</v>
      </c>
      <c r="IY20" s="577">
        <v>56.2</v>
      </c>
      <c r="IZ20" s="577">
        <v>25.1</v>
      </c>
      <c r="JA20" s="578">
        <v>1</v>
      </c>
      <c r="JB20" s="578">
        <v>8</v>
      </c>
      <c r="JC20" s="588" t="s">
        <v>439</v>
      </c>
      <c r="JD20" s="621">
        <v>0.85699999999999998</v>
      </c>
      <c r="JE20" s="622">
        <v>95.6</v>
      </c>
      <c r="JF20" s="622">
        <v>5.5</v>
      </c>
      <c r="JG20" s="622">
        <v>4.4000000000000004</v>
      </c>
      <c r="JH20" s="623">
        <v>152950244</v>
      </c>
      <c r="JI20" s="579">
        <v>55.3</v>
      </c>
      <c r="JJ20" s="579">
        <v>42.7</v>
      </c>
      <c r="JK20" s="579" t="s">
        <v>439</v>
      </c>
      <c r="JL20" s="579" t="s">
        <v>439</v>
      </c>
      <c r="JM20" s="579">
        <v>47.6</v>
      </c>
      <c r="JN20" s="577">
        <v>34.299999999999997</v>
      </c>
      <c r="JO20" s="624">
        <v>2359</v>
      </c>
      <c r="JP20" s="74" t="s">
        <v>1208</v>
      </c>
      <c r="JQ20" s="74" t="s">
        <v>1208</v>
      </c>
      <c r="JR20" s="74" t="s">
        <v>1208</v>
      </c>
      <c r="JS20" s="577">
        <v>26</v>
      </c>
      <c r="JT20" s="577">
        <v>25.8</v>
      </c>
      <c r="JU20" s="576">
        <v>69951</v>
      </c>
      <c r="JV20" s="576">
        <v>1215</v>
      </c>
      <c r="JW20" s="576">
        <v>1176</v>
      </c>
      <c r="JX20" s="576">
        <v>5412</v>
      </c>
      <c r="JY20" s="576">
        <v>6594</v>
      </c>
      <c r="JZ20" s="576">
        <v>7125</v>
      </c>
      <c r="KA20" s="576">
        <v>8745</v>
      </c>
      <c r="KB20" s="576">
        <v>10943</v>
      </c>
      <c r="KC20" s="576">
        <v>9683</v>
      </c>
      <c r="KD20" s="576">
        <v>8470</v>
      </c>
      <c r="KE20" s="576">
        <v>7230</v>
      </c>
      <c r="KF20" s="576">
        <v>6330</v>
      </c>
      <c r="KG20" s="576">
        <v>4615</v>
      </c>
      <c r="KH20" s="74" t="s">
        <v>1208</v>
      </c>
      <c r="KI20" s="576">
        <v>2195</v>
      </c>
      <c r="KJ20" s="576">
        <v>1031</v>
      </c>
      <c r="KK20" s="576">
        <v>479</v>
      </c>
      <c r="KL20" s="576">
        <v>251</v>
      </c>
      <c r="KM20" s="576">
        <v>8634</v>
      </c>
      <c r="KN20" s="576">
        <v>7896</v>
      </c>
      <c r="KO20" s="576">
        <v>8203</v>
      </c>
      <c r="KP20" s="576">
        <v>9916</v>
      </c>
      <c r="KQ20" s="576">
        <v>11961</v>
      </c>
      <c r="KR20" s="576">
        <v>14168</v>
      </c>
      <c r="KS20" s="576">
        <v>12255</v>
      </c>
      <c r="KT20" s="576">
        <v>11002</v>
      </c>
      <c r="KU20" s="576">
        <v>10374</v>
      </c>
      <c r="KV20" s="576">
        <v>12266</v>
      </c>
      <c r="KW20" s="576">
        <v>14443</v>
      </c>
      <c r="KX20" s="74" t="s">
        <v>1208</v>
      </c>
      <c r="KY20" s="576">
        <v>11909</v>
      </c>
      <c r="KZ20" s="576">
        <v>9578</v>
      </c>
      <c r="LA20" s="576">
        <v>8176</v>
      </c>
      <c r="LB20" s="576">
        <v>9909</v>
      </c>
    </row>
    <row r="21" spans="1:314" ht="12" customHeight="1">
      <c r="A21" s="3">
        <v>112011</v>
      </c>
      <c r="B21" s="555" t="s">
        <v>714</v>
      </c>
      <c r="C21" s="575">
        <v>109.13</v>
      </c>
      <c r="D21" s="576">
        <v>353456</v>
      </c>
      <c r="E21" s="577">
        <v>12.3</v>
      </c>
      <c r="F21" s="577">
        <v>61</v>
      </c>
      <c r="G21" s="577">
        <v>26.7</v>
      </c>
      <c r="H21" s="578">
        <v>15945</v>
      </c>
      <c r="I21" s="578">
        <v>34389</v>
      </c>
      <c r="J21" s="578">
        <v>52915</v>
      </c>
      <c r="K21" s="576">
        <v>47190</v>
      </c>
      <c r="L21" s="576">
        <v>160831</v>
      </c>
      <c r="M21" s="576">
        <v>8870</v>
      </c>
      <c r="N21" s="576">
        <v>16543</v>
      </c>
      <c r="O21" s="579">
        <v>15437</v>
      </c>
      <c r="P21" s="74" t="s">
        <v>1208</v>
      </c>
      <c r="Q21" s="74" t="s">
        <v>1208</v>
      </c>
      <c r="R21" s="578">
        <v>354463</v>
      </c>
      <c r="S21" s="576">
        <v>350745</v>
      </c>
      <c r="T21" s="576">
        <v>338663</v>
      </c>
      <c r="U21" s="576">
        <v>1012704</v>
      </c>
      <c r="V21" s="576">
        <v>1536555</v>
      </c>
      <c r="W21" s="576">
        <v>498818</v>
      </c>
      <c r="X21" s="576">
        <v>869524</v>
      </c>
      <c r="Y21" s="580">
        <v>54</v>
      </c>
      <c r="Z21" s="574">
        <v>77</v>
      </c>
      <c r="AA21" s="580">
        <v>0</v>
      </c>
      <c r="AB21" s="74" t="s">
        <v>1208</v>
      </c>
      <c r="AC21" s="74" t="s">
        <v>1208</v>
      </c>
      <c r="AD21" s="581">
        <v>100320</v>
      </c>
      <c r="AE21" s="576">
        <v>3022.15</v>
      </c>
      <c r="AF21" s="580">
        <v>856.1</v>
      </c>
      <c r="AG21" s="576">
        <v>1712</v>
      </c>
      <c r="AH21" s="576">
        <v>547375</v>
      </c>
      <c r="AI21" s="576" t="s">
        <v>439</v>
      </c>
      <c r="AJ21" s="74" t="s">
        <v>1207</v>
      </c>
      <c r="AK21" s="574">
        <v>28</v>
      </c>
      <c r="AL21" s="576">
        <v>4798</v>
      </c>
      <c r="AM21" s="579">
        <v>32</v>
      </c>
      <c r="AN21" s="576">
        <v>17964</v>
      </c>
      <c r="AO21" s="576">
        <v>887</v>
      </c>
      <c r="AP21" s="576">
        <v>142</v>
      </c>
      <c r="AQ21" s="582">
        <v>22</v>
      </c>
      <c r="AR21" s="576">
        <v>8499</v>
      </c>
      <c r="AS21" s="576">
        <v>558</v>
      </c>
      <c r="AT21" s="576">
        <v>3</v>
      </c>
      <c r="AU21" s="576">
        <v>305</v>
      </c>
      <c r="AV21" s="576">
        <v>30</v>
      </c>
      <c r="AW21" s="576">
        <v>92</v>
      </c>
      <c r="AX21" s="74" t="s">
        <v>1207</v>
      </c>
      <c r="AY21" s="74" t="s">
        <v>1207</v>
      </c>
      <c r="AZ21" s="74" t="s">
        <v>1207</v>
      </c>
      <c r="BA21" s="74" t="s">
        <v>1207</v>
      </c>
      <c r="BB21" s="577">
        <v>100</v>
      </c>
      <c r="BC21" s="577">
        <v>93.8</v>
      </c>
      <c r="BD21" s="577">
        <v>109</v>
      </c>
      <c r="BE21" s="74" t="s">
        <v>1207</v>
      </c>
      <c r="BF21" s="580">
        <v>8</v>
      </c>
      <c r="BG21" s="582">
        <v>8</v>
      </c>
      <c r="BH21" s="582">
        <v>3</v>
      </c>
      <c r="BI21" s="74" t="s">
        <v>1208</v>
      </c>
      <c r="BJ21" s="74" t="s">
        <v>1208</v>
      </c>
      <c r="BK21" s="580">
        <v>3</v>
      </c>
      <c r="BL21" s="580">
        <v>3</v>
      </c>
      <c r="BM21" s="582">
        <v>8</v>
      </c>
      <c r="BN21" s="582">
        <v>3</v>
      </c>
      <c r="BO21" s="579">
        <v>3</v>
      </c>
      <c r="BP21" s="576">
        <v>12022</v>
      </c>
      <c r="BQ21" s="579">
        <v>1</v>
      </c>
      <c r="BR21" s="576">
        <v>51000</v>
      </c>
      <c r="BS21" s="579">
        <v>1</v>
      </c>
      <c r="BT21" s="576">
        <v>16000</v>
      </c>
      <c r="BU21" s="579">
        <v>2</v>
      </c>
      <c r="BV21" s="576">
        <v>1770</v>
      </c>
      <c r="BW21" s="577">
        <v>41.9</v>
      </c>
      <c r="BX21" s="580" t="s">
        <v>439</v>
      </c>
      <c r="BY21" s="580">
        <v>4</v>
      </c>
      <c r="BZ21" s="580" t="s">
        <v>439</v>
      </c>
      <c r="CA21" s="580">
        <v>13671</v>
      </c>
      <c r="CB21" s="577">
        <v>46.3</v>
      </c>
      <c r="CC21" s="583">
        <v>1.53</v>
      </c>
      <c r="CD21" s="577">
        <v>23.7</v>
      </c>
      <c r="CE21" s="577">
        <v>4.0106436986852927</v>
      </c>
      <c r="CF21" s="577">
        <v>60.713172252500001</v>
      </c>
      <c r="CG21" s="579">
        <v>26</v>
      </c>
      <c r="CH21" s="576">
        <v>4518</v>
      </c>
      <c r="CI21" s="579">
        <v>211</v>
      </c>
      <c r="CJ21" s="579">
        <v>899</v>
      </c>
      <c r="CK21" s="579">
        <v>3316</v>
      </c>
      <c r="CL21" s="579">
        <v>931</v>
      </c>
      <c r="CM21" s="579">
        <v>261</v>
      </c>
      <c r="CN21" s="579">
        <v>588</v>
      </c>
      <c r="CO21" s="575">
        <v>1.2</v>
      </c>
      <c r="CP21" s="583" t="s">
        <v>439</v>
      </c>
      <c r="CQ21" s="579">
        <v>2</v>
      </c>
      <c r="CR21" s="579">
        <v>11</v>
      </c>
      <c r="CS21" s="579">
        <v>1</v>
      </c>
      <c r="CT21" s="579">
        <v>1</v>
      </c>
      <c r="CU21" s="579">
        <v>100</v>
      </c>
      <c r="CV21" s="579">
        <v>15</v>
      </c>
      <c r="CW21" s="576">
        <v>1278</v>
      </c>
      <c r="CX21" s="579">
        <v>8</v>
      </c>
      <c r="CY21" s="579">
        <v>700</v>
      </c>
      <c r="CZ21" s="580">
        <v>21</v>
      </c>
      <c r="DA21" s="580">
        <v>384</v>
      </c>
      <c r="DB21" s="580">
        <v>7</v>
      </c>
      <c r="DC21" s="580">
        <v>66</v>
      </c>
      <c r="DD21" s="580">
        <v>5</v>
      </c>
      <c r="DE21" s="580">
        <v>133</v>
      </c>
      <c r="DF21" s="576">
        <v>9056</v>
      </c>
      <c r="DG21" s="576">
        <v>1605</v>
      </c>
      <c r="DH21" s="576">
        <v>2142</v>
      </c>
      <c r="DI21" s="576">
        <v>917159.63100000005</v>
      </c>
      <c r="DJ21" s="576">
        <v>222595.65700000001</v>
      </c>
      <c r="DK21" s="576">
        <v>598335.21799999999</v>
      </c>
      <c r="DL21" s="576">
        <v>94387</v>
      </c>
      <c r="DM21" s="579">
        <v>9</v>
      </c>
      <c r="DN21" s="576">
        <v>15219</v>
      </c>
      <c r="DO21" s="576">
        <v>1937</v>
      </c>
      <c r="DP21" s="576">
        <v>1373</v>
      </c>
      <c r="DQ21" s="580">
        <v>243</v>
      </c>
      <c r="DR21" s="580">
        <v>2366</v>
      </c>
      <c r="DS21" s="576">
        <v>6790</v>
      </c>
      <c r="DT21" s="599">
        <v>9919</v>
      </c>
      <c r="DU21" s="576">
        <v>2654</v>
      </c>
      <c r="DV21" s="576">
        <v>2977</v>
      </c>
      <c r="DW21" s="580">
        <v>208</v>
      </c>
      <c r="DX21" s="580">
        <v>293</v>
      </c>
      <c r="DY21" s="580">
        <v>9</v>
      </c>
      <c r="DZ21" s="580">
        <v>1351</v>
      </c>
      <c r="EA21" s="580">
        <v>35</v>
      </c>
      <c r="EB21" s="580">
        <v>15065</v>
      </c>
      <c r="EC21" s="74" t="s">
        <v>1208</v>
      </c>
      <c r="ED21" s="584">
        <v>92</v>
      </c>
      <c r="EE21" s="576">
        <v>6295</v>
      </c>
      <c r="EF21" s="585">
        <v>5659</v>
      </c>
      <c r="EG21" s="579">
        <v>2</v>
      </c>
      <c r="EH21" s="586">
        <v>996</v>
      </c>
      <c r="EI21" s="580">
        <v>86</v>
      </c>
      <c r="EJ21" s="580">
        <v>69</v>
      </c>
      <c r="EK21" s="577">
        <v>65.5</v>
      </c>
      <c r="EL21" s="580">
        <v>26</v>
      </c>
      <c r="EM21" s="580">
        <v>116</v>
      </c>
      <c r="EN21" s="580">
        <v>1458</v>
      </c>
      <c r="EO21" s="581">
        <v>491</v>
      </c>
      <c r="EP21" s="581">
        <v>60</v>
      </c>
      <c r="EQ21" s="581">
        <v>2296</v>
      </c>
      <c r="ER21" s="576">
        <v>2401</v>
      </c>
      <c r="ES21" s="577">
        <v>96.6</v>
      </c>
      <c r="ET21" s="577">
        <v>93.7</v>
      </c>
      <c r="EU21" s="581">
        <v>387</v>
      </c>
      <c r="EV21" s="579">
        <v>12.4</v>
      </c>
      <c r="EW21" s="581">
        <v>78274</v>
      </c>
      <c r="EX21" s="577">
        <v>41.9</v>
      </c>
      <c r="EY21" s="581">
        <v>349339</v>
      </c>
      <c r="EZ21" s="577">
        <v>1.23</v>
      </c>
      <c r="FA21" s="580">
        <v>367</v>
      </c>
      <c r="FB21" s="580">
        <v>61</v>
      </c>
      <c r="FC21" s="576">
        <v>5320</v>
      </c>
      <c r="FD21" s="580">
        <v>101</v>
      </c>
      <c r="FE21" s="74" t="s">
        <v>1208</v>
      </c>
      <c r="FF21" s="580">
        <v>89</v>
      </c>
      <c r="FG21" s="577" t="s">
        <v>439</v>
      </c>
      <c r="FH21" s="576">
        <v>110354</v>
      </c>
      <c r="FI21" s="576">
        <v>6221</v>
      </c>
      <c r="FJ21" s="576">
        <v>0</v>
      </c>
      <c r="FK21" s="586">
        <v>98422</v>
      </c>
      <c r="FL21" s="576">
        <v>82389</v>
      </c>
      <c r="FM21" s="576">
        <v>12525</v>
      </c>
      <c r="FN21" s="576">
        <v>3508</v>
      </c>
      <c r="FO21" s="576">
        <v>5711</v>
      </c>
      <c r="FP21" s="587">
        <v>23.3</v>
      </c>
      <c r="FQ21" s="584">
        <v>322</v>
      </c>
      <c r="FR21" s="588">
        <v>4.7</v>
      </c>
      <c r="FS21" s="585">
        <v>2793</v>
      </c>
      <c r="FT21" s="580">
        <v>12</v>
      </c>
      <c r="FU21" s="580">
        <v>41</v>
      </c>
      <c r="FV21" s="580">
        <v>92</v>
      </c>
      <c r="FW21" s="589">
        <v>17</v>
      </c>
      <c r="FX21" s="590">
        <v>561</v>
      </c>
      <c r="FY21" s="591">
        <v>69.359810190435766</v>
      </c>
      <c r="FZ21" s="74" t="s">
        <v>1208</v>
      </c>
      <c r="GA21" s="588">
        <v>99.9</v>
      </c>
      <c r="GB21" s="588">
        <v>93.3</v>
      </c>
      <c r="GC21" s="577">
        <v>86.2</v>
      </c>
      <c r="GD21" s="592">
        <v>34</v>
      </c>
      <c r="GE21" s="593">
        <v>109</v>
      </c>
      <c r="GF21" s="584">
        <v>8</v>
      </c>
      <c r="GG21" s="584">
        <v>58</v>
      </c>
      <c r="GH21" s="580">
        <v>1272</v>
      </c>
      <c r="GI21" s="580">
        <v>4</v>
      </c>
      <c r="GJ21" s="580">
        <v>2624</v>
      </c>
      <c r="GK21" s="580">
        <v>1352</v>
      </c>
      <c r="GL21" s="580">
        <v>4</v>
      </c>
      <c r="GM21" s="586">
        <v>7757000</v>
      </c>
      <c r="GN21" s="594">
        <v>1341</v>
      </c>
      <c r="GO21" s="580" t="s">
        <v>439</v>
      </c>
      <c r="GP21" s="580" t="s">
        <v>439</v>
      </c>
      <c r="GQ21" s="576">
        <v>10657</v>
      </c>
      <c r="GR21" s="579">
        <v>15</v>
      </c>
      <c r="GS21" s="579">
        <v>2085</v>
      </c>
      <c r="GT21" s="579">
        <v>8557</v>
      </c>
      <c r="GU21" s="576">
        <v>141082</v>
      </c>
      <c r="GV21" s="576">
        <v>192</v>
      </c>
      <c r="GW21" s="576">
        <v>31665</v>
      </c>
      <c r="GX21" s="576">
        <v>109225</v>
      </c>
      <c r="GY21" s="576">
        <v>490</v>
      </c>
      <c r="GZ21" s="576">
        <v>6400</v>
      </c>
      <c r="HA21" s="576">
        <v>418209</v>
      </c>
      <c r="HB21" s="576">
        <v>1692</v>
      </c>
      <c r="HC21" s="576">
        <v>17035</v>
      </c>
      <c r="HD21" s="576">
        <v>347887</v>
      </c>
      <c r="HE21" s="576">
        <v>445</v>
      </c>
      <c r="HF21" s="576">
        <v>23205</v>
      </c>
      <c r="HG21" s="576">
        <v>874895.58</v>
      </c>
      <c r="HH21" s="579">
        <v>432</v>
      </c>
      <c r="HI21" s="580">
        <v>22217</v>
      </c>
      <c r="HJ21" s="580">
        <v>858783</v>
      </c>
      <c r="HK21" s="595">
        <v>37.1</v>
      </c>
      <c r="HL21" s="629">
        <v>153.1</v>
      </c>
      <c r="HM21" s="576">
        <v>2943</v>
      </c>
      <c r="HN21" s="576">
        <v>1954</v>
      </c>
      <c r="HO21" s="581">
        <v>116</v>
      </c>
      <c r="HP21" s="74" t="s">
        <v>1208</v>
      </c>
      <c r="HQ21" s="74" t="s">
        <v>1208</v>
      </c>
      <c r="HR21" s="74" t="s">
        <v>1208</v>
      </c>
      <c r="HS21" s="581">
        <v>1</v>
      </c>
      <c r="HT21" s="576">
        <v>1598113</v>
      </c>
      <c r="HU21" s="576">
        <v>8404247</v>
      </c>
      <c r="HV21" s="580">
        <v>724012</v>
      </c>
      <c r="HW21" s="580">
        <v>1208723</v>
      </c>
      <c r="HX21" s="580">
        <v>149528</v>
      </c>
      <c r="HY21" s="580">
        <v>13510</v>
      </c>
      <c r="HZ21" s="580">
        <v>16730</v>
      </c>
      <c r="IA21" s="580">
        <v>110804</v>
      </c>
      <c r="IB21" s="580">
        <v>53818</v>
      </c>
      <c r="IC21" s="609">
        <v>80253</v>
      </c>
      <c r="ID21" s="609">
        <v>10269861</v>
      </c>
      <c r="IE21" s="609">
        <v>405489</v>
      </c>
      <c r="IF21" s="578">
        <v>147</v>
      </c>
      <c r="IG21" s="578">
        <v>12</v>
      </c>
      <c r="IH21" s="609">
        <v>137</v>
      </c>
      <c r="II21" s="578">
        <v>12</v>
      </c>
      <c r="IJ21" s="609" t="s">
        <v>439</v>
      </c>
      <c r="IK21" s="576">
        <v>158650</v>
      </c>
      <c r="IL21" s="578">
        <v>25111</v>
      </c>
      <c r="IM21" s="626" t="s">
        <v>439</v>
      </c>
      <c r="IN21" s="620">
        <v>34.53</v>
      </c>
      <c r="IO21" s="609">
        <v>280650</v>
      </c>
      <c r="IP21" s="613">
        <v>-6.78</v>
      </c>
      <c r="IQ21" s="592">
        <v>2.9</v>
      </c>
      <c r="IR21" s="592">
        <v>2.9</v>
      </c>
      <c r="IS21" s="592">
        <v>537.6</v>
      </c>
      <c r="IT21" s="592">
        <v>537.6</v>
      </c>
      <c r="IU21" s="576">
        <v>39088</v>
      </c>
      <c r="IV21" s="577">
        <v>75</v>
      </c>
      <c r="IW21" s="577">
        <v>54</v>
      </c>
      <c r="IX21" s="577">
        <v>49.3</v>
      </c>
      <c r="IY21" s="577">
        <v>61.6</v>
      </c>
      <c r="IZ21" s="577">
        <v>19.7</v>
      </c>
      <c r="JA21" s="578">
        <v>2</v>
      </c>
      <c r="JB21" s="578">
        <v>11</v>
      </c>
      <c r="JC21" s="588">
        <v>72.66</v>
      </c>
      <c r="JD21" s="621">
        <v>0.97499999999999998</v>
      </c>
      <c r="JE21" s="622">
        <v>99.8</v>
      </c>
      <c r="JF21" s="622">
        <v>5.7</v>
      </c>
      <c r="JG21" s="622">
        <v>5.2</v>
      </c>
      <c r="JH21" s="623">
        <v>100526746</v>
      </c>
      <c r="JI21" s="647">
        <v>61.2</v>
      </c>
      <c r="JJ21" s="647">
        <v>55.8</v>
      </c>
      <c r="JK21" s="613">
        <v>-5.15</v>
      </c>
      <c r="JL21" s="613">
        <v>-23.73</v>
      </c>
      <c r="JM21" s="647">
        <v>68.900000000000006</v>
      </c>
      <c r="JN21" s="577">
        <v>27</v>
      </c>
      <c r="JO21" s="624">
        <v>2327</v>
      </c>
      <c r="JP21" s="74" t="s">
        <v>1208</v>
      </c>
      <c r="JQ21" s="74" t="s">
        <v>1208</v>
      </c>
      <c r="JR21" s="74" t="s">
        <v>1208</v>
      </c>
      <c r="JS21" s="577">
        <v>17.7</v>
      </c>
      <c r="JT21" s="577">
        <v>28.6</v>
      </c>
      <c r="JU21" s="576">
        <v>68109</v>
      </c>
      <c r="JV21" s="576">
        <v>1776</v>
      </c>
      <c r="JW21" s="576">
        <v>1258</v>
      </c>
      <c r="JX21" s="576">
        <v>5445</v>
      </c>
      <c r="JY21" s="576">
        <v>6284</v>
      </c>
      <c r="JZ21" s="576">
        <v>6457</v>
      </c>
      <c r="KA21" s="576">
        <v>7424</v>
      </c>
      <c r="KB21" s="576">
        <v>9542</v>
      </c>
      <c r="KC21" s="576">
        <v>8629</v>
      </c>
      <c r="KD21" s="576">
        <v>7351</v>
      </c>
      <c r="KE21" s="576">
        <v>5946</v>
      </c>
      <c r="KF21" s="576">
        <v>5430</v>
      </c>
      <c r="KG21" s="576">
        <v>4387</v>
      </c>
      <c r="KH21" s="74" t="s">
        <v>1208</v>
      </c>
      <c r="KI21" s="576">
        <v>2122</v>
      </c>
      <c r="KJ21" s="576">
        <v>941</v>
      </c>
      <c r="KK21" s="576">
        <v>389</v>
      </c>
      <c r="KL21" s="576">
        <v>188</v>
      </c>
      <c r="KM21" s="576">
        <v>7538</v>
      </c>
      <c r="KN21" s="576">
        <v>8026</v>
      </c>
      <c r="KO21" s="576">
        <v>7911</v>
      </c>
      <c r="KP21" s="576">
        <v>9192</v>
      </c>
      <c r="KQ21" s="576">
        <v>10928</v>
      </c>
      <c r="KR21" s="576">
        <v>13021</v>
      </c>
      <c r="KS21" s="576">
        <v>11381</v>
      </c>
      <c r="KT21" s="576">
        <v>9758</v>
      </c>
      <c r="KU21" s="576">
        <v>8963</v>
      </c>
      <c r="KV21" s="576">
        <v>10820</v>
      </c>
      <c r="KW21" s="576">
        <v>13780</v>
      </c>
      <c r="KX21" s="74" t="s">
        <v>1208</v>
      </c>
      <c r="KY21" s="576">
        <v>11601</v>
      </c>
      <c r="KZ21" s="576">
        <v>8337</v>
      </c>
      <c r="LA21" s="576">
        <v>5627</v>
      </c>
      <c r="LB21" s="576">
        <v>5434</v>
      </c>
    </row>
    <row r="22" spans="1:314" ht="12" customHeight="1">
      <c r="A22" s="3">
        <v>112038</v>
      </c>
      <c r="B22" s="555" t="s">
        <v>782</v>
      </c>
      <c r="C22" s="575">
        <v>61.95</v>
      </c>
      <c r="D22" s="576">
        <v>608390</v>
      </c>
      <c r="E22" s="577">
        <v>12.5</v>
      </c>
      <c r="F22" s="577">
        <v>64.7</v>
      </c>
      <c r="G22" s="577">
        <v>22.8</v>
      </c>
      <c r="H22" s="578">
        <v>29657</v>
      </c>
      <c r="I22" s="578">
        <v>60489</v>
      </c>
      <c r="J22" s="578">
        <v>91746</v>
      </c>
      <c r="K22" s="576">
        <v>70382</v>
      </c>
      <c r="L22" s="576">
        <v>292000</v>
      </c>
      <c r="M22" s="576">
        <v>39232</v>
      </c>
      <c r="N22" s="576">
        <v>33866</v>
      </c>
      <c r="O22" s="579">
        <v>26052</v>
      </c>
      <c r="P22" s="74" t="s">
        <v>1208</v>
      </c>
      <c r="Q22" s="74" t="s">
        <v>1208</v>
      </c>
      <c r="R22" s="578">
        <v>594552</v>
      </c>
      <c r="S22" s="576">
        <v>578112</v>
      </c>
      <c r="T22" s="576">
        <v>473778</v>
      </c>
      <c r="U22" s="576">
        <v>2016188</v>
      </c>
      <c r="V22" s="576">
        <v>2719133</v>
      </c>
      <c r="W22" s="576">
        <v>717133</v>
      </c>
      <c r="X22" s="576">
        <v>1346637</v>
      </c>
      <c r="Y22" s="580">
        <v>50</v>
      </c>
      <c r="Z22" s="574">
        <v>55</v>
      </c>
      <c r="AA22" s="580">
        <v>28</v>
      </c>
      <c r="AB22" s="74" t="s">
        <v>1208</v>
      </c>
      <c r="AC22" s="74" t="s">
        <v>1208</v>
      </c>
      <c r="AD22" s="581" t="s">
        <v>439</v>
      </c>
      <c r="AE22" s="576">
        <v>533</v>
      </c>
      <c r="AF22" s="580">
        <v>1552</v>
      </c>
      <c r="AG22" s="576">
        <v>2002</v>
      </c>
      <c r="AH22" s="576">
        <v>115731</v>
      </c>
      <c r="AI22" s="576" t="s">
        <v>439</v>
      </c>
      <c r="AJ22" s="74" t="s">
        <v>1207</v>
      </c>
      <c r="AK22" s="574">
        <v>42</v>
      </c>
      <c r="AL22" s="576">
        <v>8632</v>
      </c>
      <c r="AM22" s="579">
        <v>52</v>
      </c>
      <c r="AN22" s="576">
        <v>29857</v>
      </c>
      <c r="AO22" s="576">
        <v>1495</v>
      </c>
      <c r="AP22" s="576">
        <v>220</v>
      </c>
      <c r="AQ22" s="582">
        <v>27</v>
      </c>
      <c r="AR22" s="576">
        <v>13859</v>
      </c>
      <c r="AS22" s="576">
        <v>812</v>
      </c>
      <c r="AT22" s="576">
        <v>8</v>
      </c>
      <c r="AU22" s="576">
        <v>587</v>
      </c>
      <c r="AV22" s="576">
        <v>30</v>
      </c>
      <c r="AW22" s="576">
        <v>1219</v>
      </c>
      <c r="AX22" s="74" t="s">
        <v>1207</v>
      </c>
      <c r="AY22" s="74" t="s">
        <v>1207</v>
      </c>
      <c r="AZ22" s="74" t="s">
        <v>1207</v>
      </c>
      <c r="BA22" s="74" t="s">
        <v>1207</v>
      </c>
      <c r="BB22" s="577">
        <v>100</v>
      </c>
      <c r="BC22" s="577">
        <v>111.6</v>
      </c>
      <c r="BD22" s="577">
        <v>74.8</v>
      </c>
      <c r="BE22" s="74" t="s">
        <v>1207</v>
      </c>
      <c r="BF22" s="580">
        <v>29</v>
      </c>
      <c r="BG22" s="582">
        <v>38</v>
      </c>
      <c r="BH22" s="582">
        <v>14</v>
      </c>
      <c r="BI22" s="74" t="s">
        <v>1208</v>
      </c>
      <c r="BJ22" s="74" t="s">
        <v>1208</v>
      </c>
      <c r="BK22" s="580">
        <v>3</v>
      </c>
      <c r="BL22" s="580">
        <v>3</v>
      </c>
      <c r="BM22" s="582">
        <v>6</v>
      </c>
      <c r="BN22" s="582">
        <v>6</v>
      </c>
      <c r="BO22" s="579">
        <v>11</v>
      </c>
      <c r="BP22" s="576">
        <v>12857.53</v>
      </c>
      <c r="BQ22" s="579">
        <v>1</v>
      </c>
      <c r="BR22" s="576">
        <v>19800</v>
      </c>
      <c r="BS22" s="579">
        <v>8</v>
      </c>
      <c r="BT22" s="576">
        <v>98065</v>
      </c>
      <c r="BU22" s="579">
        <v>7</v>
      </c>
      <c r="BV22" s="576">
        <v>5366.3270000000002</v>
      </c>
      <c r="BW22" s="577" t="s">
        <v>439</v>
      </c>
      <c r="BX22" s="580" t="s">
        <v>439</v>
      </c>
      <c r="BY22" s="580" t="s">
        <v>439</v>
      </c>
      <c r="BZ22" s="580" t="s">
        <v>439</v>
      </c>
      <c r="CA22" s="580" t="s">
        <v>439</v>
      </c>
      <c r="CB22" s="577">
        <v>56.5</v>
      </c>
      <c r="CC22" s="583">
        <v>1.22</v>
      </c>
      <c r="CD22" s="577">
        <v>22.1</v>
      </c>
      <c r="CE22" s="577">
        <v>4.2982976342443218</v>
      </c>
      <c r="CF22" s="577">
        <v>64.320348596599999</v>
      </c>
      <c r="CG22" s="579">
        <v>20</v>
      </c>
      <c r="CH22" s="576">
        <v>3778</v>
      </c>
      <c r="CI22" s="579">
        <v>327</v>
      </c>
      <c r="CJ22" s="579">
        <v>897</v>
      </c>
      <c r="CK22" s="579">
        <v>5443</v>
      </c>
      <c r="CL22" s="579">
        <v>1551</v>
      </c>
      <c r="CM22" s="579">
        <v>413</v>
      </c>
      <c r="CN22" s="579">
        <v>938</v>
      </c>
      <c r="CO22" s="575">
        <v>1.1299999999999999</v>
      </c>
      <c r="CP22" s="583" t="s">
        <v>439</v>
      </c>
      <c r="CQ22" s="579">
        <v>3</v>
      </c>
      <c r="CR22" s="579">
        <v>5</v>
      </c>
      <c r="CS22" s="579">
        <v>9</v>
      </c>
      <c r="CT22" s="579">
        <v>1</v>
      </c>
      <c r="CU22" s="579">
        <v>50</v>
      </c>
      <c r="CV22" s="579">
        <v>29</v>
      </c>
      <c r="CW22" s="576">
        <v>2954</v>
      </c>
      <c r="CX22" s="579">
        <v>7</v>
      </c>
      <c r="CY22" s="579">
        <v>909</v>
      </c>
      <c r="CZ22" s="580">
        <v>31</v>
      </c>
      <c r="DA22" s="580">
        <v>600</v>
      </c>
      <c r="DB22" s="580">
        <v>8</v>
      </c>
      <c r="DC22" s="580">
        <v>94</v>
      </c>
      <c r="DD22" s="580">
        <v>4</v>
      </c>
      <c r="DE22" s="580">
        <v>112</v>
      </c>
      <c r="DF22" s="576">
        <v>14378</v>
      </c>
      <c r="DG22" s="576">
        <v>2893</v>
      </c>
      <c r="DH22" s="576">
        <v>3276</v>
      </c>
      <c r="DI22" s="576">
        <v>1549781.94</v>
      </c>
      <c r="DJ22" s="576">
        <v>354592.40700000001</v>
      </c>
      <c r="DK22" s="576">
        <v>929500.99399999995</v>
      </c>
      <c r="DL22" s="576">
        <v>138304</v>
      </c>
      <c r="DM22" s="579">
        <v>20</v>
      </c>
      <c r="DN22" s="576">
        <v>23077</v>
      </c>
      <c r="DO22" s="576">
        <v>2830</v>
      </c>
      <c r="DP22" s="576">
        <v>2418</v>
      </c>
      <c r="DQ22" s="580">
        <v>202</v>
      </c>
      <c r="DR22" s="580">
        <v>1966</v>
      </c>
      <c r="DS22" s="576">
        <v>12446</v>
      </c>
      <c r="DT22" s="599">
        <v>17702</v>
      </c>
      <c r="DU22" s="576">
        <v>3931</v>
      </c>
      <c r="DV22" s="576">
        <v>4612</v>
      </c>
      <c r="DW22" s="580">
        <v>327</v>
      </c>
      <c r="DX22" s="580">
        <v>329</v>
      </c>
      <c r="DY22" s="580">
        <v>2</v>
      </c>
      <c r="DZ22" s="580">
        <v>1828</v>
      </c>
      <c r="EA22" s="580">
        <v>19</v>
      </c>
      <c r="EB22" s="580">
        <v>13235</v>
      </c>
      <c r="EC22" s="74" t="s">
        <v>1208</v>
      </c>
      <c r="ED22" s="584">
        <v>184</v>
      </c>
      <c r="EE22" s="576">
        <v>11584</v>
      </c>
      <c r="EF22" s="585">
        <v>10675</v>
      </c>
      <c r="EG22" s="579">
        <v>38</v>
      </c>
      <c r="EH22" s="586">
        <v>2301</v>
      </c>
      <c r="EI22" s="580">
        <v>151</v>
      </c>
      <c r="EJ22" s="580">
        <v>335</v>
      </c>
      <c r="EK22" s="577">
        <v>76.400000000000006</v>
      </c>
      <c r="EL22" s="580">
        <v>79</v>
      </c>
      <c r="EM22" s="580">
        <v>139</v>
      </c>
      <c r="EN22" s="580">
        <v>1990</v>
      </c>
      <c r="EO22" s="581">
        <v>245</v>
      </c>
      <c r="EP22" s="581">
        <v>201</v>
      </c>
      <c r="EQ22" s="581">
        <v>4531</v>
      </c>
      <c r="ER22" s="576">
        <v>4715</v>
      </c>
      <c r="ES22" s="577">
        <v>90.6</v>
      </c>
      <c r="ET22" s="577">
        <v>85.2</v>
      </c>
      <c r="EU22" s="581">
        <v>94</v>
      </c>
      <c r="EV22" s="577">
        <v>18.899999999999999</v>
      </c>
      <c r="EW22" s="581">
        <v>136380</v>
      </c>
      <c r="EX22" s="577">
        <v>35.200000000000003</v>
      </c>
      <c r="EY22" s="581">
        <v>314200.90807303123</v>
      </c>
      <c r="EZ22" s="577">
        <v>3.9777180143792057</v>
      </c>
      <c r="FA22" s="580">
        <v>432</v>
      </c>
      <c r="FB22" s="580">
        <v>71</v>
      </c>
      <c r="FC22" s="576">
        <v>4460</v>
      </c>
      <c r="FD22" s="580">
        <v>164</v>
      </c>
      <c r="FE22" s="74" t="s">
        <v>1208</v>
      </c>
      <c r="FF22" s="580">
        <v>100</v>
      </c>
      <c r="FG22" s="577" t="s">
        <v>439</v>
      </c>
      <c r="FH22" s="576">
        <v>183566</v>
      </c>
      <c r="FI22" s="576">
        <v>12128</v>
      </c>
      <c r="FJ22" s="576">
        <v>226</v>
      </c>
      <c r="FK22" s="586">
        <v>159613</v>
      </c>
      <c r="FL22" s="576">
        <v>0</v>
      </c>
      <c r="FM22" s="576">
        <v>18798</v>
      </c>
      <c r="FN22" s="576">
        <v>140815</v>
      </c>
      <c r="FO22" s="576">
        <v>11823</v>
      </c>
      <c r="FP22" s="587">
        <v>22.4</v>
      </c>
      <c r="FQ22" s="584">
        <v>459</v>
      </c>
      <c r="FR22" s="588">
        <v>3.4</v>
      </c>
      <c r="FS22" s="585">
        <v>8037</v>
      </c>
      <c r="FT22" s="580">
        <v>68</v>
      </c>
      <c r="FU22" s="580">
        <v>173</v>
      </c>
      <c r="FV22" s="580">
        <v>1362</v>
      </c>
      <c r="FW22" s="589">
        <v>26</v>
      </c>
      <c r="FX22" s="590">
        <v>965</v>
      </c>
      <c r="FY22" s="591">
        <v>59.861775870605719</v>
      </c>
      <c r="FZ22" s="74" t="s">
        <v>1208</v>
      </c>
      <c r="GA22" s="588">
        <v>99.9</v>
      </c>
      <c r="GB22" s="588">
        <v>90.13</v>
      </c>
      <c r="GC22" s="577">
        <v>87.6</v>
      </c>
      <c r="GD22" s="592">
        <v>44</v>
      </c>
      <c r="GE22" s="593">
        <v>140</v>
      </c>
      <c r="GF22" s="584">
        <v>15</v>
      </c>
      <c r="GG22" s="584">
        <v>51</v>
      </c>
      <c r="GH22" s="580">
        <v>1707</v>
      </c>
      <c r="GI22" s="580">
        <v>9</v>
      </c>
      <c r="GJ22" s="580">
        <v>4997</v>
      </c>
      <c r="GK22" s="580">
        <v>2525</v>
      </c>
      <c r="GL22" s="580">
        <v>8</v>
      </c>
      <c r="GM22" s="586">
        <v>2889973</v>
      </c>
      <c r="GN22" s="594">
        <v>1542</v>
      </c>
      <c r="GO22" s="580" t="s">
        <v>439</v>
      </c>
      <c r="GP22" s="580" t="s">
        <v>439</v>
      </c>
      <c r="GQ22" s="576">
        <v>20853</v>
      </c>
      <c r="GR22" s="579">
        <v>34</v>
      </c>
      <c r="GS22" s="579">
        <v>6143</v>
      </c>
      <c r="GT22" s="579">
        <v>14676</v>
      </c>
      <c r="GU22" s="576">
        <v>179695</v>
      </c>
      <c r="GV22" s="576">
        <v>214</v>
      </c>
      <c r="GW22" s="576">
        <v>48159</v>
      </c>
      <c r="GX22" s="576">
        <v>131322</v>
      </c>
      <c r="GY22" s="576">
        <v>972</v>
      </c>
      <c r="GZ22" s="576">
        <v>8341</v>
      </c>
      <c r="HA22" s="576">
        <v>638366</v>
      </c>
      <c r="HB22" s="576">
        <v>2416</v>
      </c>
      <c r="HC22" s="576">
        <v>22501</v>
      </c>
      <c r="HD22" s="576">
        <v>484602</v>
      </c>
      <c r="HE22" s="576">
        <v>1324</v>
      </c>
      <c r="HF22" s="576">
        <v>23144</v>
      </c>
      <c r="HG22" s="576">
        <v>532812.88</v>
      </c>
      <c r="HH22" s="579">
        <v>1321</v>
      </c>
      <c r="HI22" s="580">
        <v>21353</v>
      </c>
      <c r="HJ22" s="580">
        <v>509019</v>
      </c>
      <c r="HK22" s="595">
        <v>4.4000000000000004</v>
      </c>
      <c r="HL22" s="580">
        <v>0</v>
      </c>
      <c r="HM22" s="576">
        <v>865</v>
      </c>
      <c r="HN22" s="576">
        <v>482</v>
      </c>
      <c r="HO22" s="581">
        <v>60</v>
      </c>
      <c r="HP22" s="74" t="s">
        <v>1208</v>
      </c>
      <c r="HQ22" s="74" t="s">
        <v>1208</v>
      </c>
      <c r="HR22" s="74" t="s">
        <v>1208</v>
      </c>
      <c r="HS22" s="581">
        <v>0</v>
      </c>
      <c r="HT22" s="576">
        <v>1168648</v>
      </c>
      <c r="HU22" s="576">
        <v>8039559</v>
      </c>
      <c r="HV22" s="580">
        <v>947654.48</v>
      </c>
      <c r="HW22" s="580">
        <v>1117105.3400000001</v>
      </c>
      <c r="HX22" s="648">
        <v>321302.56</v>
      </c>
      <c r="HY22" s="649">
        <v>5010</v>
      </c>
      <c r="HZ22" s="580">
        <v>10300</v>
      </c>
      <c r="IA22" s="580">
        <v>201400</v>
      </c>
      <c r="IB22" s="580">
        <v>135760</v>
      </c>
      <c r="IC22" s="609">
        <v>88438</v>
      </c>
      <c r="ID22" s="609" t="s">
        <v>439</v>
      </c>
      <c r="IE22" s="609">
        <v>355113</v>
      </c>
      <c r="IF22" s="578">
        <v>283</v>
      </c>
      <c r="IG22" s="578">
        <v>10</v>
      </c>
      <c r="IH22" s="609">
        <v>143</v>
      </c>
      <c r="II22" s="578">
        <v>10</v>
      </c>
      <c r="IJ22" s="609">
        <v>3983</v>
      </c>
      <c r="IK22" s="576">
        <v>196213</v>
      </c>
      <c r="IL22" s="578">
        <v>24600</v>
      </c>
      <c r="IM22" s="650">
        <v>9000</v>
      </c>
      <c r="IN22" s="620">
        <v>54.86</v>
      </c>
      <c r="IO22" s="609">
        <v>565380</v>
      </c>
      <c r="IP22" s="613" t="s">
        <v>439</v>
      </c>
      <c r="IQ22" s="614">
        <v>9.8699999999999992</v>
      </c>
      <c r="IR22" s="614">
        <v>8.77</v>
      </c>
      <c r="IS22" s="592">
        <v>3069.4</v>
      </c>
      <c r="IT22" s="592">
        <v>2317.1</v>
      </c>
      <c r="IU22" s="576">
        <v>46660</v>
      </c>
      <c r="IV22" s="577">
        <v>71</v>
      </c>
      <c r="IW22" s="577">
        <v>57.9</v>
      </c>
      <c r="IX22" s="577">
        <v>32.6</v>
      </c>
      <c r="IY22" s="577">
        <v>58.9</v>
      </c>
      <c r="IZ22" s="577">
        <v>20.7</v>
      </c>
      <c r="JA22" s="578">
        <v>2</v>
      </c>
      <c r="JB22" s="578">
        <v>9</v>
      </c>
      <c r="JC22" s="588">
        <v>58</v>
      </c>
      <c r="JD22" s="621">
        <v>0.96599999999999997</v>
      </c>
      <c r="JE22" s="622">
        <v>95.4</v>
      </c>
      <c r="JF22" s="622">
        <v>5.8</v>
      </c>
      <c r="JG22" s="622">
        <v>7</v>
      </c>
      <c r="JH22" s="623">
        <v>168345471</v>
      </c>
      <c r="JI22" s="579">
        <v>59.8</v>
      </c>
      <c r="JJ22" s="647">
        <v>50.8</v>
      </c>
      <c r="JK22" s="579" t="s">
        <v>439</v>
      </c>
      <c r="JL22" s="579" t="s">
        <v>439</v>
      </c>
      <c r="JM22" s="579">
        <v>7.9</v>
      </c>
      <c r="JN22" s="577">
        <v>25.9</v>
      </c>
      <c r="JO22" s="624">
        <v>4661</v>
      </c>
      <c r="JP22" s="74" t="s">
        <v>1208</v>
      </c>
      <c r="JQ22" s="74" t="s">
        <v>1208</v>
      </c>
      <c r="JR22" s="74" t="s">
        <v>1208</v>
      </c>
      <c r="JS22" s="577">
        <v>32</v>
      </c>
      <c r="JT22" s="577">
        <v>28.5</v>
      </c>
      <c r="JU22" s="576">
        <v>113239</v>
      </c>
      <c r="JV22" s="576">
        <v>1534</v>
      </c>
      <c r="JW22" s="576">
        <v>2019</v>
      </c>
      <c r="JX22" s="576">
        <v>8913</v>
      </c>
      <c r="JY22" s="576">
        <v>11255</v>
      </c>
      <c r="JZ22" s="576">
        <v>11681</v>
      </c>
      <c r="KA22" s="576">
        <v>12957</v>
      </c>
      <c r="KB22" s="576">
        <v>16808</v>
      </c>
      <c r="KC22" s="576">
        <v>15481</v>
      </c>
      <c r="KD22" s="576">
        <v>12643</v>
      </c>
      <c r="KE22" s="576">
        <v>9464</v>
      </c>
      <c r="KF22" s="576">
        <v>8324</v>
      </c>
      <c r="KG22" s="576">
        <v>6984</v>
      </c>
      <c r="KH22" s="74" t="s">
        <v>1208</v>
      </c>
      <c r="KI22" s="576">
        <v>3544</v>
      </c>
      <c r="KJ22" s="576">
        <v>1583</v>
      </c>
      <c r="KK22" s="576">
        <v>604</v>
      </c>
      <c r="KL22" s="576">
        <v>236</v>
      </c>
      <c r="KM22" s="576">
        <v>12136</v>
      </c>
      <c r="KN22" s="576">
        <v>12663</v>
      </c>
      <c r="KO22" s="576">
        <v>14092</v>
      </c>
      <c r="KP22" s="576">
        <v>16765</v>
      </c>
      <c r="KQ22" s="576">
        <v>19096</v>
      </c>
      <c r="KR22" s="576">
        <v>23212</v>
      </c>
      <c r="KS22" s="576">
        <v>20536</v>
      </c>
      <c r="KT22" s="576">
        <v>16932</v>
      </c>
      <c r="KU22" s="576">
        <v>13806</v>
      </c>
      <c r="KV22" s="576">
        <v>15416</v>
      </c>
      <c r="KW22" s="576">
        <v>19322</v>
      </c>
      <c r="KX22" s="74" t="s">
        <v>1208</v>
      </c>
      <c r="KY22" s="576">
        <v>16933</v>
      </c>
      <c r="KZ22" s="576">
        <v>13834</v>
      </c>
      <c r="LA22" s="576">
        <v>9751</v>
      </c>
      <c r="LB22" s="576">
        <v>8823</v>
      </c>
    </row>
    <row r="23" spans="1:314" ht="12" customHeight="1">
      <c r="A23" s="3">
        <v>112224</v>
      </c>
      <c r="B23" s="555" t="s">
        <v>715</v>
      </c>
      <c r="C23" s="575">
        <v>60.24</v>
      </c>
      <c r="D23" s="576">
        <v>344682</v>
      </c>
      <c r="E23" s="577">
        <v>12.8</v>
      </c>
      <c r="F23" s="577">
        <v>62.1</v>
      </c>
      <c r="G23" s="577">
        <v>25.1</v>
      </c>
      <c r="H23" s="578">
        <v>16913</v>
      </c>
      <c r="I23" s="578">
        <v>35024</v>
      </c>
      <c r="J23" s="578">
        <v>53584</v>
      </c>
      <c r="K23" s="576">
        <v>43466</v>
      </c>
      <c r="L23" s="576">
        <v>156453</v>
      </c>
      <c r="M23" s="576">
        <v>7150</v>
      </c>
      <c r="N23" s="576">
        <v>13167</v>
      </c>
      <c r="O23" s="579">
        <v>11764</v>
      </c>
      <c r="P23" s="74" t="s">
        <v>1208</v>
      </c>
      <c r="Q23" s="74" t="s">
        <v>1208</v>
      </c>
      <c r="R23" s="578">
        <v>346108</v>
      </c>
      <c r="S23" s="576">
        <v>337498</v>
      </c>
      <c r="T23" s="576">
        <v>294715</v>
      </c>
      <c r="U23" s="576">
        <v>546680</v>
      </c>
      <c r="V23" s="576">
        <v>1746321</v>
      </c>
      <c r="W23" s="576">
        <v>482536</v>
      </c>
      <c r="X23" s="576">
        <v>662008</v>
      </c>
      <c r="Y23" s="580">
        <v>45</v>
      </c>
      <c r="Z23" s="574">
        <v>51</v>
      </c>
      <c r="AA23" s="580">
        <v>19</v>
      </c>
      <c r="AB23" s="74" t="s">
        <v>1208</v>
      </c>
      <c r="AC23" s="74" t="s">
        <v>1208</v>
      </c>
      <c r="AD23" s="581" t="s">
        <v>439</v>
      </c>
      <c r="AE23" s="576" t="s">
        <v>439</v>
      </c>
      <c r="AF23" s="580">
        <v>342</v>
      </c>
      <c r="AG23" s="576">
        <v>1675</v>
      </c>
      <c r="AH23" s="576">
        <v>308375</v>
      </c>
      <c r="AI23" s="576" t="s">
        <v>439</v>
      </c>
      <c r="AJ23" s="74" t="s">
        <v>1207</v>
      </c>
      <c r="AK23" s="574">
        <v>21</v>
      </c>
      <c r="AL23" s="576">
        <v>4662</v>
      </c>
      <c r="AM23" s="579">
        <v>30</v>
      </c>
      <c r="AN23" s="576">
        <v>17780</v>
      </c>
      <c r="AO23" s="576">
        <v>893</v>
      </c>
      <c r="AP23" s="576">
        <v>68</v>
      </c>
      <c r="AQ23" s="582">
        <v>15</v>
      </c>
      <c r="AR23" s="576">
        <v>8569</v>
      </c>
      <c r="AS23" s="576">
        <v>503</v>
      </c>
      <c r="AT23" s="576">
        <v>6</v>
      </c>
      <c r="AU23" s="576">
        <v>267</v>
      </c>
      <c r="AV23" s="576">
        <v>15</v>
      </c>
      <c r="AW23" s="576">
        <v>73</v>
      </c>
      <c r="AX23" s="74" t="s">
        <v>1207</v>
      </c>
      <c r="AY23" s="74" t="s">
        <v>1207</v>
      </c>
      <c r="AZ23" s="74" t="s">
        <v>1207</v>
      </c>
      <c r="BA23" s="74" t="s">
        <v>1207</v>
      </c>
      <c r="BB23" s="577">
        <v>100</v>
      </c>
      <c r="BC23" s="577">
        <v>111</v>
      </c>
      <c r="BD23" s="577">
        <v>111.2</v>
      </c>
      <c r="BE23" s="74" t="s">
        <v>1207</v>
      </c>
      <c r="BF23" s="580">
        <v>9</v>
      </c>
      <c r="BG23" s="582">
        <v>9</v>
      </c>
      <c r="BH23" s="582">
        <v>6</v>
      </c>
      <c r="BI23" s="74" t="s">
        <v>1208</v>
      </c>
      <c r="BJ23" s="74" t="s">
        <v>1208</v>
      </c>
      <c r="BK23" s="580">
        <v>3</v>
      </c>
      <c r="BL23" s="580">
        <v>3</v>
      </c>
      <c r="BM23" s="582">
        <v>10</v>
      </c>
      <c r="BN23" s="582">
        <v>6</v>
      </c>
      <c r="BO23" s="579">
        <v>6</v>
      </c>
      <c r="BP23" s="576">
        <v>21426</v>
      </c>
      <c r="BQ23" s="579">
        <v>1</v>
      </c>
      <c r="BR23" s="576">
        <v>39102</v>
      </c>
      <c r="BS23" s="579">
        <v>7</v>
      </c>
      <c r="BT23" s="576">
        <v>71717</v>
      </c>
      <c r="BU23" s="579">
        <v>1</v>
      </c>
      <c r="BV23" s="576">
        <v>553</v>
      </c>
      <c r="BW23" s="577">
        <v>45.5</v>
      </c>
      <c r="BX23" s="580">
        <v>1</v>
      </c>
      <c r="BY23" s="580">
        <v>2</v>
      </c>
      <c r="BZ23" s="580">
        <v>135</v>
      </c>
      <c r="CA23" s="580">
        <v>6525</v>
      </c>
      <c r="CB23" s="577">
        <v>43.23</v>
      </c>
      <c r="CC23" s="583">
        <v>0.99</v>
      </c>
      <c r="CD23" s="577">
        <v>28.7</v>
      </c>
      <c r="CE23" s="577">
        <v>4.1348771803847644</v>
      </c>
      <c r="CF23" s="577">
        <v>61.526425271100003</v>
      </c>
      <c r="CG23" s="579">
        <v>15</v>
      </c>
      <c r="CH23" s="576">
        <v>3113</v>
      </c>
      <c r="CI23" s="579">
        <v>190</v>
      </c>
      <c r="CJ23" s="579">
        <v>797</v>
      </c>
      <c r="CK23" s="579">
        <v>2940</v>
      </c>
      <c r="CL23" s="579">
        <v>850</v>
      </c>
      <c r="CM23" s="579">
        <v>211</v>
      </c>
      <c r="CN23" s="579">
        <v>484</v>
      </c>
      <c r="CO23" s="575">
        <v>1.26</v>
      </c>
      <c r="CP23" s="583">
        <v>0</v>
      </c>
      <c r="CQ23" s="579">
        <v>2</v>
      </c>
      <c r="CR23" s="579">
        <v>11</v>
      </c>
      <c r="CS23" s="579">
        <v>4</v>
      </c>
      <c r="CT23" s="579">
        <v>1</v>
      </c>
      <c r="CU23" s="579">
        <v>49</v>
      </c>
      <c r="CV23" s="579">
        <v>12</v>
      </c>
      <c r="CW23" s="576">
        <v>1069</v>
      </c>
      <c r="CX23" s="579">
        <v>6</v>
      </c>
      <c r="CY23" s="579">
        <v>699</v>
      </c>
      <c r="CZ23" s="580">
        <v>21</v>
      </c>
      <c r="DA23" s="580">
        <v>357</v>
      </c>
      <c r="DB23" s="580">
        <v>6</v>
      </c>
      <c r="DC23" s="580">
        <v>61</v>
      </c>
      <c r="DD23" s="580">
        <v>8</v>
      </c>
      <c r="DE23" s="580">
        <v>211</v>
      </c>
      <c r="DF23" s="576">
        <v>7795</v>
      </c>
      <c r="DG23" s="576">
        <v>1636</v>
      </c>
      <c r="DH23" s="576">
        <v>1713</v>
      </c>
      <c r="DI23" s="576">
        <v>811264.19099999999</v>
      </c>
      <c r="DJ23" s="576">
        <v>226850.022</v>
      </c>
      <c r="DK23" s="576">
        <v>469270.41499999998</v>
      </c>
      <c r="DL23" s="576">
        <v>86391</v>
      </c>
      <c r="DM23" s="579">
        <v>11</v>
      </c>
      <c r="DN23" s="576">
        <v>13086</v>
      </c>
      <c r="DO23" s="576">
        <v>1437</v>
      </c>
      <c r="DP23" s="576">
        <v>1096</v>
      </c>
      <c r="DQ23" s="580">
        <v>87</v>
      </c>
      <c r="DR23" s="580">
        <v>1327</v>
      </c>
      <c r="DS23" s="576">
        <v>4426</v>
      </c>
      <c r="DT23" s="599">
        <v>9305</v>
      </c>
      <c r="DU23" s="576">
        <v>2293</v>
      </c>
      <c r="DV23" s="576">
        <v>3019</v>
      </c>
      <c r="DW23" s="580">
        <v>193</v>
      </c>
      <c r="DX23" s="580">
        <v>214</v>
      </c>
      <c r="DY23" s="580">
        <v>3</v>
      </c>
      <c r="DZ23" s="580">
        <v>1441</v>
      </c>
      <c r="EA23" s="580">
        <v>54</v>
      </c>
      <c r="EB23" s="580">
        <v>9186</v>
      </c>
      <c r="EC23" s="74" t="s">
        <v>1208</v>
      </c>
      <c r="ED23" s="584">
        <v>107</v>
      </c>
      <c r="EE23" s="576">
        <v>6763</v>
      </c>
      <c r="EF23" s="585">
        <v>6622</v>
      </c>
      <c r="EG23" s="579">
        <v>19</v>
      </c>
      <c r="EH23" s="586">
        <v>1743</v>
      </c>
      <c r="EI23" s="580">
        <v>82</v>
      </c>
      <c r="EJ23" s="580">
        <v>96</v>
      </c>
      <c r="EK23" s="577">
        <v>88.7</v>
      </c>
      <c r="EL23" s="580">
        <v>29</v>
      </c>
      <c r="EM23" s="580">
        <v>130</v>
      </c>
      <c r="EN23" s="580">
        <v>1885</v>
      </c>
      <c r="EO23" s="581">
        <v>328</v>
      </c>
      <c r="EP23" s="581">
        <v>24</v>
      </c>
      <c r="EQ23" s="581">
        <v>2181</v>
      </c>
      <c r="ER23" s="576">
        <v>2486</v>
      </c>
      <c r="ES23" s="577">
        <v>96.1</v>
      </c>
      <c r="ET23" s="577">
        <v>96.2</v>
      </c>
      <c r="EU23" s="581">
        <v>71</v>
      </c>
      <c r="EV23" s="577">
        <v>12.61</v>
      </c>
      <c r="EW23" s="581">
        <v>72680</v>
      </c>
      <c r="EX23" s="577">
        <v>41.9</v>
      </c>
      <c r="EY23" s="581">
        <v>346279.67121629056</v>
      </c>
      <c r="EZ23" s="577">
        <v>2.9724875402933235</v>
      </c>
      <c r="FA23" s="580">
        <v>276</v>
      </c>
      <c r="FB23" s="580">
        <v>8</v>
      </c>
      <c r="FC23" s="578">
        <v>1507</v>
      </c>
      <c r="FD23" s="580">
        <v>161</v>
      </c>
      <c r="FE23" s="74" t="s">
        <v>1208</v>
      </c>
      <c r="FF23" s="580">
        <v>100</v>
      </c>
      <c r="FG23" s="577">
        <v>100</v>
      </c>
      <c r="FH23" s="576">
        <v>106237</v>
      </c>
      <c r="FI23" s="576">
        <v>1580</v>
      </c>
      <c r="FJ23" s="576">
        <v>406</v>
      </c>
      <c r="FK23" s="586">
        <v>98556</v>
      </c>
      <c r="FL23" s="576">
        <v>87903</v>
      </c>
      <c r="FM23" s="576">
        <v>7510</v>
      </c>
      <c r="FN23" s="576">
        <v>3143</v>
      </c>
      <c r="FO23" s="576">
        <v>6101</v>
      </c>
      <c r="FP23" s="587">
        <v>17.7</v>
      </c>
      <c r="FQ23" s="584">
        <v>111</v>
      </c>
      <c r="FR23" s="588">
        <v>2.69</v>
      </c>
      <c r="FS23" s="585">
        <v>2006</v>
      </c>
      <c r="FT23" s="580">
        <v>0</v>
      </c>
      <c r="FU23" s="580">
        <v>21</v>
      </c>
      <c r="FV23" s="580">
        <v>66</v>
      </c>
      <c r="FW23" s="589">
        <v>17</v>
      </c>
      <c r="FX23" s="590">
        <v>693</v>
      </c>
      <c r="FY23" s="591">
        <v>68.305799281979475</v>
      </c>
      <c r="FZ23" s="74" t="s">
        <v>1208</v>
      </c>
      <c r="GA23" s="588">
        <v>99.9</v>
      </c>
      <c r="GB23" s="588">
        <v>98.3</v>
      </c>
      <c r="GC23" s="577">
        <v>83.95</v>
      </c>
      <c r="GD23" s="592">
        <v>66.599999999999994</v>
      </c>
      <c r="GE23" s="593">
        <v>84</v>
      </c>
      <c r="GF23" s="584">
        <v>6</v>
      </c>
      <c r="GG23" s="584">
        <v>38</v>
      </c>
      <c r="GH23" s="580">
        <v>893</v>
      </c>
      <c r="GI23" s="580">
        <v>9</v>
      </c>
      <c r="GJ23" s="580">
        <v>3350</v>
      </c>
      <c r="GK23" s="580">
        <v>1802</v>
      </c>
      <c r="GL23" s="580">
        <v>5</v>
      </c>
      <c r="GM23" s="586">
        <v>58385566</v>
      </c>
      <c r="GN23" s="594">
        <v>349</v>
      </c>
      <c r="GO23" s="580" t="s">
        <v>439</v>
      </c>
      <c r="GP23" s="580" t="s">
        <v>439</v>
      </c>
      <c r="GQ23" s="576">
        <v>11053</v>
      </c>
      <c r="GR23" s="579">
        <v>10</v>
      </c>
      <c r="GS23" s="579">
        <v>2035</v>
      </c>
      <c r="GT23" s="579">
        <v>9008</v>
      </c>
      <c r="GU23" s="576">
        <v>110758</v>
      </c>
      <c r="GV23" s="576">
        <v>101</v>
      </c>
      <c r="GW23" s="576">
        <v>20847</v>
      </c>
      <c r="GX23" s="576">
        <v>89810</v>
      </c>
      <c r="GY23" s="576">
        <v>537</v>
      </c>
      <c r="GZ23" s="576">
        <v>4656</v>
      </c>
      <c r="HA23" s="576">
        <v>472489</v>
      </c>
      <c r="HB23" s="576">
        <v>1860</v>
      </c>
      <c r="HC23" s="576">
        <v>17336</v>
      </c>
      <c r="HD23" s="576">
        <v>349983</v>
      </c>
      <c r="HE23" s="576">
        <v>365</v>
      </c>
      <c r="HF23" s="576">
        <v>8722</v>
      </c>
      <c r="HG23" s="576">
        <v>225865.13</v>
      </c>
      <c r="HH23" s="579">
        <v>362</v>
      </c>
      <c r="HI23" s="580">
        <v>7564</v>
      </c>
      <c r="HJ23" s="580">
        <v>197475</v>
      </c>
      <c r="HK23" s="595">
        <v>12.080924</v>
      </c>
      <c r="HL23" s="580">
        <v>62.7</v>
      </c>
      <c r="HM23" s="576">
        <v>1217</v>
      </c>
      <c r="HN23" s="576">
        <v>675</v>
      </c>
      <c r="HO23" s="581">
        <v>74</v>
      </c>
      <c r="HP23" s="74" t="s">
        <v>1208</v>
      </c>
      <c r="HQ23" s="74" t="s">
        <v>1208</v>
      </c>
      <c r="HR23" s="74" t="s">
        <v>1208</v>
      </c>
      <c r="HS23" s="581">
        <v>0</v>
      </c>
      <c r="HT23" s="576">
        <v>1252121</v>
      </c>
      <c r="HU23" s="576">
        <v>8295514</v>
      </c>
      <c r="HV23" s="580">
        <v>1073514</v>
      </c>
      <c r="HW23" s="580">
        <v>1127706</v>
      </c>
      <c r="HX23" s="580">
        <v>356864</v>
      </c>
      <c r="HY23" s="580">
        <v>18819</v>
      </c>
      <c r="HZ23" s="580">
        <v>20620</v>
      </c>
      <c r="IA23" s="580">
        <v>112199</v>
      </c>
      <c r="IB23" s="580">
        <v>68190</v>
      </c>
      <c r="IC23" s="609">
        <v>101439</v>
      </c>
      <c r="ID23" s="609">
        <v>10926640</v>
      </c>
      <c r="IE23" s="609">
        <v>0</v>
      </c>
      <c r="IF23" s="578">
        <v>120</v>
      </c>
      <c r="IG23" s="578">
        <v>0</v>
      </c>
      <c r="IH23" s="609">
        <v>108</v>
      </c>
      <c r="II23" s="578">
        <v>0</v>
      </c>
      <c r="IJ23" s="609">
        <v>0</v>
      </c>
      <c r="IK23" s="576">
        <v>132288</v>
      </c>
      <c r="IL23" s="578">
        <v>1950</v>
      </c>
      <c r="IM23" s="650">
        <v>2000</v>
      </c>
      <c r="IN23" s="620">
        <v>32.619999999999997</v>
      </c>
      <c r="IO23" s="609">
        <v>304711</v>
      </c>
      <c r="IP23" s="613">
        <v>-0.9</v>
      </c>
      <c r="IQ23" s="592">
        <v>3.5</v>
      </c>
      <c r="IR23" s="592">
        <v>3.5</v>
      </c>
      <c r="IS23" s="592">
        <v>1161.5999999999999</v>
      </c>
      <c r="IT23" s="592">
        <v>1134</v>
      </c>
      <c r="IU23" s="576">
        <v>36000</v>
      </c>
      <c r="IV23" s="577">
        <v>73.099999999999994</v>
      </c>
      <c r="IW23" s="577">
        <v>56.5</v>
      </c>
      <c r="IX23" s="577">
        <v>44.7</v>
      </c>
      <c r="IY23" s="577">
        <v>53.7</v>
      </c>
      <c r="IZ23" s="577">
        <v>27.3</v>
      </c>
      <c r="JA23" s="578">
        <v>0</v>
      </c>
      <c r="JB23" s="578">
        <v>11</v>
      </c>
      <c r="JC23" s="588">
        <v>62.4</v>
      </c>
      <c r="JD23" s="621">
        <v>0.93200000000000005</v>
      </c>
      <c r="JE23" s="622">
        <v>91</v>
      </c>
      <c r="JF23" s="622">
        <v>7.2</v>
      </c>
      <c r="JG23" s="622">
        <v>8.6999999999999993</v>
      </c>
      <c r="JH23" s="623">
        <v>77857977</v>
      </c>
      <c r="JI23" s="579">
        <v>59</v>
      </c>
      <c r="JJ23" s="579">
        <v>54.3</v>
      </c>
      <c r="JK23" s="579" t="s">
        <v>439</v>
      </c>
      <c r="JL23" s="579" t="s">
        <v>439</v>
      </c>
      <c r="JM23" s="579">
        <v>15.2</v>
      </c>
      <c r="JN23" s="577">
        <v>24.9</v>
      </c>
      <c r="JO23" s="624">
        <v>2823</v>
      </c>
      <c r="JP23" s="74" t="s">
        <v>1208</v>
      </c>
      <c r="JQ23" s="74" t="s">
        <v>1208</v>
      </c>
      <c r="JR23" s="74" t="s">
        <v>1208</v>
      </c>
      <c r="JS23" s="577">
        <v>16</v>
      </c>
      <c r="JT23" s="577">
        <v>33.450000000000003</v>
      </c>
      <c r="JU23" s="576">
        <v>64901</v>
      </c>
      <c r="JV23" s="576">
        <v>954</v>
      </c>
      <c r="JW23" s="576">
        <v>1297</v>
      </c>
      <c r="JX23" s="576">
        <v>5604</v>
      </c>
      <c r="JY23" s="576">
        <v>6283</v>
      </c>
      <c r="JZ23" s="576">
        <v>6464</v>
      </c>
      <c r="KA23" s="576">
        <v>7115</v>
      </c>
      <c r="KB23" s="576">
        <v>9713</v>
      </c>
      <c r="KC23" s="576">
        <v>8897</v>
      </c>
      <c r="KD23" s="576">
        <v>6953</v>
      </c>
      <c r="KE23" s="576">
        <v>5602</v>
      </c>
      <c r="KF23" s="576">
        <v>5037</v>
      </c>
      <c r="KG23" s="576">
        <v>3874</v>
      </c>
      <c r="KH23" s="74" t="s">
        <v>1208</v>
      </c>
      <c r="KI23" s="576">
        <v>1922</v>
      </c>
      <c r="KJ23" s="576">
        <v>759</v>
      </c>
      <c r="KK23" s="576">
        <v>239</v>
      </c>
      <c r="KL23" s="576">
        <v>83</v>
      </c>
      <c r="KM23" s="576">
        <v>7632</v>
      </c>
      <c r="KN23" s="576">
        <v>7966</v>
      </c>
      <c r="KO23" s="576">
        <v>7847</v>
      </c>
      <c r="KP23" s="576">
        <v>9271</v>
      </c>
      <c r="KQ23" s="576">
        <v>10657</v>
      </c>
      <c r="KR23" s="576">
        <v>13387</v>
      </c>
      <c r="KS23" s="576">
        <v>11747</v>
      </c>
      <c r="KT23" s="576">
        <v>9496</v>
      </c>
      <c r="KU23" s="576">
        <v>8358</v>
      </c>
      <c r="KV23" s="576">
        <v>10107</v>
      </c>
      <c r="KW23" s="576">
        <v>12790</v>
      </c>
      <c r="KX23" s="74" t="s">
        <v>1208</v>
      </c>
      <c r="KY23" s="576">
        <v>11377</v>
      </c>
      <c r="KZ23" s="576">
        <v>8233</v>
      </c>
      <c r="LA23" s="576">
        <v>5098</v>
      </c>
      <c r="LB23" s="576">
        <v>4449</v>
      </c>
    </row>
    <row r="24" spans="1:314" ht="12" customHeight="1">
      <c r="A24" s="3">
        <v>122041</v>
      </c>
      <c r="B24" s="555" t="s">
        <v>716</v>
      </c>
      <c r="C24" s="575">
        <v>85.62</v>
      </c>
      <c r="D24" s="576">
        <v>643971</v>
      </c>
      <c r="E24" s="577">
        <v>12.8</v>
      </c>
      <c r="F24" s="577">
        <v>63.2</v>
      </c>
      <c r="G24" s="577">
        <v>23.9</v>
      </c>
      <c r="H24" s="578">
        <v>31004</v>
      </c>
      <c r="I24" s="578">
        <v>65569</v>
      </c>
      <c r="J24" s="578">
        <v>99721</v>
      </c>
      <c r="K24" s="576">
        <v>81134</v>
      </c>
      <c r="L24" s="576">
        <v>307169</v>
      </c>
      <c r="M24" s="576">
        <v>18945</v>
      </c>
      <c r="N24" s="576">
        <v>32830</v>
      </c>
      <c r="O24" s="579">
        <v>29983</v>
      </c>
      <c r="P24" s="74" t="s">
        <v>1208</v>
      </c>
      <c r="Q24" s="74" t="s">
        <v>1208</v>
      </c>
      <c r="R24" s="578">
        <v>640695</v>
      </c>
      <c r="S24" s="576">
        <v>622890</v>
      </c>
      <c r="T24" s="576">
        <v>524471</v>
      </c>
      <c r="U24" s="578">
        <v>1819759</v>
      </c>
      <c r="V24" s="576">
        <v>2524825</v>
      </c>
      <c r="W24" s="576">
        <v>728008</v>
      </c>
      <c r="X24" s="576">
        <v>1611499</v>
      </c>
      <c r="Y24" s="578">
        <v>50</v>
      </c>
      <c r="Z24" s="574">
        <v>59</v>
      </c>
      <c r="AA24" s="580">
        <v>54</v>
      </c>
      <c r="AB24" s="74" t="s">
        <v>1208</v>
      </c>
      <c r="AC24" s="74" t="s">
        <v>1208</v>
      </c>
      <c r="AD24" s="576" t="s">
        <v>439</v>
      </c>
      <c r="AE24" s="576">
        <v>1273</v>
      </c>
      <c r="AF24" s="580">
        <v>861</v>
      </c>
      <c r="AG24" s="576">
        <v>1000</v>
      </c>
      <c r="AH24" s="576">
        <v>194357</v>
      </c>
      <c r="AI24" s="576" t="s">
        <v>439</v>
      </c>
      <c r="AJ24" s="74" t="s">
        <v>1207</v>
      </c>
      <c r="AK24" s="574">
        <v>41</v>
      </c>
      <c r="AL24" s="576">
        <v>7902</v>
      </c>
      <c r="AM24" s="579">
        <v>54</v>
      </c>
      <c r="AN24" s="576">
        <v>33793</v>
      </c>
      <c r="AO24" s="576">
        <v>1657</v>
      </c>
      <c r="AP24" s="576">
        <v>239</v>
      </c>
      <c r="AQ24" s="582">
        <v>27</v>
      </c>
      <c r="AR24" s="576">
        <v>15245</v>
      </c>
      <c r="AS24" s="576">
        <v>883</v>
      </c>
      <c r="AT24" s="576">
        <v>19</v>
      </c>
      <c r="AU24" s="576">
        <v>546</v>
      </c>
      <c r="AV24" s="576">
        <v>28</v>
      </c>
      <c r="AW24" s="576">
        <v>208</v>
      </c>
      <c r="AX24" s="74" t="s">
        <v>1207</v>
      </c>
      <c r="AY24" s="74" t="s">
        <v>1207</v>
      </c>
      <c r="AZ24" s="74" t="s">
        <v>1207</v>
      </c>
      <c r="BA24" s="74" t="s">
        <v>1207</v>
      </c>
      <c r="BB24" s="577">
        <v>100</v>
      </c>
      <c r="BC24" s="577">
        <v>111.5</v>
      </c>
      <c r="BD24" s="577">
        <v>119.1</v>
      </c>
      <c r="BE24" s="74" t="s">
        <v>1207</v>
      </c>
      <c r="BF24" s="580">
        <v>81</v>
      </c>
      <c r="BG24" s="582">
        <v>81</v>
      </c>
      <c r="BH24" s="582">
        <v>31</v>
      </c>
      <c r="BI24" s="74" t="s">
        <v>1208</v>
      </c>
      <c r="BJ24" s="74" t="s">
        <v>1208</v>
      </c>
      <c r="BK24" s="580">
        <v>0</v>
      </c>
      <c r="BL24" s="580">
        <v>0</v>
      </c>
      <c r="BM24" s="582">
        <v>0</v>
      </c>
      <c r="BN24" s="582">
        <v>0</v>
      </c>
      <c r="BO24" s="579">
        <v>2</v>
      </c>
      <c r="BP24" s="576">
        <v>26493</v>
      </c>
      <c r="BQ24" s="579">
        <v>1</v>
      </c>
      <c r="BR24" s="576">
        <v>23570</v>
      </c>
      <c r="BS24" s="579">
        <v>3</v>
      </c>
      <c r="BT24" s="576">
        <v>38195</v>
      </c>
      <c r="BU24" s="579">
        <v>2</v>
      </c>
      <c r="BV24" s="576">
        <v>15053</v>
      </c>
      <c r="BW24" s="577">
        <v>42.2</v>
      </c>
      <c r="BX24" s="580" t="s">
        <v>439</v>
      </c>
      <c r="BY24" s="580" t="s">
        <v>439</v>
      </c>
      <c r="BZ24" s="580" t="s">
        <v>439</v>
      </c>
      <c r="CA24" s="580" t="s">
        <v>439</v>
      </c>
      <c r="CB24" s="577">
        <v>49</v>
      </c>
      <c r="CC24" s="583">
        <v>1.1299999999999999</v>
      </c>
      <c r="CD24" s="577">
        <v>24.3</v>
      </c>
      <c r="CE24" s="577">
        <v>3.8551335154074327</v>
      </c>
      <c r="CF24" s="577">
        <v>61.2910863854</v>
      </c>
      <c r="CG24" s="579">
        <v>22</v>
      </c>
      <c r="CH24" s="576">
        <v>4589</v>
      </c>
      <c r="CI24" s="579">
        <v>362</v>
      </c>
      <c r="CJ24" s="579">
        <v>980</v>
      </c>
      <c r="CK24" s="579">
        <v>5345</v>
      </c>
      <c r="CL24" s="579">
        <v>1556</v>
      </c>
      <c r="CM24" s="579">
        <v>385</v>
      </c>
      <c r="CN24" s="579">
        <v>696</v>
      </c>
      <c r="CO24" s="575">
        <v>1.25</v>
      </c>
      <c r="CP24" s="583" t="s">
        <v>439</v>
      </c>
      <c r="CQ24" s="579">
        <v>5</v>
      </c>
      <c r="CR24" s="579">
        <v>16</v>
      </c>
      <c r="CS24" s="579">
        <v>5</v>
      </c>
      <c r="CT24" s="579">
        <v>1</v>
      </c>
      <c r="CU24" s="579">
        <v>52</v>
      </c>
      <c r="CV24" s="579">
        <v>30</v>
      </c>
      <c r="CW24" s="576">
        <v>2186</v>
      </c>
      <c r="CX24" s="579">
        <v>16</v>
      </c>
      <c r="CY24" s="579">
        <v>1515</v>
      </c>
      <c r="CZ24" s="580">
        <v>48</v>
      </c>
      <c r="DA24" s="580">
        <v>836</v>
      </c>
      <c r="DB24" s="580">
        <v>7</v>
      </c>
      <c r="DC24" s="580">
        <v>48</v>
      </c>
      <c r="DD24" s="580">
        <v>10</v>
      </c>
      <c r="DE24" s="580">
        <v>258</v>
      </c>
      <c r="DF24" s="576">
        <v>16929</v>
      </c>
      <c r="DG24" s="576">
        <v>3585</v>
      </c>
      <c r="DH24" s="576">
        <v>3471</v>
      </c>
      <c r="DI24" s="576">
        <v>1715211.166</v>
      </c>
      <c r="DJ24" s="576">
        <v>479105.984</v>
      </c>
      <c r="DK24" s="576">
        <v>967573.13800000004</v>
      </c>
      <c r="DL24" s="576">
        <v>153792</v>
      </c>
      <c r="DM24" s="579">
        <v>13</v>
      </c>
      <c r="DN24" s="576">
        <v>28350</v>
      </c>
      <c r="DO24" s="576">
        <v>3242</v>
      </c>
      <c r="DP24" s="576">
        <v>2471</v>
      </c>
      <c r="DQ24" s="580">
        <v>212</v>
      </c>
      <c r="DR24" s="580">
        <v>1383</v>
      </c>
      <c r="DS24" s="576">
        <v>12358</v>
      </c>
      <c r="DT24" s="619">
        <v>15844</v>
      </c>
      <c r="DU24" s="576">
        <v>3698</v>
      </c>
      <c r="DV24" s="576">
        <v>5789</v>
      </c>
      <c r="DW24" s="580">
        <v>464</v>
      </c>
      <c r="DX24" s="580">
        <v>273</v>
      </c>
      <c r="DY24" s="580">
        <v>6</v>
      </c>
      <c r="DZ24" s="580">
        <v>1999</v>
      </c>
      <c r="EA24" s="580">
        <v>140</v>
      </c>
      <c r="EB24" s="580">
        <v>17185</v>
      </c>
      <c r="EC24" s="74" t="s">
        <v>1208</v>
      </c>
      <c r="ED24" s="584">
        <v>157</v>
      </c>
      <c r="EE24" s="576">
        <v>14736</v>
      </c>
      <c r="EF24" s="585">
        <v>13203</v>
      </c>
      <c r="EG24" s="579">
        <v>197</v>
      </c>
      <c r="EH24" s="586">
        <v>2305</v>
      </c>
      <c r="EI24" s="580">
        <v>145</v>
      </c>
      <c r="EJ24" s="580">
        <v>153</v>
      </c>
      <c r="EK24" s="577">
        <v>71.2</v>
      </c>
      <c r="EL24" s="580">
        <v>40</v>
      </c>
      <c r="EM24" s="580">
        <v>167</v>
      </c>
      <c r="EN24" s="580">
        <v>2961</v>
      </c>
      <c r="EO24" s="581">
        <v>608</v>
      </c>
      <c r="EP24" s="581">
        <v>100</v>
      </c>
      <c r="EQ24" s="581">
        <v>4352</v>
      </c>
      <c r="ER24" s="576">
        <v>4617</v>
      </c>
      <c r="ES24" s="577">
        <v>96</v>
      </c>
      <c r="ET24" s="577">
        <v>92.5</v>
      </c>
      <c r="EU24" s="581">
        <v>701</v>
      </c>
      <c r="EV24" s="577">
        <v>14.25</v>
      </c>
      <c r="EW24" s="581">
        <v>123562</v>
      </c>
      <c r="EX24" s="577">
        <v>48</v>
      </c>
      <c r="EY24" s="581">
        <v>334896.86223919975</v>
      </c>
      <c r="EZ24" s="577">
        <v>2.09</v>
      </c>
      <c r="FA24" s="580">
        <v>318</v>
      </c>
      <c r="FB24" s="580">
        <v>32</v>
      </c>
      <c r="FC24" s="576">
        <v>2771</v>
      </c>
      <c r="FD24" s="580">
        <v>47</v>
      </c>
      <c r="FE24" s="74" t="s">
        <v>1208</v>
      </c>
      <c r="FF24" s="580">
        <v>100</v>
      </c>
      <c r="FG24" s="577">
        <v>100</v>
      </c>
      <c r="FH24" s="576">
        <v>206222</v>
      </c>
      <c r="FI24" s="576">
        <v>11197</v>
      </c>
      <c r="FJ24" s="576">
        <v>39</v>
      </c>
      <c r="FK24" s="586">
        <v>177593</v>
      </c>
      <c r="FL24" s="576">
        <v>160122</v>
      </c>
      <c r="FM24" s="576">
        <v>10343</v>
      </c>
      <c r="FN24" s="576">
        <v>7128</v>
      </c>
      <c r="FO24" s="576">
        <v>17432</v>
      </c>
      <c r="FP24" s="587">
        <v>21.5</v>
      </c>
      <c r="FQ24" s="584">
        <v>809</v>
      </c>
      <c r="FR24" s="588">
        <v>3.35</v>
      </c>
      <c r="FS24" s="585">
        <v>13933</v>
      </c>
      <c r="FT24" s="580">
        <v>0</v>
      </c>
      <c r="FU24" s="580">
        <v>95</v>
      </c>
      <c r="FV24" s="580">
        <v>286</v>
      </c>
      <c r="FW24" s="589">
        <v>28</v>
      </c>
      <c r="FX24" s="590">
        <v>1353</v>
      </c>
      <c r="FY24" s="591">
        <v>61.908670151966575</v>
      </c>
      <c r="FZ24" s="74" t="s">
        <v>1208</v>
      </c>
      <c r="GA24" s="588">
        <v>98.2</v>
      </c>
      <c r="GB24" s="580" t="s">
        <v>439</v>
      </c>
      <c r="GC24" s="577">
        <v>88.4</v>
      </c>
      <c r="GD24" s="592">
        <v>26.7</v>
      </c>
      <c r="GE24" s="593">
        <v>108</v>
      </c>
      <c r="GF24" s="584">
        <v>14</v>
      </c>
      <c r="GG24" s="584">
        <v>82</v>
      </c>
      <c r="GH24" s="580">
        <v>1469</v>
      </c>
      <c r="GI24" s="580">
        <v>11</v>
      </c>
      <c r="GJ24" s="580">
        <v>4628</v>
      </c>
      <c r="GK24" s="580">
        <v>4776</v>
      </c>
      <c r="GL24" s="580">
        <v>10</v>
      </c>
      <c r="GM24" s="586">
        <v>1675787</v>
      </c>
      <c r="GN24" s="594">
        <v>1647</v>
      </c>
      <c r="GO24" s="580" t="s">
        <v>439</v>
      </c>
      <c r="GP24" s="580" t="s">
        <v>439</v>
      </c>
      <c r="GQ24" s="576">
        <v>15603</v>
      </c>
      <c r="GR24" s="579">
        <v>23</v>
      </c>
      <c r="GS24" s="579">
        <v>2042</v>
      </c>
      <c r="GT24" s="579">
        <v>13538</v>
      </c>
      <c r="GU24" s="576">
        <v>189232</v>
      </c>
      <c r="GV24" s="576">
        <v>128</v>
      </c>
      <c r="GW24" s="576">
        <v>30247</v>
      </c>
      <c r="GX24" s="576">
        <v>158857</v>
      </c>
      <c r="GY24" s="576">
        <v>654</v>
      </c>
      <c r="GZ24" s="576">
        <v>5492</v>
      </c>
      <c r="HA24" s="576">
        <v>587961</v>
      </c>
      <c r="HB24" s="576">
        <v>2394</v>
      </c>
      <c r="HC24" s="576">
        <v>26749</v>
      </c>
      <c r="HD24" s="576">
        <v>575042</v>
      </c>
      <c r="HE24" s="576">
        <v>258</v>
      </c>
      <c r="HF24" s="576">
        <v>15073</v>
      </c>
      <c r="HG24" s="576">
        <v>682375.29</v>
      </c>
      <c r="HH24" s="579">
        <v>249</v>
      </c>
      <c r="HI24" s="580">
        <v>10282</v>
      </c>
      <c r="HJ24" s="580">
        <v>508220</v>
      </c>
      <c r="HK24" s="595">
        <v>12.21</v>
      </c>
      <c r="HL24" s="580">
        <v>760.9</v>
      </c>
      <c r="HM24" s="576">
        <v>979</v>
      </c>
      <c r="HN24" s="576">
        <v>754</v>
      </c>
      <c r="HO24" s="581">
        <v>196</v>
      </c>
      <c r="HP24" s="74" t="s">
        <v>1208</v>
      </c>
      <c r="HQ24" s="74" t="s">
        <v>1208</v>
      </c>
      <c r="HR24" s="74" t="s">
        <v>1208</v>
      </c>
      <c r="HS24" s="581">
        <v>153</v>
      </c>
      <c r="HT24" s="576">
        <v>1165831</v>
      </c>
      <c r="HU24" s="576">
        <v>7080267</v>
      </c>
      <c r="HV24" s="580">
        <v>641794</v>
      </c>
      <c r="HW24" s="580">
        <v>1097309</v>
      </c>
      <c r="HX24" s="580">
        <v>216874</v>
      </c>
      <c r="HY24" s="580">
        <v>1176</v>
      </c>
      <c r="HZ24" s="580">
        <v>1250</v>
      </c>
      <c r="IA24" s="580">
        <v>128180</v>
      </c>
      <c r="IB24" s="580">
        <v>57332</v>
      </c>
      <c r="IC24" s="609">
        <v>964756</v>
      </c>
      <c r="ID24" s="609">
        <v>26259000</v>
      </c>
      <c r="IE24" s="609" t="s">
        <v>439</v>
      </c>
      <c r="IF24" s="578">
        <v>259</v>
      </c>
      <c r="IG24" s="578" t="s">
        <v>439</v>
      </c>
      <c r="IH24" s="609">
        <v>161</v>
      </c>
      <c r="II24" s="578" t="s">
        <v>439</v>
      </c>
      <c r="IJ24" s="651">
        <v>24082</v>
      </c>
      <c r="IK24" s="576">
        <v>203288</v>
      </c>
      <c r="IL24" s="578">
        <v>21750</v>
      </c>
      <c r="IM24" s="609">
        <v>0</v>
      </c>
      <c r="IN24" s="620">
        <v>58.62</v>
      </c>
      <c r="IO24" s="609">
        <v>597300</v>
      </c>
      <c r="IP24" s="613" t="s">
        <v>439</v>
      </c>
      <c r="IQ24" s="592">
        <v>4.8</v>
      </c>
      <c r="IR24" s="592">
        <v>4.8</v>
      </c>
      <c r="IS24" s="592">
        <v>464.6</v>
      </c>
      <c r="IT24" s="592">
        <v>458.8</v>
      </c>
      <c r="IU24" s="576">
        <v>184600</v>
      </c>
      <c r="IV24" s="577">
        <v>71.3</v>
      </c>
      <c r="IW24" s="577">
        <v>65.099999999999994</v>
      </c>
      <c r="IX24" s="577">
        <v>43.1</v>
      </c>
      <c r="IY24" s="577">
        <v>67.5</v>
      </c>
      <c r="IZ24" s="577">
        <v>27.9</v>
      </c>
      <c r="JA24" s="578">
        <v>5</v>
      </c>
      <c r="JB24" s="578">
        <v>22</v>
      </c>
      <c r="JC24" s="588">
        <v>71.34</v>
      </c>
      <c r="JD24" s="621">
        <v>0.96</v>
      </c>
      <c r="JE24" s="622">
        <v>96.1</v>
      </c>
      <c r="JF24" s="622">
        <v>0.7</v>
      </c>
      <c r="JG24" s="622">
        <v>2.2999999999999998</v>
      </c>
      <c r="JH24" s="623">
        <v>187730368</v>
      </c>
      <c r="JI24" s="579">
        <v>57.8</v>
      </c>
      <c r="JJ24" s="579">
        <v>51.8</v>
      </c>
      <c r="JK24" s="579" t="s">
        <v>439</v>
      </c>
      <c r="JL24" s="579" t="s">
        <v>439</v>
      </c>
      <c r="JM24" s="579">
        <v>24.1</v>
      </c>
      <c r="JN24" s="577">
        <v>27</v>
      </c>
      <c r="JO24" s="624">
        <v>5011</v>
      </c>
      <c r="JP24" s="74" t="s">
        <v>1208</v>
      </c>
      <c r="JQ24" s="74" t="s">
        <v>1208</v>
      </c>
      <c r="JR24" s="74" t="s">
        <v>1208</v>
      </c>
      <c r="JS24" s="577">
        <v>21</v>
      </c>
      <c r="JT24" s="577">
        <v>30</v>
      </c>
      <c r="JU24" s="576">
        <v>115801</v>
      </c>
      <c r="JV24" s="576">
        <v>1641</v>
      </c>
      <c r="JW24" s="576">
        <v>1960</v>
      </c>
      <c r="JX24" s="576">
        <v>8836</v>
      </c>
      <c r="JY24" s="576">
        <v>11553</v>
      </c>
      <c r="JZ24" s="576">
        <v>12130</v>
      </c>
      <c r="KA24" s="576">
        <v>13959</v>
      </c>
      <c r="KB24" s="576">
        <v>17351</v>
      </c>
      <c r="KC24" s="576">
        <v>16014</v>
      </c>
      <c r="KD24" s="576">
        <v>12661</v>
      </c>
      <c r="KE24" s="576">
        <v>9675</v>
      </c>
      <c r="KF24" s="576">
        <v>8209</v>
      </c>
      <c r="KG24" s="576">
        <v>6193</v>
      </c>
      <c r="KH24" s="74" t="s">
        <v>1208</v>
      </c>
      <c r="KI24" s="576">
        <v>3091</v>
      </c>
      <c r="KJ24" s="576">
        <v>1287</v>
      </c>
      <c r="KK24" s="576">
        <v>505</v>
      </c>
      <c r="KL24" s="576">
        <v>239</v>
      </c>
      <c r="KM24" s="576">
        <v>12367</v>
      </c>
      <c r="KN24" s="576">
        <v>12568</v>
      </c>
      <c r="KO24" s="576">
        <v>14068</v>
      </c>
      <c r="KP24" s="576">
        <v>17177</v>
      </c>
      <c r="KQ24" s="576">
        <v>20744</v>
      </c>
      <c r="KR24" s="576">
        <v>24602</v>
      </c>
      <c r="KS24" s="576">
        <v>21568</v>
      </c>
      <c r="KT24" s="576">
        <v>17302</v>
      </c>
      <c r="KU24" s="576">
        <v>14455</v>
      </c>
      <c r="KV24" s="576">
        <v>16637</v>
      </c>
      <c r="KW24" s="576">
        <v>21509</v>
      </c>
      <c r="KX24" s="74" t="s">
        <v>1208</v>
      </c>
      <c r="KY24" s="576">
        <v>19237</v>
      </c>
      <c r="KZ24" s="576">
        <v>14793</v>
      </c>
      <c r="LA24" s="576">
        <v>10184</v>
      </c>
      <c r="LB24" s="576">
        <v>9330</v>
      </c>
    </row>
    <row r="25" spans="1:314" ht="12" customHeight="1">
      <c r="A25" s="3">
        <v>122173</v>
      </c>
      <c r="B25" s="555" t="s">
        <v>717</v>
      </c>
      <c r="C25" s="575">
        <v>114.74</v>
      </c>
      <c r="D25" s="576">
        <v>426128</v>
      </c>
      <c r="E25" s="577">
        <v>12.9</v>
      </c>
      <c r="F25" s="577">
        <v>61.3</v>
      </c>
      <c r="G25" s="577">
        <v>25.9</v>
      </c>
      <c r="H25" s="578">
        <v>21322</v>
      </c>
      <c r="I25" s="578">
        <v>43777</v>
      </c>
      <c r="J25" s="578">
        <v>66300</v>
      </c>
      <c r="K25" s="576">
        <v>54557</v>
      </c>
      <c r="L25" s="576">
        <v>194714</v>
      </c>
      <c r="M25" s="576">
        <v>9793</v>
      </c>
      <c r="N25" s="576">
        <v>24637</v>
      </c>
      <c r="O25" s="579">
        <v>19266</v>
      </c>
      <c r="P25" s="74" t="s">
        <v>1208</v>
      </c>
      <c r="Q25" s="74" t="s">
        <v>1208</v>
      </c>
      <c r="R25" s="578">
        <v>431295</v>
      </c>
      <c r="S25" s="576">
        <v>413954</v>
      </c>
      <c r="T25" s="576">
        <v>374159</v>
      </c>
      <c r="U25" s="576">
        <v>2418</v>
      </c>
      <c r="V25" s="576">
        <v>1777019</v>
      </c>
      <c r="W25" s="576">
        <v>564287</v>
      </c>
      <c r="X25" s="576">
        <v>912014</v>
      </c>
      <c r="Y25" s="580">
        <v>4</v>
      </c>
      <c r="Z25" s="574">
        <v>82</v>
      </c>
      <c r="AA25" s="580">
        <v>42</v>
      </c>
      <c r="AB25" s="74" t="s">
        <v>1208</v>
      </c>
      <c r="AC25" s="74" t="s">
        <v>1208</v>
      </c>
      <c r="AD25" s="581" t="s">
        <v>439</v>
      </c>
      <c r="AE25" s="576">
        <v>595</v>
      </c>
      <c r="AF25" s="580">
        <v>2067</v>
      </c>
      <c r="AG25" s="576">
        <v>1338</v>
      </c>
      <c r="AH25" s="576">
        <v>285500</v>
      </c>
      <c r="AI25" s="576" t="s">
        <v>439</v>
      </c>
      <c r="AJ25" s="74" t="s">
        <v>1207</v>
      </c>
      <c r="AK25" s="574">
        <v>35</v>
      </c>
      <c r="AL25" s="576">
        <v>7732</v>
      </c>
      <c r="AM25" s="579">
        <v>42</v>
      </c>
      <c r="AN25" s="576">
        <v>21969</v>
      </c>
      <c r="AO25" s="576">
        <v>1192</v>
      </c>
      <c r="AP25" s="576">
        <v>177</v>
      </c>
      <c r="AQ25" s="582">
        <v>21</v>
      </c>
      <c r="AR25" s="576">
        <v>9968</v>
      </c>
      <c r="AS25" s="576">
        <v>639</v>
      </c>
      <c r="AT25" s="576">
        <v>11</v>
      </c>
      <c r="AU25" s="576">
        <v>322</v>
      </c>
      <c r="AV25" s="576">
        <v>22</v>
      </c>
      <c r="AW25" s="576">
        <v>71</v>
      </c>
      <c r="AX25" s="74" t="s">
        <v>1207</v>
      </c>
      <c r="AY25" s="74" t="s">
        <v>1207</v>
      </c>
      <c r="AZ25" s="74" t="s">
        <v>1207</v>
      </c>
      <c r="BA25" s="74" t="s">
        <v>1207</v>
      </c>
      <c r="BB25" s="577">
        <v>100</v>
      </c>
      <c r="BC25" s="577">
        <v>115.9</v>
      </c>
      <c r="BD25" s="577">
        <v>104.3</v>
      </c>
      <c r="BE25" s="74" t="s">
        <v>1207</v>
      </c>
      <c r="BF25" s="580">
        <v>52</v>
      </c>
      <c r="BG25" s="582">
        <v>54</v>
      </c>
      <c r="BH25" s="582">
        <v>16</v>
      </c>
      <c r="BI25" s="74" t="s">
        <v>1208</v>
      </c>
      <c r="BJ25" s="74" t="s">
        <v>1208</v>
      </c>
      <c r="BK25" s="580">
        <v>1</v>
      </c>
      <c r="BL25" s="580">
        <v>1</v>
      </c>
      <c r="BM25" s="582">
        <v>2</v>
      </c>
      <c r="BN25" s="582">
        <v>0</v>
      </c>
      <c r="BO25" s="579">
        <v>2</v>
      </c>
      <c r="BP25" s="576">
        <v>12295</v>
      </c>
      <c r="BQ25" s="579" t="s">
        <v>439</v>
      </c>
      <c r="BR25" s="576" t="s">
        <v>439</v>
      </c>
      <c r="BS25" s="579">
        <v>6</v>
      </c>
      <c r="BT25" s="576">
        <v>100843</v>
      </c>
      <c r="BU25" s="579">
        <v>6</v>
      </c>
      <c r="BV25" s="576">
        <v>5518</v>
      </c>
      <c r="BW25" s="577">
        <v>47</v>
      </c>
      <c r="BX25" s="580">
        <v>0</v>
      </c>
      <c r="BY25" s="580">
        <v>6</v>
      </c>
      <c r="BZ25" s="580">
        <v>0</v>
      </c>
      <c r="CA25" s="580">
        <v>9107</v>
      </c>
      <c r="CB25" s="577">
        <v>77</v>
      </c>
      <c r="CC25" s="583">
        <v>1</v>
      </c>
      <c r="CD25" s="577">
        <v>25</v>
      </c>
      <c r="CE25" s="577">
        <v>3.9579860969958127</v>
      </c>
      <c r="CF25" s="577">
        <v>60.484386525700003</v>
      </c>
      <c r="CG25" s="579">
        <v>18</v>
      </c>
      <c r="CH25" s="576">
        <v>5211</v>
      </c>
      <c r="CI25" s="579">
        <v>260</v>
      </c>
      <c r="CJ25" s="579">
        <v>1042</v>
      </c>
      <c r="CK25" s="579">
        <v>3618</v>
      </c>
      <c r="CL25" s="579">
        <v>1092</v>
      </c>
      <c r="CM25" s="579">
        <v>260</v>
      </c>
      <c r="CN25" s="579">
        <v>453</v>
      </c>
      <c r="CO25" s="575">
        <v>1.3</v>
      </c>
      <c r="CP25" s="583">
        <v>0</v>
      </c>
      <c r="CQ25" s="579">
        <v>2</v>
      </c>
      <c r="CR25" s="579">
        <v>48</v>
      </c>
      <c r="CS25" s="579">
        <v>4</v>
      </c>
      <c r="CT25" s="579">
        <v>1</v>
      </c>
      <c r="CU25" s="579">
        <v>70</v>
      </c>
      <c r="CV25" s="579">
        <v>18</v>
      </c>
      <c r="CW25" s="576">
        <v>1346</v>
      </c>
      <c r="CX25" s="579">
        <v>9</v>
      </c>
      <c r="CY25" s="579">
        <v>920</v>
      </c>
      <c r="CZ25" s="580">
        <v>27</v>
      </c>
      <c r="DA25" s="580">
        <v>423</v>
      </c>
      <c r="DB25" s="580">
        <v>4</v>
      </c>
      <c r="DC25" s="580">
        <v>38</v>
      </c>
      <c r="DD25" s="580">
        <v>9</v>
      </c>
      <c r="DE25" s="580">
        <v>228</v>
      </c>
      <c r="DF25" s="576">
        <v>10192</v>
      </c>
      <c r="DG25" s="576">
        <v>2025</v>
      </c>
      <c r="DH25" s="576">
        <v>2305</v>
      </c>
      <c r="DI25" s="576">
        <v>1081680.794</v>
      </c>
      <c r="DJ25" s="576">
        <v>278315.76400000002</v>
      </c>
      <c r="DK25" s="576">
        <v>634626.446</v>
      </c>
      <c r="DL25" s="576">
        <v>109672</v>
      </c>
      <c r="DM25" s="579">
        <v>11</v>
      </c>
      <c r="DN25" s="576">
        <v>17673</v>
      </c>
      <c r="DO25" s="576">
        <v>1955</v>
      </c>
      <c r="DP25" s="576">
        <v>1485</v>
      </c>
      <c r="DQ25" s="580">
        <v>132</v>
      </c>
      <c r="DR25" s="580">
        <v>1758</v>
      </c>
      <c r="DS25" s="576">
        <v>5402</v>
      </c>
      <c r="DT25" s="599">
        <v>11915</v>
      </c>
      <c r="DU25" s="576">
        <v>2754</v>
      </c>
      <c r="DV25" s="576">
        <v>3442</v>
      </c>
      <c r="DW25" s="580">
        <v>334</v>
      </c>
      <c r="DX25" s="580">
        <v>188</v>
      </c>
      <c r="DY25" s="580">
        <v>3</v>
      </c>
      <c r="DZ25" s="580">
        <v>1452</v>
      </c>
      <c r="EA25" s="580">
        <v>65</v>
      </c>
      <c r="EB25" s="580">
        <v>12272</v>
      </c>
      <c r="EC25" s="74" t="s">
        <v>1208</v>
      </c>
      <c r="ED25" s="584">
        <v>91</v>
      </c>
      <c r="EE25" s="576">
        <v>10092</v>
      </c>
      <c r="EF25" s="585">
        <v>9813</v>
      </c>
      <c r="EG25" s="579">
        <v>0</v>
      </c>
      <c r="EH25" s="586">
        <v>1330</v>
      </c>
      <c r="EI25" s="580">
        <v>84</v>
      </c>
      <c r="EJ25" s="580">
        <v>87</v>
      </c>
      <c r="EK25" s="577">
        <v>76</v>
      </c>
      <c r="EL25" s="580">
        <v>52</v>
      </c>
      <c r="EM25" s="580">
        <v>237</v>
      </c>
      <c r="EN25" s="580">
        <v>1960</v>
      </c>
      <c r="EO25" s="581">
        <v>290</v>
      </c>
      <c r="EP25" s="581">
        <v>103</v>
      </c>
      <c r="EQ25" s="581">
        <v>3164</v>
      </c>
      <c r="ER25" s="576">
        <v>3122</v>
      </c>
      <c r="ES25" s="577">
        <v>92.8</v>
      </c>
      <c r="ET25" s="577">
        <v>93.5</v>
      </c>
      <c r="EU25" s="581">
        <v>908</v>
      </c>
      <c r="EV25" s="577">
        <v>11.04</v>
      </c>
      <c r="EW25" s="581">
        <v>88855</v>
      </c>
      <c r="EX25" s="577">
        <v>46.8</v>
      </c>
      <c r="EY25" s="581">
        <v>341087</v>
      </c>
      <c r="EZ25" s="577">
        <v>2.5</v>
      </c>
      <c r="FA25" s="652">
        <v>335</v>
      </c>
      <c r="FB25" s="580">
        <v>14</v>
      </c>
      <c r="FC25" s="576">
        <v>1531</v>
      </c>
      <c r="FD25" s="580">
        <v>104</v>
      </c>
      <c r="FE25" s="74" t="s">
        <v>1208</v>
      </c>
      <c r="FF25" s="580">
        <v>100</v>
      </c>
      <c r="FG25" s="577">
        <v>100</v>
      </c>
      <c r="FH25" s="576">
        <v>138084</v>
      </c>
      <c r="FI25" s="576">
        <v>9057</v>
      </c>
      <c r="FJ25" s="576">
        <v>1</v>
      </c>
      <c r="FK25" s="586">
        <v>129027</v>
      </c>
      <c r="FL25" s="576">
        <v>94116</v>
      </c>
      <c r="FM25" s="576">
        <v>26731</v>
      </c>
      <c r="FN25" s="576">
        <v>8180</v>
      </c>
      <c r="FO25" s="576" t="s">
        <v>439</v>
      </c>
      <c r="FP25" s="587">
        <v>19.100000000000001</v>
      </c>
      <c r="FQ25" s="584">
        <v>644</v>
      </c>
      <c r="FR25" s="588">
        <v>4.3</v>
      </c>
      <c r="FS25" s="585">
        <v>5439</v>
      </c>
      <c r="FT25" s="580">
        <v>0</v>
      </c>
      <c r="FU25" s="580">
        <v>25</v>
      </c>
      <c r="FV25" s="580">
        <v>155</v>
      </c>
      <c r="FW25" s="589">
        <v>38</v>
      </c>
      <c r="FX25" s="590">
        <v>1703</v>
      </c>
      <c r="FY25" s="591">
        <v>66.174344502145473</v>
      </c>
      <c r="FZ25" s="74" t="s">
        <v>1208</v>
      </c>
      <c r="GA25" s="588">
        <v>94.6</v>
      </c>
      <c r="GB25" s="588">
        <v>93.4</v>
      </c>
      <c r="GC25" s="577">
        <v>90.3</v>
      </c>
      <c r="GD25" s="592">
        <v>40.700000000000003</v>
      </c>
      <c r="GE25" s="593">
        <v>90</v>
      </c>
      <c r="GF25" s="584">
        <v>11</v>
      </c>
      <c r="GG25" s="584">
        <v>73</v>
      </c>
      <c r="GH25" s="580">
        <v>866</v>
      </c>
      <c r="GI25" s="580">
        <v>7</v>
      </c>
      <c r="GJ25" s="580">
        <v>2712</v>
      </c>
      <c r="GK25" s="580">
        <v>3986</v>
      </c>
      <c r="GL25" s="580">
        <v>6</v>
      </c>
      <c r="GM25" s="586">
        <v>4303464</v>
      </c>
      <c r="GN25" s="594">
        <v>2174</v>
      </c>
      <c r="GO25" s="580" t="s">
        <v>439</v>
      </c>
      <c r="GP25" s="580" t="s">
        <v>439</v>
      </c>
      <c r="GQ25" s="576">
        <v>12017</v>
      </c>
      <c r="GR25" s="579">
        <v>25</v>
      </c>
      <c r="GS25" s="579">
        <v>1727</v>
      </c>
      <c r="GT25" s="579">
        <v>10265</v>
      </c>
      <c r="GU25" s="576">
        <v>144210</v>
      </c>
      <c r="GV25" s="576">
        <v>226</v>
      </c>
      <c r="GW25" s="576">
        <v>18875</v>
      </c>
      <c r="GX25" s="576">
        <v>125109</v>
      </c>
      <c r="GY25" s="576">
        <v>599</v>
      </c>
      <c r="GZ25" s="576">
        <v>5663</v>
      </c>
      <c r="HA25" s="576">
        <v>444948</v>
      </c>
      <c r="HB25" s="576">
        <v>1799</v>
      </c>
      <c r="HC25" s="576">
        <v>20343</v>
      </c>
      <c r="HD25" s="576">
        <v>472347</v>
      </c>
      <c r="HE25" s="576">
        <v>252</v>
      </c>
      <c r="HF25" s="576">
        <v>9379</v>
      </c>
      <c r="HG25" s="576">
        <v>243868.17</v>
      </c>
      <c r="HH25" s="579">
        <v>248</v>
      </c>
      <c r="HI25" s="580" t="s">
        <v>439</v>
      </c>
      <c r="HJ25" s="580" t="s">
        <v>439</v>
      </c>
      <c r="HK25" s="595">
        <v>28.5</v>
      </c>
      <c r="HL25" s="580">
        <v>1039.5</v>
      </c>
      <c r="HM25" s="576">
        <v>1410</v>
      </c>
      <c r="HN25" s="576">
        <v>853</v>
      </c>
      <c r="HO25" s="581">
        <v>190</v>
      </c>
      <c r="HP25" s="74" t="s">
        <v>1208</v>
      </c>
      <c r="HQ25" s="74" t="s">
        <v>1208</v>
      </c>
      <c r="HR25" s="74" t="s">
        <v>1208</v>
      </c>
      <c r="HS25" s="581">
        <v>29</v>
      </c>
      <c r="HT25" s="576">
        <v>1421902</v>
      </c>
      <c r="HU25" s="576">
        <v>8515026</v>
      </c>
      <c r="HV25" s="580">
        <v>1167607</v>
      </c>
      <c r="HW25" s="580">
        <v>1235897</v>
      </c>
      <c r="HX25" s="580">
        <v>171222</v>
      </c>
      <c r="HY25" s="580">
        <v>9010</v>
      </c>
      <c r="HZ25" s="580">
        <v>20464</v>
      </c>
      <c r="IA25" s="580">
        <v>150200</v>
      </c>
      <c r="IB25" s="580">
        <v>59924</v>
      </c>
      <c r="IC25" s="609">
        <v>115044</v>
      </c>
      <c r="ID25" s="609">
        <v>15695888</v>
      </c>
      <c r="IE25" s="609">
        <v>21450</v>
      </c>
      <c r="IF25" s="578">
        <v>195</v>
      </c>
      <c r="IG25" s="578">
        <v>4</v>
      </c>
      <c r="IH25" s="609">
        <v>172</v>
      </c>
      <c r="II25" s="578" t="s">
        <v>439</v>
      </c>
      <c r="IJ25" s="609" t="s">
        <v>439</v>
      </c>
      <c r="IK25" s="576">
        <v>166825</v>
      </c>
      <c r="IL25" s="578">
        <v>2030</v>
      </c>
      <c r="IM25" s="626" t="s">
        <v>439</v>
      </c>
      <c r="IN25" s="620">
        <v>39.99</v>
      </c>
      <c r="IO25" s="653">
        <v>365667</v>
      </c>
      <c r="IP25" s="613" t="s">
        <v>439</v>
      </c>
      <c r="IQ25" s="592">
        <v>4.0999999999999996</v>
      </c>
      <c r="IR25" s="592">
        <v>4.0999999999999996</v>
      </c>
      <c r="IS25" s="592">
        <v>1366.9</v>
      </c>
      <c r="IT25" s="592">
        <v>1186.5</v>
      </c>
      <c r="IU25" s="576" t="s">
        <v>439</v>
      </c>
      <c r="IV25" s="577">
        <v>77.400000000000006</v>
      </c>
      <c r="IW25" s="577">
        <v>61.3</v>
      </c>
      <c r="IX25" s="577">
        <v>41.7</v>
      </c>
      <c r="IY25" s="577">
        <v>68.599999999999994</v>
      </c>
      <c r="IZ25" s="577">
        <v>23.4</v>
      </c>
      <c r="JA25" s="578">
        <v>0</v>
      </c>
      <c r="JB25" s="578">
        <v>10</v>
      </c>
      <c r="JC25" s="588">
        <v>64</v>
      </c>
      <c r="JD25" s="621">
        <v>0.95599999999999996</v>
      </c>
      <c r="JE25" s="622">
        <v>91.2</v>
      </c>
      <c r="JF25" s="622">
        <v>2.2000000000000002</v>
      </c>
      <c r="JG25" s="622">
        <v>5.0999999999999996</v>
      </c>
      <c r="JH25" s="623">
        <v>89230562</v>
      </c>
      <c r="JI25" s="579">
        <v>59.4</v>
      </c>
      <c r="JJ25" s="579">
        <v>50</v>
      </c>
      <c r="JK25" s="579" t="s">
        <v>439</v>
      </c>
      <c r="JL25" s="579" t="s">
        <v>439</v>
      </c>
      <c r="JM25" s="579" t="s">
        <v>439</v>
      </c>
      <c r="JN25" s="577">
        <v>24.5</v>
      </c>
      <c r="JO25" s="624">
        <v>2756</v>
      </c>
      <c r="JP25" s="74" t="s">
        <v>1208</v>
      </c>
      <c r="JQ25" s="74" t="s">
        <v>1208</v>
      </c>
      <c r="JR25" s="74" t="s">
        <v>1208</v>
      </c>
      <c r="JS25" s="577">
        <v>246</v>
      </c>
      <c r="JT25" s="577">
        <v>34.700000000000003</v>
      </c>
      <c r="JU25" s="576">
        <v>77313</v>
      </c>
      <c r="JV25" s="576">
        <v>1268</v>
      </c>
      <c r="JW25" s="576">
        <v>1392</v>
      </c>
      <c r="JX25" s="576">
        <v>6005</v>
      </c>
      <c r="JY25" s="576">
        <v>7443</v>
      </c>
      <c r="JZ25" s="576">
        <v>8019</v>
      </c>
      <c r="KA25" s="576">
        <v>8876</v>
      </c>
      <c r="KB25" s="576">
        <v>11040</v>
      </c>
      <c r="KC25" s="576">
        <v>9877</v>
      </c>
      <c r="KD25" s="576">
        <v>8296</v>
      </c>
      <c r="KE25" s="576">
        <v>7026</v>
      </c>
      <c r="KF25" s="576">
        <v>6106</v>
      </c>
      <c r="KG25" s="576">
        <v>4576</v>
      </c>
      <c r="KH25" s="74" t="s">
        <v>1208</v>
      </c>
      <c r="KI25" s="576">
        <v>2105</v>
      </c>
      <c r="KJ25" s="576">
        <v>890</v>
      </c>
      <c r="KK25" s="576">
        <v>342</v>
      </c>
      <c r="KL25" s="576">
        <v>158</v>
      </c>
      <c r="KM25" s="576">
        <v>8412</v>
      </c>
      <c r="KN25" s="576">
        <v>8730</v>
      </c>
      <c r="KO25" s="576">
        <v>9181</v>
      </c>
      <c r="KP25" s="576">
        <v>11502</v>
      </c>
      <c r="KQ25" s="576">
        <v>13307</v>
      </c>
      <c r="KR25" s="576">
        <v>15459</v>
      </c>
      <c r="KS25" s="576">
        <v>13135</v>
      </c>
      <c r="KT25" s="576">
        <v>11449</v>
      </c>
      <c r="KU25" s="576">
        <v>10791</v>
      </c>
      <c r="KV25" s="576">
        <v>13028</v>
      </c>
      <c r="KW25" s="576">
        <v>15848</v>
      </c>
      <c r="KX25" s="74" t="s">
        <v>1208</v>
      </c>
      <c r="KY25" s="576">
        <v>12618</v>
      </c>
      <c r="KZ25" s="576">
        <v>9142</v>
      </c>
      <c r="LA25" s="576">
        <v>6707</v>
      </c>
      <c r="LB25" s="576">
        <v>6872</v>
      </c>
    </row>
    <row r="26" spans="1:314" ht="12" customHeight="1">
      <c r="A26" s="3">
        <v>132012</v>
      </c>
      <c r="B26" s="555" t="s">
        <v>718</v>
      </c>
      <c r="C26" s="575">
        <v>186.38</v>
      </c>
      <c r="D26" s="576">
        <v>561622</v>
      </c>
      <c r="E26" s="577">
        <v>11.5</v>
      </c>
      <c r="F26" s="577">
        <v>61.4</v>
      </c>
      <c r="G26" s="577">
        <v>27</v>
      </c>
      <c r="H26" s="578">
        <v>22463</v>
      </c>
      <c r="I26" s="578">
        <v>50019</v>
      </c>
      <c r="J26" s="578">
        <v>79919</v>
      </c>
      <c r="K26" s="576">
        <v>77509</v>
      </c>
      <c r="L26" s="576">
        <v>270387</v>
      </c>
      <c r="M26" s="576">
        <v>13256</v>
      </c>
      <c r="N26" s="576">
        <v>26808</v>
      </c>
      <c r="O26" s="579">
        <v>24406</v>
      </c>
      <c r="P26" s="74" t="s">
        <v>1208</v>
      </c>
      <c r="Q26" s="74" t="s">
        <v>1208</v>
      </c>
      <c r="R26" s="578">
        <v>576354</v>
      </c>
      <c r="S26" s="576">
        <v>577513</v>
      </c>
      <c r="T26" s="576">
        <v>576240</v>
      </c>
      <c r="U26" s="576">
        <v>236771</v>
      </c>
      <c r="V26" s="576">
        <v>2219527</v>
      </c>
      <c r="W26" s="576">
        <v>686369</v>
      </c>
      <c r="X26" s="576">
        <v>1673056</v>
      </c>
      <c r="Y26" s="580">
        <v>108</v>
      </c>
      <c r="Z26" s="574">
        <v>136</v>
      </c>
      <c r="AA26" s="580">
        <v>66</v>
      </c>
      <c r="AB26" s="74" t="s">
        <v>1208</v>
      </c>
      <c r="AC26" s="74" t="s">
        <v>1208</v>
      </c>
      <c r="AD26" s="581">
        <v>29766</v>
      </c>
      <c r="AE26" s="576">
        <v>957</v>
      </c>
      <c r="AF26" s="580">
        <v>2547</v>
      </c>
      <c r="AG26" s="576">
        <v>2021</v>
      </c>
      <c r="AH26" s="576">
        <v>693708</v>
      </c>
      <c r="AI26" s="576" t="s">
        <v>406</v>
      </c>
      <c r="AJ26" s="74" t="s">
        <v>1207</v>
      </c>
      <c r="AK26" s="574">
        <v>31</v>
      </c>
      <c r="AL26" s="576">
        <v>5422</v>
      </c>
      <c r="AM26" s="579">
        <v>69</v>
      </c>
      <c r="AN26" s="576">
        <v>26109</v>
      </c>
      <c r="AO26" s="576">
        <v>1669</v>
      </c>
      <c r="AP26" s="576">
        <v>325</v>
      </c>
      <c r="AQ26" s="582">
        <v>37</v>
      </c>
      <c r="AR26" s="576">
        <v>12748</v>
      </c>
      <c r="AS26" s="576">
        <v>892</v>
      </c>
      <c r="AT26" s="576">
        <v>13</v>
      </c>
      <c r="AU26" s="576">
        <v>709</v>
      </c>
      <c r="AV26" s="576">
        <v>16</v>
      </c>
      <c r="AW26" s="576">
        <v>88</v>
      </c>
      <c r="AX26" s="74" t="s">
        <v>1207</v>
      </c>
      <c r="AY26" s="74" t="s">
        <v>1207</v>
      </c>
      <c r="AZ26" s="74" t="s">
        <v>1207</v>
      </c>
      <c r="BA26" s="74" t="s">
        <v>1207</v>
      </c>
      <c r="BB26" s="577">
        <v>100</v>
      </c>
      <c r="BC26" s="647">
        <v>103.7</v>
      </c>
      <c r="BD26" s="647">
        <v>87.6</v>
      </c>
      <c r="BE26" s="74" t="s">
        <v>1207</v>
      </c>
      <c r="BF26" s="580">
        <v>42</v>
      </c>
      <c r="BG26" s="582">
        <v>43</v>
      </c>
      <c r="BH26" s="582">
        <v>0</v>
      </c>
      <c r="BI26" s="74" t="s">
        <v>1208</v>
      </c>
      <c r="BJ26" s="74" t="s">
        <v>1208</v>
      </c>
      <c r="BK26" s="580">
        <v>2</v>
      </c>
      <c r="BL26" s="580">
        <v>2</v>
      </c>
      <c r="BM26" s="582">
        <v>4</v>
      </c>
      <c r="BN26" s="582">
        <v>0</v>
      </c>
      <c r="BO26" s="579">
        <v>3</v>
      </c>
      <c r="BP26" s="576">
        <v>35116</v>
      </c>
      <c r="BQ26" s="579">
        <v>2</v>
      </c>
      <c r="BR26" s="576">
        <v>45847</v>
      </c>
      <c r="BS26" s="579">
        <v>6</v>
      </c>
      <c r="BT26" s="576">
        <v>186566</v>
      </c>
      <c r="BU26" s="579">
        <v>3</v>
      </c>
      <c r="BV26" s="576">
        <v>1485</v>
      </c>
      <c r="BW26" s="577">
        <v>62.9</v>
      </c>
      <c r="BX26" s="580">
        <v>3</v>
      </c>
      <c r="BY26" s="580">
        <v>17</v>
      </c>
      <c r="BZ26" s="580">
        <v>991</v>
      </c>
      <c r="CA26" s="580">
        <v>91570</v>
      </c>
      <c r="CB26" s="577">
        <v>47.5</v>
      </c>
      <c r="CC26" s="583">
        <v>0.97</v>
      </c>
      <c r="CD26" s="577">
        <v>34.200000000000003</v>
      </c>
      <c r="CE26" s="577">
        <v>4.3477757495532972</v>
      </c>
      <c r="CF26" s="577">
        <v>58.030959280799998</v>
      </c>
      <c r="CG26" s="579">
        <v>38</v>
      </c>
      <c r="CH26" s="576">
        <v>8155</v>
      </c>
      <c r="CI26" s="579">
        <v>386</v>
      </c>
      <c r="CJ26" s="579">
        <v>1066</v>
      </c>
      <c r="CK26" s="579">
        <v>5530</v>
      </c>
      <c r="CL26" s="579">
        <v>1541</v>
      </c>
      <c r="CM26" s="579">
        <v>384</v>
      </c>
      <c r="CN26" s="579">
        <v>968</v>
      </c>
      <c r="CO26" s="575">
        <v>1.1499999999999999</v>
      </c>
      <c r="CP26" s="583" t="s">
        <v>406</v>
      </c>
      <c r="CQ26" s="579">
        <v>5</v>
      </c>
      <c r="CR26" s="579">
        <v>84</v>
      </c>
      <c r="CS26" s="579">
        <v>2</v>
      </c>
      <c r="CT26" s="579">
        <v>5</v>
      </c>
      <c r="CU26" s="579">
        <v>580</v>
      </c>
      <c r="CV26" s="579">
        <v>25</v>
      </c>
      <c r="CW26" s="576">
        <v>2483</v>
      </c>
      <c r="CX26" s="579">
        <v>8</v>
      </c>
      <c r="CY26" s="579">
        <v>927</v>
      </c>
      <c r="CZ26" s="580">
        <v>22</v>
      </c>
      <c r="DA26" s="580">
        <v>386</v>
      </c>
      <c r="DB26" s="580">
        <v>16</v>
      </c>
      <c r="DC26" s="580">
        <v>197</v>
      </c>
      <c r="DD26" s="580">
        <v>17</v>
      </c>
      <c r="DE26" s="580">
        <v>433</v>
      </c>
      <c r="DF26" s="576">
        <v>15114</v>
      </c>
      <c r="DG26" s="576">
        <v>3392</v>
      </c>
      <c r="DH26" s="576">
        <v>3699</v>
      </c>
      <c r="DI26" s="576">
        <v>1490084.1359999999</v>
      </c>
      <c r="DJ26" s="576">
        <v>385024.8</v>
      </c>
      <c r="DK26" s="576">
        <v>1110098.1089999999</v>
      </c>
      <c r="DL26" s="576">
        <v>150804</v>
      </c>
      <c r="DM26" s="579">
        <v>19</v>
      </c>
      <c r="DN26" s="576">
        <v>28728</v>
      </c>
      <c r="DO26" s="576">
        <v>2996</v>
      </c>
      <c r="DP26" s="576">
        <v>2488</v>
      </c>
      <c r="DQ26" s="580">
        <v>117</v>
      </c>
      <c r="DR26" s="580">
        <v>2530</v>
      </c>
      <c r="DS26" s="576">
        <v>13561</v>
      </c>
      <c r="DT26" s="594">
        <v>15665</v>
      </c>
      <c r="DU26" s="594">
        <v>4623</v>
      </c>
      <c r="DV26" s="576">
        <v>3358</v>
      </c>
      <c r="DW26" s="580">
        <v>698</v>
      </c>
      <c r="DX26" s="580">
        <v>362</v>
      </c>
      <c r="DY26" s="580">
        <v>10</v>
      </c>
      <c r="DZ26" s="580">
        <v>2870</v>
      </c>
      <c r="EA26" s="580">
        <v>132</v>
      </c>
      <c r="EB26" s="580">
        <v>16692</v>
      </c>
      <c r="EC26" s="74" t="s">
        <v>1208</v>
      </c>
      <c r="ED26" s="584">
        <v>135</v>
      </c>
      <c r="EE26" s="576">
        <v>11941</v>
      </c>
      <c r="EF26" s="585">
        <v>11670</v>
      </c>
      <c r="EG26" s="579">
        <v>25</v>
      </c>
      <c r="EH26" s="586">
        <v>1692</v>
      </c>
      <c r="EI26" s="580">
        <v>107</v>
      </c>
      <c r="EJ26" s="580">
        <v>94</v>
      </c>
      <c r="EK26" s="577">
        <v>45.8</v>
      </c>
      <c r="EL26" s="580">
        <v>88</v>
      </c>
      <c r="EM26" s="580">
        <v>538</v>
      </c>
      <c r="EN26" s="580">
        <v>2288</v>
      </c>
      <c r="EO26" s="581">
        <v>630</v>
      </c>
      <c r="EP26" s="581">
        <v>70</v>
      </c>
      <c r="EQ26" s="581">
        <v>3063</v>
      </c>
      <c r="ER26" s="576">
        <v>3161</v>
      </c>
      <c r="ES26" s="577">
        <v>94.1</v>
      </c>
      <c r="ET26" s="577">
        <v>91.3</v>
      </c>
      <c r="EU26" s="581">
        <v>1131</v>
      </c>
      <c r="EV26" s="577">
        <v>16.329999999999998</v>
      </c>
      <c r="EW26" s="581">
        <v>128861</v>
      </c>
      <c r="EX26" s="577">
        <v>45.1</v>
      </c>
      <c r="EY26" s="581">
        <v>348605</v>
      </c>
      <c r="EZ26" s="577">
        <v>2.8</v>
      </c>
      <c r="FA26" s="580">
        <v>547</v>
      </c>
      <c r="FB26" s="580">
        <v>73</v>
      </c>
      <c r="FC26" s="576">
        <v>1124</v>
      </c>
      <c r="FD26" s="580">
        <v>249</v>
      </c>
      <c r="FE26" s="74" t="s">
        <v>1208</v>
      </c>
      <c r="FF26" s="580">
        <v>100</v>
      </c>
      <c r="FG26" s="577">
        <v>100</v>
      </c>
      <c r="FH26" s="576">
        <v>158638</v>
      </c>
      <c r="FI26" s="576">
        <v>3576</v>
      </c>
      <c r="FJ26" s="576">
        <v>0</v>
      </c>
      <c r="FK26" s="586">
        <v>148136</v>
      </c>
      <c r="FL26" s="576">
        <v>108796</v>
      </c>
      <c r="FM26" s="576">
        <v>31783</v>
      </c>
      <c r="FN26" s="576">
        <v>7557</v>
      </c>
      <c r="FO26" s="576">
        <v>6926</v>
      </c>
      <c r="FP26" s="587">
        <v>33.9</v>
      </c>
      <c r="FQ26" s="584">
        <v>809</v>
      </c>
      <c r="FR26" s="588">
        <v>12.2</v>
      </c>
      <c r="FS26" s="585">
        <v>23801</v>
      </c>
      <c r="FT26" s="580" t="s">
        <v>406</v>
      </c>
      <c r="FU26" s="580">
        <v>50</v>
      </c>
      <c r="FV26" s="580">
        <v>524</v>
      </c>
      <c r="FW26" s="589">
        <v>25</v>
      </c>
      <c r="FX26" s="590">
        <v>772</v>
      </c>
      <c r="FY26" s="591">
        <v>57.420215750076139</v>
      </c>
      <c r="FZ26" s="74" t="s">
        <v>1208</v>
      </c>
      <c r="GA26" s="588">
        <v>99.994</v>
      </c>
      <c r="GB26" s="580">
        <v>99.92</v>
      </c>
      <c r="GC26" s="577">
        <v>99.4</v>
      </c>
      <c r="GD26" s="592">
        <v>74</v>
      </c>
      <c r="GE26" s="593">
        <v>159</v>
      </c>
      <c r="GF26" s="584">
        <v>8</v>
      </c>
      <c r="GG26" s="584">
        <v>48</v>
      </c>
      <c r="GH26" s="580">
        <v>1435</v>
      </c>
      <c r="GI26" s="580">
        <v>5</v>
      </c>
      <c r="GJ26" s="580">
        <v>3469</v>
      </c>
      <c r="GK26" s="580">
        <v>4884</v>
      </c>
      <c r="GL26" s="580">
        <v>8</v>
      </c>
      <c r="GM26" s="586" t="s">
        <v>439</v>
      </c>
      <c r="GN26" s="594">
        <v>2566</v>
      </c>
      <c r="GO26" s="580" t="s">
        <v>406</v>
      </c>
      <c r="GP26" s="580" t="s">
        <v>406</v>
      </c>
      <c r="GQ26" s="576">
        <v>18180</v>
      </c>
      <c r="GR26" s="579">
        <v>27</v>
      </c>
      <c r="GS26" s="579">
        <v>3204</v>
      </c>
      <c r="GT26" s="579">
        <v>14949</v>
      </c>
      <c r="GU26" s="576">
        <v>215748</v>
      </c>
      <c r="GV26" s="576">
        <v>250</v>
      </c>
      <c r="GW26" s="576">
        <v>30832</v>
      </c>
      <c r="GX26" s="576">
        <v>184666</v>
      </c>
      <c r="GY26" s="576">
        <v>803</v>
      </c>
      <c r="GZ26" s="576">
        <v>7869</v>
      </c>
      <c r="HA26" s="576">
        <v>669280</v>
      </c>
      <c r="HB26" s="576">
        <v>2499</v>
      </c>
      <c r="HC26" s="576">
        <v>27744</v>
      </c>
      <c r="HD26" s="576">
        <v>569177</v>
      </c>
      <c r="HE26" s="576">
        <v>503</v>
      </c>
      <c r="HF26" s="576">
        <v>15523</v>
      </c>
      <c r="HG26" s="576">
        <v>400571.18</v>
      </c>
      <c r="HH26" s="579">
        <v>498</v>
      </c>
      <c r="HI26" s="580">
        <v>16029</v>
      </c>
      <c r="HJ26" s="580">
        <v>370512</v>
      </c>
      <c r="HK26" s="595">
        <v>8.06</v>
      </c>
      <c r="HL26" s="580">
        <v>28.28</v>
      </c>
      <c r="HM26" s="576">
        <v>1197</v>
      </c>
      <c r="HN26" s="576">
        <v>392</v>
      </c>
      <c r="HO26" s="581">
        <v>110</v>
      </c>
      <c r="HP26" s="74" t="s">
        <v>1208</v>
      </c>
      <c r="HQ26" s="74" t="s">
        <v>1208</v>
      </c>
      <c r="HR26" s="74" t="s">
        <v>1208</v>
      </c>
      <c r="HS26" s="581">
        <v>22</v>
      </c>
      <c r="HT26" s="576">
        <v>1328715</v>
      </c>
      <c r="HU26" s="576">
        <v>9355169</v>
      </c>
      <c r="HV26" s="580">
        <v>1083760</v>
      </c>
      <c r="HW26" s="578">
        <v>1329647</v>
      </c>
      <c r="HX26" s="580">
        <v>290596</v>
      </c>
      <c r="HY26" s="580">
        <v>52610</v>
      </c>
      <c r="HZ26" s="580">
        <v>55570</v>
      </c>
      <c r="IA26" s="580">
        <v>231420</v>
      </c>
      <c r="IB26" s="580">
        <v>179987</v>
      </c>
      <c r="IC26" s="609">
        <v>119781</v>
      </c>
      <c r="ID26" s="609">
        <v>51176000</v>
      </c>
      <c r="IE26" s="609">
        <v>0</v>
      </c>
      <c r="IF26" s="578">
        <v>467</v>
      </c>
      <c r="IG26" s="578">
        <v>0</v>
      </c>
      <c r="IH26" s="609">
        <v>467</v>
      </c>
      <c r="II26" s="578">
        <v>0</v>
      </c>
      <c r="IJ26" s="609">
        <v>0</v>
      </c>
      <c r="IK26" s="576">
        <v>207160</v>
      </c>
      <c r="IL26" s="578">
        <v>0</v>
      </c>
      <c r="IM26" s="626">
        <v>0</v>
      </c>
      <c r="IN26" s="620">
        <v>62.72</v>
      </c>
      <c r="IO26" s="653">
        <v>517284</v>
      </c>
      <c r="IP26" s="613">
        <v>3.2</v>
      </c>
      <c r="IQ26" s="592">
        <v>3.5</v>
      </c>
      <c r="IR26" s="592">
        <v>3.5</v>
      </c>
      <c r="IS26" s="592">
        <v>2277.3000000000002</v>
      </c>
      <c r="IT26" s="592">
        <v>2028.6</v>
      </c>
      <c r="IU26" s="576">
        <v>163316</v>
      </c>
      <c r="IV26" s="577">
        <v>77.2</v>
      </c>
      <c r="IW26" s="577">
        <v>61.4</v>
      </c>
      <c r="IX26" s="577">
        <v>48.4</v>
      </c>
      <c r="IY26" s="577">
        <v>68.2</v>
      </c>
      <c r="IZ26" s="577">
        <v>31.9</v>
      </c>
      <c r="JA26" s="578">
        <v>1</v>
      </c>
      <c r="JB26" s="578">
        <v>11</v>
      </c>
      <c r="JC26" s="588">
        <v>55.58</v>
      </c>
      <c r="JD26" s="621">
        <v>0.94299999999999995</v>
      </c>
      <c r="JE26" s="622">
        <v>87.3</v>
      </c>
      <c r="JF26" s="622">
        <v>-0.7</v>
      </c>
      <c r="JG26" s="622">
        <v>1.5</v>
      </c>
      <c r="JH26" s="623">
        <v>134392286</v>
      </c>
      <c r="JI26" s="579">
        <v>50.6</v>
      </c>
      <c r="JJ26" s="579">
        <v>53.4</v>
      </c>
      <c r="JK26" s="579" t="s">
        <v>406</v>
      </c>
      <c r="JL26" s="579" t="s">
        <v>406</v>
      </c>
      <c r="JM26" s="579" t="s">
        <v>406</v>
      </c>
      <c r="JN26" s="577">
        <v>31.4</v>
      </c>
      <c r="JO26" s="624">
        <v>2880</v>
      </c>
      <c r="JP26" s="74" t="s">
        <v>1208</v>
      </c>
      <c r="JQ26" s="74" t="s">
        <v>1208</v>
      </c>
      <c r="JR26" s="74" t="s">
        <v>1208</v>
      </c>
      <c r="JS26" s="577">
        <v>16.5</v>
      </c>
      <c r="JT26" s="577">
        <v>26.5</v>
      </c>
      <c r="JU26" s="576">
        <v>111991</v>
      </c>
      <c r="JV26" s="576">
        <v>2196</v>
      </c>
      <c r="JW26" s="576">
        <v>2403</v>
      </c>
      <c r="JX26" s="576">
        <v>9069</v>
      </c>
      <c r="JY26" s="576">
        <v>8931</v>
      </c>
      <c r="JZ26" s="576">
        <v>9070</v>
      </c>
      <c r="KA26" s="576">
        <v>10594</v>
      </c>
      <c r="KB26" s="576">
        <v>13834</v>
      </c>
      <c r="KC26" s="576">
        <v>13340</v>
      </c>
      <c r="KD26" s="576">
        <v>11774</v>
      </c>
      <c r="KE26" s="576">
        <v>9435</v>
      </c>
      <c r="KF26" s="576">
        <v>8325</v>
      </c>
      <c r="KG26" s="576">
        <v>6356</v>
      </c>
      <c r="KH26" s="74" t="s">
        <v>1208</v>
      </c>
      <c r="KI26" s="576">
        <v>3113</v>
      </c>
      <c r="KJ26" s="576">
        <v>1421</v>
      </c>
      <c r="KK26" s="576">
        <v>577</v>
      </c>
      <c r="KL26" s="576">
        <v>253</v>
      </c>
      <c r="KM26" s="576">
        <v>13914</v>
      </c>
      <c r="KN26" s="576">
        <v>15018</v>
      </c>
      <c r="KO26" s="576">
        <v>10976</v>
      </c>
      <c r="KP26" s="576">
        <v>12337</v>
      </c>
      <c r="KQ26" s="576">
        <v>15221</v>
      </c>
      <c r="KR26" s="576">
        <v>19212</v>
      </c>
      <c r="KS26" s="576">
        <v>17993</v>
      </c>
      <c r="KT26" s="576">
        <v>16234</v>
      </c>
      <c r="KU26" s="576">
        <v>14592</v>
      </c>
      <c r="KV26" s="576">
        <v>17113</v>
      </c>
      <c r="KW26" s="576">
        <v>20531</v>
      </c>
      <c r="KX26" s="74" t="s">
        <v>1208</v>
      </c>
      <c r="KY26" s="576">
        <v>17454</v>
      </c>
      <c r="KZ26" s="576">
        <v>13461</v>
      </c>
      <c r="LA26" s="576">
        <v>10030</v>
      </c>
      <c r="LB26" s="576">
        <v>11081</v>
      </c>
    </row>
    <row r="27" spans="1:314" ht="12" customHeight="1">
      <c r="A27" s="3">
        <v>142018</v>
      </c>
      <c r="B27" s="555" t="s">
        <v>719</v>
      </c>
      <c r="C27" s="575">
        <v>100.82</v>
      </c>
      <c r="D27" s="576">
        <v>398508</v>
      </c>
      <c r="E27" s="577">
        <v>10.8</v>
      </c>
      <c r="F27" s="577">
        <v>57.48</v>
      </c>
      <c r="G27" s="577">
        <v>31.7</v>
      </c>
      <c r="H27" s="578">
        <v>15112</v>
      </c>
      <c r="I27" s="578">
        <v>33199</v>
      </c>
      <c r="J27" s="578">
        <v>54326</v>
      </c>
      <c r="K27" s="576">
        <v>67240</v>
      </c>
      <c r="L27" s="576">
        <v>185079</v>
      </c>
      <c r="M27" s="576">
        <v>5947</v>
      </c>
      <c r="N27" s="576">
        <v>14771</v>
      </c>
      <c r="O27" s="579">
        <v>16007</v>
      </c>
      <c r="P27" s="74" t="s">
        <v>1208</v>
      </c>
      <c r="Q27" s="74" t="s">
        <v>1208</v>
      </c>
      <c r="R27" s="578">
        <v>390549</v>
      </c>
      <c r="S27" s="576">
        <v>406586</v>
      </c>
      <c r="T27" s="576">
        <v>370704</v>
      </c>
      <c r="U27" s="576">
        <v>126974</v>
      </c>
      <c r="V27" s="576">
        <v>1471981</v>
      </c>
      <c r="W27" s="576">
        <v>391610</v>
      </c>
      <c r="X27" s="576">
        <v>827581</v>
      </c>
      <c r="Y27" s="580">
        <v>3</v>
      </c>
      <c r="Z27" s="574">
        <v>72</v>
      </c>
      <c r="AA27" s="580">
        <v>4</v>
      </c>
      <c r="AB27" s="74" t="s">
        <v>1208</v>
      </c>
      <c r="AC27" s="74" t="s">
        <v>1208</v>
      </c>
      <c r="AD27" s="581">
        <v>151431</v>
      </c>
      <c r="AE27" s="576">
        <v>2213</v>
      </c>
      <c r="AF27" s="580">
        <v>2119</v>
      </c>
      <c r="AG27" s="576">
        <v>3216</v>
      </c>
      <c r="AH27" s="576">
        <v>486807</v>
      </c>
      <c r="AI27" s="576" t="s">
        <v>439</v>
      </c>
      <c r="AJ27" s="74" t="s">
        <v>1207</v>
      </c>
      <c r="AK27" s="574">
        <v>34</v>
      </c>
      <c r="AL27" s="576">
        <v>4780</v>
      </c>
      <c r="AM27" s="579">
        <v>46</v>
      </c>
      <c r="AN27" s="576">
        <v>17429</v>
      </c>
      <c r="AO27" s="576">
        <v>1138</v>
      </c>
      <c r="AP27" s="576">
        <v>228</v>
      </c>
      <c r="AQ27" s="582">
        <v>23</v>
      </c>
      <c r="AR27" s="576">
        <v>9117</v>
      </c>
      <c r="AS27" s="576">
        <v>679</v>
      </c>
      <c r="AT27" s="576">
        <v>2</v>
      </c>
      <c r="AU27" s="576">
        <v>567</v>
      </c>
      <c r="AV27" s="576">
        <v>12</v>
      </c>
      <c r="AW27" s="576">
        <v>65</v>
      </c>
      <c r="AX27" s="74" t="s">
        <v>1207</v>
      </c>
      <c r="AY27" s="74" t="s">
        <v>1207</v>
      </c>
      <c r="AZ27" s="74" t="s">
        <v>1207</v>
      </c>
      <c r="BA27" s="74" t="s">
        <v>1207</v>
      </c>
      <c r="BB27" s="577">
        <v>100</v>
      </c>
      <c r="BC27" s="577">
        <v>102.4</v>
      </c>
      <c r="BD27" s="577">
        <v>83.6</v>
      </c>
      <c r="BE27" s="74" t="s">
        <v>1207</v>
      </c>
      <c r="BF27" s="580">
        <v>46</v>
      </c>
      <c r="BG27" s="582">
        <v>23</v>
      </c>
      <c r="BH27" s="582">
        <v>9</v>
      </c>
      <c r="BI27" s="74" t="s">
        <v>1208</v>
      </c>
      <c r="BJ27" s="74" t="s">
        <v>1208</v>
      </c>
      <c r="BK27" s="580">
        <v>0</v>
      </c>
      <c r="BL27" s="580">
        <v>0</v>
      </c>
      <c r="BM27" s="582">
        <v>0</v>
      </c>
      <c r="BN27" s="582">
        <v>0</v>
      </c>
      <c r="BO27" s="579">
        <v>4</v>
      </c>
      <c r="BP27" s="576">
        <v>32238</v>
      </c>
      <c r="BQ27" s="579">
        <v>1</v>
      </c>
      <c r="BR27" s="576">
        <v>24017</v>
      </c>
      <c r="BS27" s="579">
        <v>7</v>
      </c>
      <c r="BT27" s="576">
        <v>79524</v>
      </c>
      <c r="BU27" s="579">
        <v>12</v>
      </c>
      <c r="BV27" s="576">
        <v>7021</v>
      </c>
      <c r="BW27" s="577">
        <v>48.4</v>
      </c>
      <c r="BX27" s="580">
        <v>1</v>
      </c>
      <c r="BY27" s="580">
        <v>2</v>
      </c>
      <c r="BZ27" s="580">
        <v>506</v>
      </c>
      <c r="CA27" s="580">
        <v>1659</v>
      </c>
      <c r="CB27" s="577">
        <v>53.6</v>
      </c>
      <c r="CC27" s="583">
        <v>0.82</v>
      </c>
      <c r="CD27" s="577">
        <v>23.5</v>
      </c>
      <c r="CE27" s="577">
        <v>4.8628844839371155</v>
      </c>
      <c r="CF27" s="577">
        <v>55.525193180599999</v>
      </c>
      <c r="CG27" s="579">
        <v>12</v>
      </c>
      <c r="CH27" s="576">
        <v>3470</v>
      </c>
      <c r="CI27" s="579">
        <v>323</v>
      </c>
      <c r="CJ27" s="579">
        <v>877</v>
      </c>
      <c r="CK27" s="579">
        <v>4905</v>
      </c>
      <c r="CL27" s="579">
        <v>1356</v>
      </c>
      <c r="CM27" s="579">
        <v>347</v>
      </c>
      <c r="CN27" s="579">
        <v>718</v>
      </c>
      <c r="CO27" s="575">
        <v>1.22</v>
      </c>
      <c r="CP27" s="583">
        <v>0</v>
      </c>
      <c r="CQ27" s="579">
        <v>3</v>
      </c>
      <c r="CR27" s="579">
        <v>84</v>
      </c>
      <c r="CS27" s="579">
        <v>6</v>
      </c>
      <c r="CT27" s="579">
        <v>2</v>
      </c>
      <c r="CU27" s="579">
        <v>122</v>
      </c>
      <c r="CV27" s="579">
        <v>21</v>
      </c>
      <c r="CW27" s="576">
        <v>2200</v>
      </c>
      <c r="CX27" s="579">
        <v>10</v>
      </c>
      <c r="CY27" s="579">
        <v>992</v>
      </c>
      <c r="CZ27" s="580">
        <v>46</v>
      </c>
      <c r="DA27" s="580">
        <v>675</v>
      </c>
      <c r="DB27" s="580">
        <v>20</v>
      </c>
      <c r="DC27" s="580">
        <v>195</v>
      </c>
      <c r="DD27" s="580">
        <v>10</v>
      </c>
      <c r="DE27" s="580">
        <v>234</v>
      </c>
      <c r="DF27" s="576">
        <v>13665</v>
      </c>
      <c r="DG27" s="576">
        <v>3185</v>
      </c>
      <c r="DH27" s="576">
        <v>3229</v>
      </c>
      <c r="DI27" s="576">
        <v>1376654.3959999999</v>
      </c>
      <c r="DJ27" s="576">
        <v>377242.47100000002</v>
      </c>
      <c r="DK27" s="576">
        <v>898289.728</v>
      </c>
      <c r="DL27" s="576">
        <v>126510</v>
      </c>
      <c r="DM27" s="579">
        <v>12</v>
      </c>
      <c r="DN27" s="576">
        <v>22988</v>
      </c>
      <c r="DO27" s="576">
        <v>2850</v>
      </c>
      <c r="DP27" s="576">
        <v>1819</v>
      </c>
      <c r="DQ27" s="580">
        <v>132</v>
      </c>
      <c r="DR27" s="580">
        <v>1292</v>
      </c>
      <c r="DS27" s="576">
        <v>14050</v>
      </c>
      <c r="DT27" s="619">
        <v>13358</v>
      </c>
      <c r="DU27" s="576">
        <v>3355</v>
      </c>
      <c r="DV27" s="576">
        <v>4077</v>
      </c>
      <c r="DW27" s="580">
        <v>360</v>
      </c>
      <c r="DX27" s="580">
        <v>325</v>
      </c>
      <c r="DY27" s="580">
        <v>3</v>
      </c>
      <c r="DZ27" s="580">
        <v>1721</v>
      </c>
      <c r="EA27" s="580">
        <v>51</v>
      </c>
      <c r="EB27" s="580">
        <v>15154</v>
      </c>
      <c r="EC27" s="74" t="s">
        <v>1208</v>
      </c>
      <c r="ED27" s="584">
        <v>74</v>
      </c>
      <c r="EE27" s="576">
        <v>6304</v>
      </c>
      <c r="EF27" s="585">
        <v>6867</v>
      </c>
      <c r="EG27" s="579">
        <v>45</v>
      </c>
      <c r="EH27" s="586">
        <v>814</v>
      </c>
      <c r="EI27" s="580">
        <v>78</v>
      </c>
      <c r="EJ27" s="580">
        <v>78</v>
      </c>
      <c r="EK27" s="577">
        <v>38.200000000000003</v>
      </c>
      <c r="EL27" s="580">
        <v>20</v>
      </c>
      <c r="EM27" s="580">
        <v>42</v>
      </c>
      <c r="EN27" s="580">
        <v>2596</v>
      </c>
      <c r="EO27" s="581">
        <v>624</v>
      </c>
      <c r="EP27" s="581">
        <v>205</v>
      </c>
      <c r="EQ27" s="581">
        <v>2051</v>
      </c>
      <c r="ER27" s="576">
        <v>2215</v>
      </c>
      <c r="ES27" s="577">
        <v>89</v>
      </c>
      <c r="ET27" s="577">
        <v>89</v>
      </c>
      <c r="EU27" s="581">
        <v>702</v>
      </c>
      <c r="EV27" s="577">
        <v>13.2</v>
      </c>
      <c r="EW27" s="581">
        <v>92282</v>
      </c>
      <c r="EX27" s="577">
        <v>31.5</v>
      </c>
      <c r="EY27" s="581">
        <v>390742.89774820657</v>
      </c>
      <c r="EZ27" s="577">
        <v>0.77864666618522449</v>
      </c>
      <c r="FA27" s="580">
        <v>310</v>
      </c>
      <c r="FB27" s="580">
        <v>6</v>
      </c>
      <c r="FC27" s="576">
        <v>2855</v>
      </c>
      <c r="FD27" s="580">
        <v>39</v>
      </c>
      <c r="FE27" s="74" t="s">
        <v>1208</v>
      </c>
      <c r="FF27" s="580">
        <v>100</v>
      </c>
      <c r="FG27" s="577">
        <v>100</v>
      </c>
      <c r="FH27" s="576">
        <v>131299</v>
      </c>
      <c r="FI27" s="576">
        <v>10378</v>
      </c>
      <c r="FJ27" s="576">
        <v>23</v>
      </c>
      <c r="FK27" s="586">
        <v>101241</v>
      </c>
      <c r="FL27" s="576">
        <v>87803</v>
      </c>
      <c r="FM27" s="576">
        <v>14063</v>
      </c>
      <c r="FN27" s="576">
        <v>5375</v>
      </c>
      <c r="FO27" s="576">
        <v>19682</v>
      </c>
      <c r="FP27" s="587">
        <v>31.2</v>
      </c>
      <c r="FQ27" s="584">
        <v>534</v>
      </c>
      <c r="FR27" s="588">
        <v>14</v>
      </c>
      <c r="FS27" s="585">
        <v>9730</v>
      </c>
      <c r="FT27" s="580">
        <v>90</v>
      </c>
      <c r="FU27" s="580">
        <v>110</v>
      </c>
      <c r="FV27" s="580">
        <v>817</v>
      </c>
      <c r="FW27" s="589">
        <v>8</v>
      </c>
      <c r="FX27" s="590">
        <v>253</v>
      </c>
      <c r="FY27" s="591">
        <v>72.913895972376423</v>
      </c>
      <c r="FZ27" s="74" t="s">
        <v>1208</v>
      </c>
      <c r="GA27" s="588">
        <v>100</v>
      </c>
      <c r="GB27" s="588">
        <v>90.9</v>
      </c>
      <c r="GC27" s="577">
        <v>97.8</v>
      </c>
      <c r="GD27" s="592">
        <v>62.6</v>
      </c>
      <c r="GE27" s="593">
        <v>154</v>
      </c>
      <c r="GF27" s="584">
        <v>15</v>
      </c>
      <c r="GG27" s="584">
        <v>82</v>
      </c>
      <c r="GH27" s="580">
        <v>1174</v>
      </c>
      <c r="GI27" s="580">
        <v>8</v>
      </c>
      <c r="GJ27" s="580">
        <v>1392</v>
      </c>
      <c r="GK27" s="580">
        <v>3313</v>
      </c>
      <c r="GL27" s="580">
        <v>7</v>
      </c>
      <c r="GM27" s="586">
        <v>8751774</v>
      </c>
      <c r="GN27" s="594">
        <v>1752</v>
      </c>
      <c r="GO27" s="654" t="s">
        <v>439</v>
      </c>
      <c r="GP27" s="654" t="s">
        <v>439</v>
      </c>
      <c r="GQ27" s="576">
        <v>12816</v>
      </c>
      <c r="GR27" s="579">
        <v>21</v>
      </c>
      <c r="GS27" s="579">
        <v>1865</v>
      </c>
      <c r="GT27" s="579">
        <v>10930</v>
      </c>
      <c r="GU27" s="576">
        <v>120811</v>
      </c>
      <c r="GV27" s="576">
        <v>269</v>
      </c>
      <c r="GW27" s="576">
        <v>22204</v>
      </c>
      <c r="GX27" s="576">
        <v>98338</v>
      </c>
      <c r="GY27" s="576">
        <v>353</v>
      </c>
      <c r="GZ27" s="576">
        <v>2571</v>
      </c>
      <c r="HA27" s="576">
        <v>139317</v>
      </c>
      <c r="HB27" s="576">
        <v>2171</v>
      </c>
      <c r="HC27" s="576">
        <v>18695</v>
      </c>
      <c r="HD27" s="576">
        <v>379405</v>
      </c>
      <c r="HE27" s="576">
        <v>191</v>
      </c>
      <c r="HF27" s="576">
        <v>13425</v>
      </c>
      <c r="HG27" s="576">
        <v>744564.69</v>
      </c>
      <c r="HH27" s="579">
        <v>184</v>
      </c>
      <c r="HI27" s="594">
        <v>6842</v>
      </c>
      <c r="HJ27" s="655">
        <v>305120</v>
      </c>
      <c r="HK27" s="595">
        <v>8</v>
      </c>
      <c r="HL27" s="580">
        <v>150</v>
      </c>
      <c r="HM27" s="576">
        <v>628</v>
      </c>
      <c r="HN27" s="576">
        <v>354</v>
      </c>
      <c r="HO27" s="581">
        <v>139</v>
      </c>
      <c r="HP27" s="74" t="s">
        <v>1208</v>
      </c>
      <c r="HQ27" s="74" t="s">
        <v>1208</v>
      </c>
      <c r="HR27" s="74" t="s">
        <v>1208</v>
      </c>
      <c r="HS27" s="581">
        <v>6</v>
      </c>
      <c r="HT27" s="576">
        <v>1183039</v>
      </c>
      <c r="HU27" s="576">
        <v>6747523</v>
      </c>
      <c r="HV27" s="580">
        <v>670335</v>
      </c>
      <c r="HW27" s="580">
        <v>1095918</v>
      </c>
      <c r="HX27" s="580">
        <v>301825</v>
      </c>
      <c r="HY27" s="580">
        <v>3383</v>
      </c>
      <c r="HZ27" s="580">
        <v>3347</v>
      </c>
      <c r="IA27" s="580">
        <v>176420</v>
      </c>
      <c r="IB27" s="580">
        <v>110728</v>
      </c>
      <c r="IC27" s="609">
        <v>65401</v>
      </c>
      <c r="ID27" s="609">
        <v>49178031</v>
      </c>
      <c r="IE27" s="609" t="s">
        <v>439</v>
      </c>
      <c r="IF27" s="578">
        <v>320</v>
      </c>
      <c r="IG27" s="578" t="s">
        <v>439</v>
      </c>
      <c r="IH27" s="609">
        <v>250</v>
      </c>
      <c r="II27" s="578" t="s">
        <v>439</v>
      </c>
      <c r="IJ27" s="609" t="s">
        <v>439</v>
      </c>
      <c r="IK27" s="576">
        <v>146047</v>
      </c>
      <c r="IL27" s="578">
        <v>0</v>
      </c>
      <c r="IM27" s="652">
        <v>3000</v>
      </c>
      <c r="IN27" s="620">
        <v>57.53</v>
      </c>
      <c r="IO27" s="609">
        <v>386841</v>
      </c>
      <c r="IP27" s="613">
        <v>1.3</v>
      </c>
      <c r="IQ27" s="592">
        <v>3.94</v>
      </c>
      <c r="IR27" s="592">
        <v>3.36</v>
      </c>
      <c r="IS27" s="592">
        <v>393</v>
      </c>
      <c r="IT27" s="592">
        <v>393</v>
      </c>
      <c r="IU27" s="576">
        <v>82540</v>
      </c>
      <c r="IV27" s="577">
        <v>77.599999999999994</v>
      </c>
      <c r="IW27" s="577">
        <v>58.7</v>
      </c>
      <c r="IX27" s="577">
        <v>37.5</v>
      </c>
      <c r="IY27" s="577">
        <v>58.9</v>
      </c>
      <c r="IZ27" s="577">
        <v>24.8</v>
      </c>
      <c r="JA27" s="578">
        <v>3</v>
      </c>
      <c r="JB27" s="656">
        <v>11</v>
      </c>
      <c r="JC27" s="588">
        <v>81.811999999999998</v>
      </c>
      <c r="JD27" s="621">
        <v>0.81699999999999995</v>
      </c>
      <c r="JE27" s="622">
        <v>102.4</v>
      </c>
      <c r="JF27" s="622">
        <v>6.6</v>
      </c>
      <c r="JG27" s="622">
        <v>3.4</v>
      </c>
      <c r="JH27" s="623">
        <v>186196465</v>
      </c>
      <c r="JI27" s="579">
        <v>48.8</v>
      </c>
      <c r="JJ27" s="579">
        <v>51.6</v>
      </c>
      <c r="JK27" s="579" t="s">
        <v>439</v>
      </c>
      <c r="JL27" s="579" t="s">
        <v>439</v>
      </c>
      <c r="JM27" s="579">
        <v>31.4</v>
      </c>
      <c r="JN27" s="577">
        <v>31</v>
      </c>
      <c r="JO27" s="624">
        <v>3344</v>
      </c>
      <c r="JP27" s="74" t="s">
        <v>1208</v>
      </c>
      <c r="JQ27" s="74" t="s">
        <v>1208</v>
      </c>
      <c r="JR27" s="74" t="s">
        <v>1208</v>
      </c>
      <c r="JS27" s="577">
        <v>13.666666666666666</v>
      </c>
      <c r="JT27" s="577">
        <v>29</v>
      </c>
      <c r="JU27" s="576">
        <v>70128</v>
      </c>
      <c r="JV27" s="576">
        <v>1257</v>
      </c>
      <c r="JW27" s="576">
        <v>1625</v>
      </c>
      <c r="JX27" s="576">
        <v>5375</v>
      </c>
      <c r="JY27" s="576">
        <v>5885</v>
      </c>
      <c r="JZ27" s="576">
        <v>5674</v>
      </c>
      <c r="KA27" s="576">
        <v>6784</v>
      </c>
      <c r="KB27" s="576">
        <v>9683</v>
      </c>
      <c r="KC27" s="576">
        <v>9180</v>
      </c>
      <c r="KD27" s="576">
        <v>8177</v>
      </c>
      <c r="KE27" s="576">
        <v>6895</v>
      </c>
      <c r="KF27" s="576">
        <v>5970</v>
      </c>
      <c r="KG27" s="576">
        <v>4571</v>
      </c>
      <c r="KH27" s="74" t="s">
        <v>1208</v>
      </c>
      <c r="KI27" s="576">
        <v>2147</v>
      </c>
      <c r="KJ27" s="576">
        <v>814</v>
      </c>
      <c r="KK27" s="576">
        <v>355</v>
      </c>
      <c r="KL27" s="576">
        <v>156</v>
      </c>
      <c r="KM27" s="576">
        <v>8230</v>
      </c>
      <c r="KN27" s="576">
        <v>7742</v>
      </c>
      <c r="KO27" s="576">
        <v>7540</v>
      </c>
      <c r="KP27" s="576">
        <v>8392</v>
      </c>
      <c r="KQ27" s="576">
        <v>10346</v>
      </c>
      <c r="KR27" s="576">
        <v>13490</v>
      </c>
      <c r="KS27" s="576">
        <v>12252</v>
      </c>
      <c r="KT27" s="576">
        <v>11232</v>
      </c>
      <c r="KU27" s="576">
        <v>10567</v>
      </c>
      <c r="KV27" s="576">
        <v>12828</v>
      </c>
      <c r="KW27" s="576">
        <v>17119</v>
      </c>
      <c r="KX27" s="74" t="s">
        <v>1208</v>
      </c>
      <c r="KY27" s="576">
        <v>15303</v>
      </c>
      <c r="KZ27" s="576">
        <v>12048</v>
      </c>
      <c r="LA27" s="576">
        <v>9699</v>
      </c>
      <c r="LB27" s="576">
        <v>10351</v>
      </c>
    </row>
    <row r="28" spans="1:314" ht="12" customHeight="1">
      <c r="A28" s="3">
        <v>162019</v>
      </c>
      <c r="B28" s="555" t="s">
        <v>720</v>
      </c>
      <c r="C28" s="657">
        <v>1241.77</v>
      </c>
      <c r="D28" s="658">
        <v>414659</v>
      </c>
      <c r="E28" s="659">
        <v>12</v>
      </c>
      <c r="F28" s="659">
        <v>58.4</v>
      </c>
      <c r="G28" s="659">
        <v>29.6</v>
      </c>
      <c r="H28" s="656">
        <v>18518</v>
      </c>
      <c r="I28" s="656">
        <v>38810</v>
      </c>
      <c r="J28" s="656">
        <v>61002</v>
      </c>
      <c r="K28" s="658">
        <v>64040</v>
      </c>
      <c r="L28" s="658">
        <v>180388</v>
      </c>
      <c r="M28" s="658">
        <v>7707</v>
      </c>
      <c r="N28" s="658">
        <v>13091</v>
      </c>
      <c r="O28" s="660">
        <v>12782</v>
      </c>
      <c r="P28" s="74" t="s">
        <v>1208</v>
      </c>
      <c r="Q28" s="74" t="s">
        <v>1208</v>
      </c>
      <c r="R28" s="656">
        <v>413971</v>
      </c>
      <c r="S28" s="658">
        <v>418686</v>
      </c>
      <c r="T28" s="658">
        <v>442901</v>
      </c>
      <c r="U28" s="658">
        <v>723744</v>
      </c>
      <c r="V28" s="658">
        <v>1810996</v>
      </c>
      <c r="W28" s="658">
        <v>715752</v>
      </c>
      <c r="X28" s="658">
        <v>1051246</v>
      </c>
      <c r="Y28" s="648">
        <v>13</v>
      </c>
      <c r="Z28" s="574">
        <v>117</v>
      </c>
      <c r="AA28" s="648">
        <v>43</v>
      </c>
      <c r="AB28" s="74" t="s">
        <v>1208</v>
      </c>
      <c r="AC28" s="74" t="s">
        <v>1208</v>
      </c>
      <c r="AD28" s="661">
        <v>126617</v>
      </c>
      <c r="AE28" s="658">
        <v>76474</v>
      </c>
      <c r="AF28" s="648">
        <v>4344</v>
      </c>
      <c r="AG28" s="658">
        <v>2196</v>
      </c>
      <c r="AH28" s="658">
        <v>296086</v>
      </c>
      <c r="AI28" s="658">
        <v>1726</v>
      </c>
      <c r="AJ28" s="74" t="s">
        <v>1207</v>
      </c>
      <c r="AK28" s="574">
        <v>16</v>
      </c>
      <c r="AL28" s="658">
        <v>737</v>
      </c>
      <c r="AM28" s="660">
        <v>66</v>
      </c>
      <c r="AN28" s="658">
        <v>19993</v>
      </c>
      <c r="AO28" s="658">
        <v>1358</v>
      </c>
      <c r="AP28" s="658">
        <v>187</v>
      </c>
      <c r="AQ28" s="662">
        <v>27</v>
      </c>
      <c r="AR28" s="658">
        <v>10385</v>
      </c>
      <c r="AS28" s="658">
        <v>757</v>
      </c>
      <c r="AT28" s="658">
        <v>20</v>
      </c>
      <c r="AU28" s="658">
        <v>353</v>
      </c>
      <c r="AV28" s="658">
        <v>27</v>
      </c>
      <c r="AW28" s="658">
        <v>165</v>
      </c>
      <c r="AX28" s="74" t="s">
        <v>1207</v>
      </c>
      <c r="AY28" s="74" t="s">
        <v>1207</v>
      </c>
      <c r="AZ28" s="74" t="s">
        <v>1207</v>
      </c>
      <c r="BA28" s="74" t="s">
        <v>1207</v>
      </c>
      <c r="BB28" s="659">
        <v>93.406593406593402</v>
      </c>
      <c r="BC28" s="659">
        <v>111.7</v>
      </c>
      <c r="BD28" s="659">
        <v>109.8</v>
      </c>
      <c r="BE28" s="74" t="s">
        <v>1207</v>
      </c>
      <c r="BF28" s="648">
        <v>54</v>
      </c>
      <c r="BG28" s="662">
        <v>29</v>
      </c>
      <c r="BH28" s="662">
        <v>10</v>
      </c>
      <c r="BI28" s="74" t="s">
        <v>1208</v>
      </c>
      <c r="BJ28" s="74" t="s">
        <v>1208</v>
      </c>
      <c r="BK28" s="648">
        <v>2</v>
      </c>
      <c r="BL28" s="648">
        <v>2</v>
      </c>
      <c r="BM28" s="662">
        <v>4</v>
      </c>
      <c r="BN28" s="662">
        <v>2</v>
      </c>
      <c r="BO28" s="660">
        <v>10</v>
      </c>
      <c r="BP28" s="658">
        <v>55209.27</v>
      </c>
      <c r="BQ28" s="660">
        <v>1</v>
      </c>
      <c r="BR28" s="658">
        <v>29500</v>
      </c>
      <c r="BS28" s="660">
        <v>2</v>
      </c>
      <c r="BT28" s="658">
        <v>126581.73</v>
      </c>
      <c r="BU28" s="660">
        <v>6</v>
      </c>
      <c r="BV28" s="658">
        <v>3774.98</v>
      </c>
      <c r="BW28" s="659">
        <v>49</v>
      </c>
      <c r="BX28" s="648">
        <v>1</v>
      </c>
      <c r="BY28" s="648">
        <v>2</v>
      </c>
      <c r="BZ28" s="648">
        <v>691</v>
      </c>
      <c r="CA28" s="648">
        <v>9518</v>
      </c>
      <c r="CB28" s="659">
        <v>94.1</v>
      </c>
      <c r="CC28" s="663">
        <v>1.72</v>
      </c>
      <c r="CD28" s="659">
        <v>32.299999999999997</v>
      </c>
      <c r="CE28" s="659">
        <v>3.0177983410445584</v>
      </c>
      <c r="CF28" s="659">
        <v>61.0556408582</v>
      </c>
      <c r="CG28" s="660">
        <v>46</v>
      </c>
      <c r="CH28" s="658">
        <v>7299</v>
      </c>
      <c r="CI28" s="660">
        <v>349</v>
      </c>
      <c r="CJ28" s="660">
        <v>1485</v>
      </c>
      <c r="CK28" s="579">
        <v>4785</v>
      </c>
      <c r="CL28" s="579">
        <v>1283</v>
      </c>
      <c r="CM28" s="579">
        <v>417</v>
      </c>
      <c r="CN28" s="579">
        <v>656</v>
      </c>
      <c r="CO28" s="657">
        <v>1.54</v>
      </c>
      <c r="CP28" s="663" t="s">
        <v>439</v>
      </c>
      <c r="CQ28" s="660">
        <v>3</v>
      </c>
      <c r="CR28" s="660">
        <v>17</v>
      </c>
      <c r="CS28" s="660">
        <v>6</v>
      </c>
      <c r="CT28" s="660">
        <v>2</v>
      </c>
      <c r="CU28" s="660">
        <v>200</v>
      </c>
      <c r="CV28" s="660">
        <v>26</v>
      </c>
      <c r="CW28" s="658">
        <v>1746</v>
      </c>
      <c r="CX28" s="660">
        <v>17</v>
      </c>
      <c r="CY28" s="660">
        <v>1683</v>
      </c>
      <c r="CZ28" s="648">
        <v>44</v>
      </c>
      <c r="DA28" s="648">
        <v>597</v>
      </c>
      <c r="DB28" s="648">
        <v>23</v>
      </c>
      <c r="DC28" s="648">
        <v>225</v>
      </c>
      <c r="DD28" s="648">
        <v>25</v>
      </c>
      <c r="DE28" s="648">
        <v>658</v>
      </c>
      <c r="DF28" s="658">
        <v>14559</v>
      </c>
      <c r="DG28" s="658">
        <v>3649</v>
      </c>
      <c r="DH28" s="658">
        <v>3772</v>
      </c>
      <c r="DI28" s="658">
        <v>1417725.6540000001</v>
      </c>
      <c r="DJ28" s="658">
        <v>548205.67000000004</v>
      </c>
      <c r="DK28" s="658">
        <v>1144632.638</v>
      </c>
      <c r="DL28" s="658">
        <v>122637</v>
      </c>
      <c r="DM28" s="660">
        <v>32</v>
      </c>
      <c r="DN28" s="658">
        <v>23921</v>
      </c>
      <c r="DO28" s="658">
        <v>2796</v>
      </c>
      <c r="DP28" s="658">
        <v>2058</v>
      </c>
      <c r="DQ28" s="648">
        <v>374</v>
      </c>
      <c r="DR28" s="648">
        <v>1792</v>
      </c>
      <c r="DS28" s="658">
        <v>42576</v>
      </c>
      <c r="DT28" s="599">
        <v>18842</v>
      </c>
      <c r="DU28" s="658">
        <v>3093</v>
      </c>
      <c r="DV28" s="658">
        <v>3200</v>
      </c>
      <c r="DW28" s="648">
        <v>336</v>
      </c>
      <c r="DX28" s="648">
        <v>436</v>
      </c>
      <c r="DY28" s="648">
        <v>4</v>
      </c>
      <c r="DZ28" s="648">
        <v>2330</v>
      </c>
      <c r="EA28" s="648">
        <v>51</v>
      </c>
      <c r="EB28" s="648">
        <v>16748</v>
      </c>
      <c r="EC28" s="74" t="s">
        <v>1208</v>
      </c>
      <c r="ED28" s="584">
        <v>115</v>
      </c>
      <c r="EE28" s="576">
        <v>15049</v>
      </c>
      <c r="EF28" s="585">
        <v>12833</v>
      </c>
      <c r="EG28" s="660">
        <v>0</v>
      </c>
      <c r="EH28" s="586">
        <v>1864</v>
      </c>
      <c r="EI28" s="648">
        <v>105</v>
      </c>
      <c r="EJ28" s="648">
        <v>86</v>
      </c>
      <c r="EK28" s="659">
        <v>69.599999999999994</v>
      </c>
      <c r="EL28" s="648">
        <v>117</v>
      </c>
      <c r="EM28" s="648">
        <v>275</v>
      </c>
      <c r="EN28" s="648">
        <v>1810</v>
      </c>
      <c r="EO28" s="661">
        <v>656</v>
      </c>
      <c r="EP28" s="661">
        <v>133</v>
      </c>
      <c r="EQ28" s="661">
        <v>2391</v>
      </c>
      <c r="ER28" s="658">
        <v>3014</v>
      </c>
      <c r="ES28" s="659">
        <v>96.8</v>
      </c>
      <c r="ET28" s="659">
        <v>95.9</v>
      </c>
      <c r="EU28" s="661">
        <v>225</v>
      </c>
      <c r="EV28" s="659">
        <v>5.13</v>
      </c>
      <c r="EW28" s="661">
        <v>72824</v>
      </c>
      <c r="EX28" s="659">
        <v>31.9</v>
      </c>
      <c r="EY28" s="661">
        <v>393712</v>
      </c>
      <c r="EZ28" s="722">
        <v>-0.5</v>
      </c>
      <c r="FA28" s="648">
        <v>585</v>
      </c>
      <c r="FB28" s="648">
        <v>9</v>
      </c>
      <c r="FC28" s="578">
        <v>4781</v>
      </c>
      <c r="FD28" s="656">
        <v>31</v>
      </c>
      <c r="FE28" s="74" t="s">
        <v>1208</v>
      </c>
      <c r="FF28" s="656">
        <v>100</v>
      </c>
      <c r="FG28" s="664">
        <v>100</v>
      </c>
      <c r="FH28" s="658">
        <v>163290</v>
      </c>
      <c r="FI28" s="658">
        <v>787</v>
      </c>
      <c r="FJ28" s="658">
        <v>13950</v>
      </c>
      <c r="FK28" s="586">
        <v>150703</v>
      </c>
      <c r="FL28" s="658">
        <v>122046</v>
      </c>
      <c r="FM28" s="658">
        <v>21926</v>
      </c>
      <c r="FN28" s="658">
        <v>6731</v>
      </c>
      <c r="FO28" s="658">
        <v>11800</v>
      </c>
      <c r="FP28" s="587">
        <v>23.4</v>
      </c>
      <c r="FQ28" s="584">
        <v>1128</v>
      </c>
      <c r="FR28" s="588">
        <v>14.5</v>
      </c>
      <c r="FS28" s="585">
        <v>6103</v>
      </c>
      <c r="FT28" s="648">
        <v>159</v>
      </c>
      <c r="FU28" s="648">
        <v>3</v>
      </c>
      <c r="FV28" s="648">
        <v>10</v>
      </c>
      <c r="FW28" s="589">
        <v>45</v>
      </c>
      <c r="FX28" s="665">
        <v>1253</v>
      </c>
      <c r="FY28" s="666">
        <v>71.255767861013908</v>
      </c>
      <c r="FZ28" s="74" t="s">
        <v>1208</v>
      </c>
      <c r="GA28" s="588">
        <v>98.87</v>
      </c>
      <c r="GB28" s="588">
        <v>90.44</v>
      </c>
      <c r="GC28" s="577">
        <v>92.5</v>
      </c>
      <c r="GD28" s="667">
        <v>79.05</v>
      </c>
      <c r="GE28" s="593">
        <v>77</v>
      </c>
      <c r="GF28" s="584">
        <v>17</v>
      </c>
      <c r="GG28" s="584">
        <v>75</v>
      </c>
      <c r="GH28" s="648">
        <v>1120</v>
      </c>
      <c r="GI28" s="648">
        <v>7</v>
      </c>
      <c r="GJ28" s="648">
        <v>2214</v>
      </c>
      <c r="GK28" s="648">
        <v>2039</v>
      </c>
      <c r="GL28" s="648">
        <v>7</v>
      </c>
      <c r="GM28" s="586">
        <v>7150456</v>
      </c>
      <c r="GN28" s="594">
        <v>7850</v>
      </c>
      <c r="GO28" s="648" t="s">
        <v>439</v>
      </c>
      <c r="GP28" s="648" t="s">
        <v>439</v>
      </c>
      <c r="GQ28" s="658">
        <v>20359</v>
      </c>
      <c r="GR28" s="660">
        <v>96</v>
      </c>
      <c r="GS28" s="660">
        <v>3666</v>
      </c>
      <c r="GT28" s="660">
        <v>16597</v>
      </c>
      <c r="GU28" s="658">
        <v>217688</v>
      </c>
      <c r="GV28" s="658">
        <v>1338</v>
      </c>
      <c r="GW28" s="658">
        <v>58043</v>
      </c>
      <c r="GX28" s="658">
        <v>158307</v>
      </c>
      <c r="GY28" s="658">
        <v>1363</v>
      </c>
      <c r="GZ28" s="658">
        <v>12166</v>
      </c>
      <c r="HA28" s="658">
        <v>1224252</v>
      </c>
      <c r="HB28" s="658">
        <v>3106</v>
      </c>
      <c r="HC28" s="658">
        <v>22629</v>
      </c>
      <c r="HD28" s="658">
        <v>510299</v>
      </c>
      <c r="HE28" s="658">
        <v>809</v>
      </c>
      <c r="HF28" s="658">
        <v>43174</v>
      </c>
      <c r="HG28" s="658">
        <v>1457825.8</v>
      </c>
      <c r="HH28" s="660">
        <v>783</v>
      </c>
      <c r="HI28" s="648">
        <v>27732</v>
      </c>
      <c r="HJ28" s="648">
        <v>707137</v>
      </c>
      <c r="HK28" s="668">
        <v>160</v>
      </c>
      <c r="HL28" s="648">
        <v>8631</v>
      </c>
      <c r="HM28" s="658">
        <v>6570</v>
      </c>
      <c r="HN28" s="658">
        <v>4766</v>
      </c>
      <c r="HO28" s="661">
        <v>374</v>
      </c>
      <c r="HP28" s="74" t="s">
        <v>1208</v>
      </c>
      <c r="HQ28" s="74" t="s">
        <v>1208</v>
      </c>
      <c r="HR28" s="74" t="s">
        <v>1208</v>
      </c>
      <c r="HS28" s="661">
        <v>490</v>
      </c>
      <c r="HT28" s="658">
        <v>3084497</v>
      </c>
      <c r="HU28" s="658">
        <v>21816897</v>
      </c>
      <c r="HV28" s="648">
        <v>2391922</v>
      </c>
      <c r="HW28" s="648">
        <v>2793768</v>
      </c>
      <c r="HX28" s="648">
        <v>472267</v>
      </c>
      <c r="HY28" s="648">
        <v>16527</v>
      </c>
      <c r="HZ28" s="648">
        <v>19350</v>
      </c>
      <c r="IA28" s="648">
        <v>314118</v>
      </c>
      <c r="IB28" s="648">
        <v>270961</v>
      </c>
      <c r="IC28" s="669">
        <v>20977</v>
      </c>
      <c r="ID28" s="669">
        <v>5459620</v>
      </c>
      <c r="IE28" s="669">
        <v>133901</v>
      </c>
      <c r="IF28" s="656">
        <v>176</v>
      </c>
      <c r="IG28" s="656">
        <v>19</v>
      </c>
      <c r="IH28" s="669">
        <v>93</v>
      </c>
      <c r="II28" s="656">
        <v>1</v>
      </c>
      <c r="IJ28" s="669">
        <v>31570</v>
      </c>
      <c r="IK28" s="658">
        <v>278003</v>
      </c>
      <c r="IL28" s="656">
        <v>350</v>
      </c>
      <c r="IM28" s="626">
        <v>0</v>
      </c>
      <c r="IN28" s="620">
        <v>57.89</v>
      </c>
      <c r="IO28" s="609">
        <v>235868</v>
      </c>
      <c r="IP28" s="670">
        <v>-21.31</v>
      </c>
      <c r="IQ28" s="667">
        <v>8.8000000000000007</v>
      </c>
      <c r="IR28" s="667">
        <v>8.8000000000000007</v>
      </c>
      <c r="IS28" s="667">
        <v>2156</v>
      </c>
      <c r="IT28" s="667">
        <v>2155</v>
      </c>
      <c r="IU28" s="658">
        <v>77419</v>
      </c>
      <c r="IV28" s="659">
        <v>78.3</v>
      </c>
      <c r="IW28" s="659">
        <v>61</v>
      </c>
      <c r="IX28" s="659">
        <v>39.4</v>
      </c>
      <c r="IY28" s="659">
        <v>69.7</v>
      </c>
      <c r="IZ28" s="659">
        <v>25.5</v>
      </c>
      <c r="JA28" s="656">
        <v>2</v>
      </c>
      <c r="JB28" s="656">
        <v>8</v>
      </c>
      <c r="JC28" s="588">
        <v>84</v>
      </c>
      <c r="JD28" s="621">
        <v>0.82599999999999996</v>
      </c>
      <c r="JE28" s="622">
        <v>91</v>
      </c>
      <c r="JF28" s="622">
        <v>8.5</v>
      </c>
      <c r="JG28" s="622">
        <v>2.73</v>
      </c>
      <c r="JH28" s="623">
        <v>234584827</v>
      </c>
      <c r="JI28" s="660">
        <v>52.4</v>
      </c>
      <c r="JJ28" s="660">
        <v>47.8</v>
      </c>
      <c r="JK28" s="660" t="s">
        <v>439</v>
      </c>
      <c r="JL28" s="660" t="s">
        <v>439</v>
      </c>
      <c r="JM28" s="660">
        <v>125.5</v>
      </c>
      <c r="JN28" s="659">
        <v>34</v>
      </c>
      <c r="JO28" s="624">
        <v>4032</v>
      </c>
      <c r="JP28" s="74" t="s">
        <v>1208</v>
      </c>
      <c r="JQ28" s="74" t="s">
        <v>1208</v>
      </c>
      <c r="JR28" s="74" t="s">
        <v>1208</v>
      </c>
      <c r="JS28" s="659">
        <v>21</v>
      </c>
      <c r="JT28" s="659">
        <v>26.8</v>
      </c>
      <c r="JU28" s="658">
        <v>76749</v>
      </c>
      <c r="JV28" s="658">
        <v>1357</v>
      </c>
      <c r="JW28" s="658">
        <v>1162</v>
      </c>
      <c r="JX28" s="658">
        <v>6090</v>
      </c>
      <c r="JY28" s="658">
        <v>7645</v>
      </c>
      <c r="JZ28" s="658">
        <v>8384</v>
      </c>
      <c r="KA28" s="658">
        <v>10104</v>
      </c>
      <c r="KB28" s="658">
        <v>13244</v>
      </c>
      <c r="KC28" s="658">
        <v>11138</v>
      </c>
      <c r="KD28" s="658">
        <v>10080</v>
      </c>
      <c r="KE28" s="658">
        <v>8785</v>
      </c>
      <c r="KF28" s="658">
        <v>7745</v>
      </c>
      <c r="KG28" s="658">
        <v>6431</v>
      </c>
      <c r="KH28" s="74" t="s">
        <v>1208</v>
      </c>
      <c r="KI28" s="658">
        <v>3014</v>
      </c>
      <c r="KJ28" s="658">
        <v>1222</v>
      </c>
      <c r="KK28" s="658">
        <v>494</v>
      </c>
      <c r="KL28" s="658">
        <v>232</v>
      </c>
      <c r="KM28" s="658">
        <v>9087</v>
      </c>
      <c r="KN28" s="658">
        <v>8372</v>
      </c>
      <c r="KO28" s="658">
        <v>9081</v>
      </c>
      <c r="KP28" s="658">
        <v>10515</v>
      </c>
      <c r="KQ28" s="658">
        <v>12690</v>
      </c>
      <c r="KR28" s="658">
        <v>16013</v>
      </c>
      <c r="KS28" s="658">
        <v>13295</v>
      </c>
      <c r="KT28" s="658">
        <v>12310</v>
      </c>
      <c r="KU28" s="658">
        <v>11887</v>
      </c>
      <c r="KV28" s="658">
        <v>13966</v>
      </c>
      <c r="KW28" s="658">
        <v>17611</v>
      </c>
      <c r="KX28" s="74" t="s">
        <v>1208</v>
      </c>
      <c r="KY28" s="658">
        <v>14372</v>
      </c>
      <c r="KZ28" s="658">
        <v>11775</v>
      </c>
      <c r="LA28" s="658">
        <v>10665</v>
      </c>
      <c r="LB28" s="658">
        <v>12936</v>
      </c>
    </row>
    <row r="29" spans="1:314" ht="12" customHeight="1">
      <c r="A29" s="167">
        <v>172014</v>
      </c>
      <c r="B29" s="555" t="s">
        <v>721</v>
      </c>
      <c r="C29" s="575">
        <v>468.4</v>
      </c>
      <c r="D29" s="576">
        <v>450592</v>
      </c>
      <c r="E29" s="577">
        <v>12.8</v>
      </c>
      <c r="F29" s="577">
        <v>60.5</v>
      </c>
      <c r="G29" s="577">
        <v>26.7</v>
      </c>
      <c r="H29" s="578">
        <v>21739</v>
      </c>
      <c r="I29" s="578">
        <v>45660</v>
      </c>
      <c r="J29" s="578">
        <v>70268</v>
      </c>
      <c r="K29" s="576">
        <v>60401</v>
      </c>
      <c r="L29" s="576">
        <v>207891</v>
      </c>
      <c r="M29" s="576">
        <v>5928</v>
      </c>
      <c r="N29" s="576">
        <v>17907</v>
      </c>
      <c r="O29" s="579">
        <v>18110</v>
      </c>
      <c r="P29" s="74" t="s">
        <v>1208</v>
      </c>
      <c r="Q29" s="74" t="s">
        <v>1208</v>
      </c>
      <c r="R29" s="578">
        <v>462118</v>
      </c>
      <c r="S29" s="576">
        <v>465699</v>
      </c>
      <c r="T29" s="576">
        <v>502567</v>
      </c>
      <c r="U29" s="576">
        <v>1001713</v>
      </c>
      <c r="V29" s="576">
        <v>2424982</v>
      </c>
      <c r="W29" s="576">
        <v>843862</v>
      </c>
      <c r="X29" s="576">
        <v>1621382</v>
      </c>
      <c r="Y29" s="580">
        <v>41</v>
      </c>
      <c r="Z29" s="574">
        <v>100</v>
      </c>
      <c r="AA29" s="580">
        <v>7</v>
      </c>
      <c r="AB29" s="74" t="s">
        <v>1208</v>
      </c>
      <c r="AC29" s="74" t="s">
        <v>1208</v>
      </c>
      <c r="AD29" s="581">
        <v>2369671</v>
      </c>
      <c r="AE29" s="576">
        <v>9094</v>
      </c>
      <c r="AF29" s="580" t="s">
        <v>439</v>
      </c>
      <c r="AG29" s="576">
        <v>1919</v>
      </c>
      <c r="AH29" s="576">
        <v>573894</v>
      </c>
      <c r="AI29" s="576">
        <v>2500</v>
      </c>
      <c r="AJ29" s="74" t="s">
        <v>1207</v>
      </c>
      <c r="AK29" s="574">
        <v>29</v>
      </c>
      <c r="AL29" s="576">
        <v>3252</v>
      </c>
      <c r="AM29" s="579">
        <v>54</v>
      </c>
      <c r="AN29" s="576">
        <v>23007</v>
      </c>
      <c r="AO29" s="576">
        <v>1381</v>
      </c>
      <c r="AP29" s="576">
        <v>248</v>
      </c>
      <c r="AQ29" s="582">
        <v>25</v>
      </c>
      <c r="AR29" s="576">
        <v>11047</v>
      </c>
      <c r="AS29" s="576">
        <v>741</v>
      </c>
      <c r="AT29" s="576">
        <v>3</v>
      </c>
      <c r="AU29" s="576">
        <v>482</v>
      </c>
      <c r="AV29" s="576">
        <v>12</v>
      </c>
      <c r="AW29" s="576">
        <v>58</v>
      </c>
      <c r="AX29" s="74" t="s">
        <v>1207</v>
      </c>
      <c r="AY29" s="74" t="s">
        <v>1207</v>
      </c>
      <c r="AZ29" s="74" t="s">
        <v>1207</v>
      </c>
      <c r="BA29" s="74" t="s">
        <v>1207</v>
      </c>
      <c r="BB29" s="577">
        <v>98.76543209876543</v>
      </c>
      <c r="BC29" s="577">
        <v>129.6</v>
      </c>
      <c r="BD29" s="577">
        <v>121.7</v>
      </c>
      <c r="BE29" s="74" t="s">
        <v>1207</v>
      </c>
      <c r="BF29" s="582">
        <v>4</v>
      </c>
      <c r="BG29" s="582">
        <v>4</v>
      </c>
      <c r="BH29" s="582">
        <v>4</v>
      </c>
      <c r="BI29" s="74" t="s">
        <v>1208</v>
      </c>
      <c r="BJ29" s="74" t="s">
        <v>1208</v>
      </c>
      <c r="BK29" s="582">
        <v>13</v>
      </c>
      <c r="BL29" s="582">
        <v>13</v>
      </c>
      <c r="BM29" s="582">
        <v>21</v>
      </c>
      <c r="BN29" s="582">
        <v>20</v>
      </c>
      <c r="BO29" s="579">
        <v>11</v>
      </c>
      <c r="BP29" s="576">
        <v>34877</v>
      </c>
      <c r="BQ29" s="579">
        <v>1</v>
      </c>
      <c r="BR29" s="576">
        <v>35922</v>
      </c>
      <c r="BS29" s="579">
        <v>2</v>
      </c>
      <c r="BT29" s="576">
        <v>30950</v>
      </c>
      <c r="BU29" s="579">
        <v>3</v>
      </c>
      <c r="BV29" s="576">
        <v>2949</v>
      </c>
      <c r="BW29" s="577">
        <v>52.6</v>
      </c>
      <c r="BX29" s="582">
        <v>3</v>
      </c>
      <c r="BY29" s="582">
        <v>6</v>
      </c>
      <c r="BZ29" s="582">
        <v>778</v>
      </c>
      <c r="CA29" s="578">
        <v>17228</v>
      </c>
      <c r="CB29" s="577">
        <v>43.2</v>
      </c>
      <c r="CC29" s="583">
        <v>1.96</v>
      </c>
      <c r="CD29" s="583">
        <v>31.9</v>
      </c>
      <c r="CE29" s="577">
        <v>3.2604801146542455</v>
      </c>
      <c r="CF29" s="577">
        <v>62.228002654299999</v>
      </c>
      <c r="CG29" s="579">
        <v>44</v>
      </c>
      <c r="CH29" s="576">
        <v>9731</v>
      </c>
      <c r="CI29" s="579">
        <v>415</v>
      </c>
      <c r="CJ29" s="579">
        <v>1917</v>
      </c>
      <c r="CK29" s="579">
        <v>4668</v>
      </c>
      <c r="CL29" s="579">
        <v>1280</v>
      </c>
      <c r="CM29" s="579">
        <v>367</v>
      </c>
      <c r="CN29" s="579">
        <v>715</v>
      </c>
      <c r="CO29" s="575">
        <v>1.37</v>
      </c>
      <c r="CP29" s="580">
        <v>1499000</v>
      </c>
      <c r="CQ29" s="579">
        <v>8</v>
      </c>
      <c r="CR29" s="579">
        <v>111</v>
      </c>
      <c r="CS29" s="579">
        <v>5</v>
      </c>
      <c r="CT29" s="579">
        <v>2</v>
      </c>
      <c r="CU29" s="579">
        <v>240</v>
      </c>
      <c r="CV29" s="579">
        <v>20</v>
      </c>
      <c r="CW29" s="576">
        <v>1852</v>
      </c>
      <c r="CX29" s="579">
        <v>12</v>
      </c>
      <c r="CY29" s="579">
        <v>1429</v>
      </c>
      <c r="CZ29" s="580">
        <v>54</v>
      </c>
      <c r="DA29" s="580">
        <v>1028</v>
      </c>
      <c r="DB29" s="580">
        <v>7</v>
      </c>
      <c r="DC29" s="580">
        <v>81</v>
      </c>
      <c r="DD29" s="580">
        <v>24</v>
      </c>
      <c r="DE29" s="580">
        <v>632</v>
      </c>
      <c r="DF29" s="576">
        <v>13431</v>
      </c>
      <c r="DG29" s="576">
        <v>3618</v>
      </c>
      <c r="DH29" s="576">
        <v>2863</v>
      </c>
      <c r="DI29" s="576">
        <v>1394507.6780000001</v>
      </c>
      <c r="DJ29" s="576">
        <v>660448.23499999999</v>
      </c>
      <c r="DK29" s="576">
        <v>783416.28500000003</v>
      </c>
      <c r="DL29" s="576">
        <v>119861</v>
      </c>
      <c r="DM29" s="579">
        <v>0</v>
      </c>
      <c r="DN29" s="576">
        <v>22826</v>
      </c>
      <c r="DO29" s="576">
        <v>2479</v>
      </c>
      <c r="DP29" s="576">
        <v>1820</v>
      </c>
      <c r="DQ29" s="580">
        <v>329</v>
      </c>
      <c r="DR29" s="580">
        <v>2043</v>
      </c>
      <c r="DS29" s="576">
        <v>22085</v>
      </c>
      <c r="DT29" s="576">
        <v>15463</v>
      </c>
      <c r="DU29" s="576">
        <v>3124</v>
      </c>
      <c r="DV29" s="576">
        <v>4528</v>
      </c>
      <c r="DW29" s="579">
        <v>461</v>
      </c>
      <c r="DX29" s="579">
        <v>446</v>
      </c>
      <c r="DY29" s="579">
        <v>2</v>
      </c>
      <c r="DZ29" s="579">
        <v>2672</v>
      </c>
      <c r="EA29" s="579">
        <v>90</v>
      </c>
      <c r="EB29" s="579">
        <v>16866</v>
      </c>
      <c r="EC29" s="74" t="s">
        <v>1208</v>
      </c>
      <c r="ED29" s="584">
        <v>108</v>
      </c>
      <c r="EE29" s="576">
        <v>15216</v>
      </c>
      <c r="EF29" s="585">
        <v>13669</v>
      </c>
      <c r="EG29" s="579">
        <v>0</v>
      </c>
      <c r="EH29" s="586">
        <v>1646</v>
      </c>
      <c r="EI29" s="580">
        <v>129</v>
      </c>
      <c r="EJ29" s="580">
        <v>126</v>
      </c>
      <c r="EK29" s="577">
        <v>64.099999999999994</v>
      </c>
      <c r="EL29" s="580">
        <v>54</v>
      </c>
      <c r="EM29" s="580">
        <v>155</v>
      </c>
      <c r="EN29" s="580">
        <v>6422</v>
      </c>
      <c r="EO29" s="580">
        <v>327</v>
      </c>
      <c r="EP29" s="580">
        <v>291</v>
      </c>
      <c r="EQ29" s="580">
        <v>3333</v>
      </c>
      <c r="ER29" s="576">
        <v>3394</v>
      </c>
      <c r="ES29" s="577">
        <v>98.9</v>
      </c>
      <c r="ET29" s="577">
        <v>98.1</v>
      </c>
      <c r="EU29" s="582">
        <v>524</v>
      </c>
      <c r="EV29" s="577">
        <v>8.84</v>
      </c>
      <c r="EW29" s="581">
        <v>86547</v>
      </c>
      <c r="EX29" s="671">
        <v>40.6</v>
      </c>
      <c r="EY29" s="581">
        <v>424292</v>
      </c>
      <c r="EZ29" s="577">
        <v>0.9</v>
      </c>
      <c r="FA29" s="581">
        <v>337</v>
      </c>
      <c r="FB29" s="581">
        <v>57</v>
      </c>
      <c r="FC29" s="576">
        <v>2171</v>
      </c>
      <c r="FD29" s="581">
        <v>130</v>
      </c>
      <c r="FE29" s="74" t="s">
        <v>1208</v>
      </c>
      <c r="FF29" s="581">
        <v>91.7</v>
      </c>
      <c r="FG29" s="577">
        <v>90.5</v>
      </c>
      <c r="FH29" s="576">
        <v>155761</v>
      </c>
      <c r="FI29" s="576">
        <v>13830</v>
      </c>
      <c r="FJ29" s="576">
        <v>3955</v>
      </c>
      <c r="FK29" s="586">
        <v>137418</v>
      </c>
      <c r="FL29" s="576">
        <v>118846</v>
      </c>
      <c r="FM29" s="576">
        <v>12254</v>
      </c>
      <c r="FN29" s="576">
        <v>6318</v>
      </c>
      <c r="FO29" s="576">
        <v>4513</v>
      </c>
      <c r="FP29" s="587">
        <v>13.3</v>
      </c>
      <c r="FQ29" s="584">
        <v>586</v>
      </c>
      <c r="FR29" s="588">
        <v>12.86</v>
      </c>
      <c r="FS29" s="585">
        <v>6709</v>
      </c>
      <c r="FT29" s="580">
        <v>44</v>
      </c>
      <c r="FU29" s="580">
        <v>149</v>
      </c>
      <c r="FV29" s="580">
        <v>195</v>
      </c>
      <c r="FW29" s="580">
        <v>26</v>
      </c>
      <c r="FX29" s="580">
        <v>960</v>
      </c>
      <c r="FY29" s="591">
        <v>58.28475888950436</v>
      </c>
      <c r="FZ29" s="74" t="s">
        <v>1208</v>
      </c>
      <c r="GA29" s="588">
        <v>99.6</v>
      </c>
      <c r="GB29" s="588">
        <v>92.6</v>
      </c>
      <c r="GC29" s="577">
        <v>98</v>
      </c>
      <c r="GD29" s="592">
        <v>57.2</v>
      </c>
      <c r="GE29" s="593">
        <v>73</v>
      </c>
      <c r="GF29" s="584">
        <v>12</v>
      </c>
      <c r="GG29" s="584">
        <v>59</v>
      </c>
      <c r="GH29" s="580">
        <v>1257</v>
      </c>
      <c r="GI29" s="580">
        <v>4</v>
      </c>
      <c r="GJ29" s="580">
        <v>2225</v>
      </c>
      <c r="GK29" s="580">
        <v>1968</v>
      </c>
      <c r="GL29" s="580">
        <v>4</v>
      </c>
      <c r="GM29" s="586">
        <v>10676000</v>
      </c>
      <c r="GN29" s="594">
        <v>12145</v>
      </c>
      <c r="GO29" s="580">
        <v>23650054</v>
      </c>
      <c r="GP29" s="580">
        <v>4977106</v>
      </c>
      <c r="GQ29" s="576">
        <v>26268</v>
      </c>
      <c r="GR29" s="579">
        <v>68</v>
      </c>
      <c r="GS29" s="579">
        <v>4244</v>
      </c>
      <c r="GT29" s="579">
        <v>21956</v>
      </c>
      <c r="GU29" s="576">
        <v>251418</v>
      </c>
      <c r="GV29" s="576">
        <v>505</v>
      </c>
      <c r="GW29" s="576">
        <v>42026</v>
      </c>
      <c r="GX29" s="576">
        <v>208887</v>
      </c>
      <c r="GY29" s="576">
        <v>1980</v>
      </c>
      <c r="GZ29" s="576">
        <v>19938</v>
      </c>
      <c r="HA29" s="576">
        <v>2073154</v>
      </c>
      <c r="HB29" s="576">
        <v>3522</v>
      </c>
      <c r="HC29" s="576">
        <v>26010</v>
      </c>
      <c r="HD29" s="576">
        <v>593144</v>
      </c>
      <c r="HE29" s="576">
        <v>716</v>
      </c>
      <c r="HF29" s="576">
        <v>21161</v>
      </c>
      <c r="HG29" s="576">
        <v>575364</v>
      </c>
      <c r="HH29" s="579">
        <v>706</v>
      </c>
      <c r="HI29" s="580">
        <v>15336</v>
      </c>
      <c r="HJ29" s="580">
        <v>267444</v>
      </c>
      <c r="HK29" s="575">
        <v>35.4</v>
      </c>
      <c r="HL29" s="580">
        <v>1308.4000000000001</v>
      </c>
      <c r="HM29" s="576">
        <v>2663</v>
      </c>
      <c r="HN29" s="576">
        <v>1719</v>
      </c>
      <c r="HO29" s="581">
        <v>241</v>
      </c>
      <c r="HP29" s="74" t="s">
        <v>1208</v>
      </c>
      <c r="HQ29" s="74" t="s">
        <v>1208</v>
      </c>
      <c r="HR29" s="74" t="s">
        <v>1208</v>
      </c>
      <c r="HS29" s="581">
        <v>25</v>
      </c>
      <c r="HT29" s="576">
        <v>2160647</v>
      </c>
      <c r="HU29" s="576">
        <v>15670194</v>
      </c>
      <c r="HV29" s="580">
        <v>1838966</v>
      </c>
      <c r="HW29" s="580">
        <v>2166543</v>
      </c>
      <c r="HX29" s="580">
        <v>586722</v>
      </c>
      <c r="HY29" s="580">
        <v>36264</v>
      </c>
      <c r="HZ29" s="580">
        <v>61506</v>
      </c>
      <c r="IA29" s="580">
        <v>303677</v>
      </c>
      <c r="IB29" s="580">
        <v>251861</v>
      </c>
      <c r="IC29" s="580">
        <v>14967</v>
      </c>
      <c r="ID29" s="580" t="s">
        <v>1139</v>
      </c>
      <c r="IE29" s="580">
        <v>732304</v>
      </c>
      <c r="IF29" s="576">
        <v>319</v>
      </c>
      <c r="IG29" s="576">
        <v>14</v>
      </c>
      <c r="IH29" s="580">
        <v>171</v>
      </c>
      <c r="II29" s="576">
        <v>14</v>
      </c>
      <c r="IJ29" s="580">
        <v>14546</v>
      </c>
      <c r="IK29" s="576">
        <v>283489</v>
      </c>
      <c r="IL29" s="578">
        <v>36400</v>
      </c>
      <c r="IM29" s="578">
        <v>1885</v>
      </c>
      <c r="IN29" s="620">
        <v>63.18</v>
      </c>
      <c r="IO29" s="609">
        <v>387341</v>
      </c>
      <c r="IP29" s="613">
        <v>-32.299999999999997</v>
      </c>
      <c r="IQ29" s="592">
        <v>14.1</v>
      </c>
      <c r="IR29" s="592">
        <v>13.6</v>
      </c>
      <c r="IS29" s="592">
        <v>3948.1</v>
      </c>
      <c r="IT29" s="592">
        <v>3902.58</v>
      </c>
      <c r="IU29" s="578" t="s">
        <v>439</v>
      </c>
      <c r="IV29" s="577">
        <v>71.900000000000006</v>
      </c>
      <c r="IW29" s="577">
        <v>57.1</v>
      </c>
      <c r="IX29" s="577">
        <v>39.6</v>
      </c>
      <c r="IY29" s="577">
        <v>66.599999999999994</v>
      </c>
      <c r="IZ29" s="577">
        <v>23.6</v>
      </c>
      <c r="JA29" s="578">
        <v>5</v>
      </c>
      <c r="JB29" s="578">
        <v>14</v>
      </c>
      <c r="JC29" s="588">
        <v>69</v>
      </c>
      <c r="JD29" s="621">
        <v>0.88</v>
      </c>
      <c r="JE29" s="622">
        <v>89.9</v>
      </c>
      <c r="JF29" s="622">
        <v>5.9</v>
      </c>
      <c r="JG29" s="622">
        <v>1.7</v>
      </c>
      <c r="JH29" s="623">
        <v>215538010</v>
      </c>
      <c r="JI29" s="579">
        <v>52.9</v>
      </c>
      <c r="JJ29" s="672">
        <v>49.6</v>
      </c>
      <c r="JK29" s="579" t="s">
        <v>439</v>
      </c>
      <c r="JL29" s="579" t="s">
        <v>439</v>
      </c>
      <c r="JM29" s="579">
        <v>60.5</v>
      </c>
      <c r="JN29" s="577">
        <v>33.700000000000003</v>
      </c>
      <c r="JO29" s="624">
        <v>3235</v>
      </c>
      <c r="JP29" s="74" t="s">
        <v>1208</v>
      </c>
      <c r="JQ29" s="74" t="s">
        <v>1208</v>
      </c>
      <c r="JR29" s="74" t="s">
        <v>1208</v>
      </c>
      <c r="JS29" s="577">
        <v>52</v>
      </c>
      <c r="JT29" s="577">
        <v>26.9</v>
      </c>
      <c r="JU29" s="576">
        <v>93437</v>
      </c>
      <c r="JV29" s="576">
        <v>1730</v>
      </c>
      <c r="JW29" s="576">
        <v>1524</v>
      </c>
      <c r="JX29" s="576">
        <v>7632</v>
      </c>
      <c r="JY29" s="576">
        <v>9469</v>
      </c>
      <c r="JZ29" s="576">
        <v>9860</v>
      </c>
      <c r="KA29" s="576">
        <v>11610</v>
      </c>
      <c r="KB29" s="576">
        <v>14429</v>
      </c>
      <c r="KC29" s="576">
        <v>12140</v>
      </c>
      <c r="KD29" s="576">
        <v>10783</v>
      </c>
      <c r="KE29" s="576">
        <v>9506</v>
      </c>
      <c r="KF29" s="576">
        <v>7705</v>
      </c>
      <c r="KG29" s="576">
        <v>6675</v>
      </c>
      <c r="KH29" s="74" t="s">
        <v>1208</v>
      </c>
      <c r="KI29" s="576">
        <v>2802</v>
      </c>
      <c r="KJ29" s="576">
        <v>1201</v>
      </c>
      <c r="KK29" s="576">
        <v>550</v>
      </c>
      <c r="KL29" s="576">
        <v>256</v>
      </c>
      <c r="KM29" s="576">
        <v>10577</v>
      </c>
      <c r="KN29" s="576">
        <v>11323</v>
      </c>
      <c r="KO29" s="576">
        <v>11235</v>
      </c>
      <c r="KP29" s="576">
        <v>12568</v>
      </c>
      <c r="KQ29" s="576">
        <v>14732</v>
      </c>
      <c r="KR29" s="576">
        <v>17765</v>
      </c>
      <c r="KS29" s="576">
        <v>14724</v>
      </c>
      <c r="KT29" s="576">
        <v>13563</v>
      </c>
      <c r="KU29" s="576">
        <v>13129</v>
      </c>
      <c r="KV29" s="576">
        <v>13991</v>
      </c>
      <c r="KW29" s="576">
        <v>17874</v>
      </c>
      <c r="KX29" s="74" t="s">
        <v>1208</v>
      </c>
      <c r="KY29" s="576">
        <v>13459</v>
      </c>
      <c r="KZ29" s="576">
        <v>10537</v>
      </c>
      <c r="LA29" s="576">
        <v>9651</v>
      </c>
      <c r="LB29" s="576">
        <v>12057</v>
      </c>
    </row>
    <row r="30" spans="1:314" ht="12" customHeight="1">
      <c r="A30" s="167">
        <v>182010</v>
      </c>
      <c r="B30" s="555" t="s">
        <v>777</v>
      </c>
      <c r="C30" s="673">
        <v>536.41</v>
      </c>
      <c r="D30" s="674">
        <v>261986</v>
      </c>
      <c r="E30" s="675">
        <v>12.939</v>
      </c>
      <c r="F30" s="675">
        <v>58.106000000000002</v>
      </c>
      <c r="G30" s="675">
        <v>28.954999999999998</v>
      </c>
      <c r="H30" s="674">
        <v>12641</v>
      </c>
      <c r="I30" s="674">
        <v>26614</v>
      </c>
      <c r="J30" s="674">
        <v>41212</v>
      </c>
      <c r="K30" s="676">
        <v>39700</v>
      </c>
      <c r="L30" s="674">
        <v>104511</v>
      </c>
      <c r="M30" s="674">
        <v>4659</v>
      </c>
      <c r="N30" s="674">
        <v>8010</v>
      </c>
      <c r="O30" s="674">
        <v>8273</v>
      </c>
      <c r="P30" s="74" t="s">
        <v>1208</v>
      </c>
      <c r="Q30" s="74" t="s">
        <v>1208</v>
      </c>
      <c r="R30" s="674">
        <v>261266</v>
      </c>
      <c r="S30" s="676">
        <v>265904</v>
      </c>
      <c r="T30" s="676">
        <v>292855</v>
      </c>
      <c r="U30" s="676">
        <v>349212</v>
      </c>
      <c r="V30" s="676">
        <v>1224638</v>
      </c>
      <c r="W30" s="676">
        <v>443560</v>
      </c>
      <c r="X30" s="676">
        <v>1265614</v>
      </c>
      <c r="Y30" s="625">
        <v>0</v>
      </c>
      <c r="Z30" s="579">
        <v>82</v>
      </c>
      <c r="AA30" s="625">
        <v>21</v>
      </c>
      <c r="AB30" s="74" t="s">
        <v>1208</v>
      </c>
      <c r="AC30" s="74" t="s">
        <v>1208</v>
      </c>
      <c r="AD30" s="628">
        <v>121247</v>
      </c>
      <c r="AE30" s="676">
        <v>1919</v>
      </c>
      <c r="AF30" s="625">
        <v>1608</v>
      </c>
      <c r="AG30" s="676">
        <v>3162</v>
      </c>
      <c r="AH30" s="676">
        <v>385084</v>
      </c>
      <c r="AI30" s="676">
        <v>3636</v>
      </c>
      <c r="AJ30" s="74" t="s">
        <v>1207</v>
      </c>
      <c r="AK30" s="579">
        <v>23</v>
      </c>
      <c r="AL30" s="676">
        <v>440</v>
      </c>
      <c r="AM30" s="677">
        <v>52</v>
      </c>
      <c r="AN30" s="676">
        <v>13484</v>
      </c>
      <c r="AO30" s="676">
        <v>943</v>
      </c>
      <c r="AP30" s="676">
        <v>86</v>
      </c>
      <c r="AQ30" s="678">
        <v>26</v>
      </c>
      <c r="AR30" s="676">
        <v>6855</v>
      </c>
      <c r="AS30" s="676">
        <v>564</v>
      </c>
      <c r="AT30" s="676">
        <v>4</v>
      </c>
      <c r="AU30" s="676">
        <v>222</v>
      </c>
      <c r="AV30" s="676">
        <v>20</v>
      </c>
      <c r="AW30" s="676">
        <v>1</v>
      </c>
      <c r="AX30" s="74" t="s">
        <v>1207</v>
      </c>
      <c r="AY30" s="74" t="s">
        <v>1207</v>
      </c>
      <c r="AZ30" s="74" t="s">
        <v>1207</v>
      </c>
      <c r="BA30" s="74" t="s">
        <v>1207</v>
      </c>
      <c r="BB30" s="679">
        <v>100</v>
      </c>
      <c r="BC30" s="679">
        <v>111.3</v>
      </c>
      <c r="BD30" s="679">
        <v>102.8</v>
      </c>
      <c r="BE30" s="74" t="s">
        <v>1207</v>
      </c>
      <c r="BF30" s="625">
        <v>73</v>
      </c>
      <c r="BG30" s="678">
        <v>19</v>
      </c>
      <c r="BH30" s="678">
        <v>15</v>
      </c>
      <c r="BI30" s="74" t="s">
        <v>1208</v>
      </c>
      <c r="BJ30" s="74" t="s">
        <v>1208</v>
      </c>
      <c r="BK30" s="625">
        <v>3</v>
      </c>
      <c r="BL30" s="625">
        <v>3</v>
      </c>
      <c r="BM30" s="678">
        <v>0</v>
      </c>
      <c r="BN30" s="678">
        <v>5</v>
      </c>
      <c r="BO30" s="677">
        <v>7</v>
      </c>
      <c r="BP30" s="676">
        <v>18961</v>
      </c>
      <c r="BQ30" s="677" t="s">
        <v>439</v>
      </c>
      <c r="BR30" s="676" t="s">
        <v>439</v>
      </c>
      <c r="BS30" s="677">
        <v>1</v>
      </c>
      <c r="BT30" s="676">
        <v>24600</v>
      </c>
      <c r="BU30" s="677">
        <v>2</v>
      </c>
      <c r="BV30" s="676">
        <v>1391</v>
      </c>
      <c r="BW30" s="679">
        <v>49.5</v>
      </c>
      <c r="BX30" s="625">
        <v>1</v>
      </c>
      <c r="BY30" s="625">
        <v>3</v>
      </c>
      <c r="BZ30" s="625">
        <v>461</v>
      </c>
      <c r="CA30" s="625">
        <v>7990</v>
      </c>
      <c r="CB30" s="679">
        <v>48.4</v>
      </c>
      <c r="CC30" s="680">
        <v>2.04</v>
      </c>
      <c r="CD30" s="679">
        <v>43.1</v>
      </c>
      <c r="CE30" s="679">
        <v>3.4354578504040618</v>
      </c>
      <c r="CF30" s="679">
        <v>61.946034567700003</v>
      </c>
      <c r="CG30" s="677">
        <v>27</v>
      </c>
      <c r="CH30" s="676">
        <v>5441</v>
      </c>
      <c r="CI30" s="677">
        <v>263</v>
      </c>
      <c r="CJ30" s="677">
        <v>979</v>
      </c>
      <c r="CK30" s="579">
        <v>2995</v>
      </c>
      <c r="CL30" s="579">
        <v>777</v>
      </c>
      <c r="CM30" s="579">
        <v>261</v>
      </c>
      <c r="CN30" s="579">
        <v>495</v>
      </c>
      <c r="CO30" s="673">
        <v>1.53</v>
      </c>
      <c r="CP30" s="680">
        <v>0</v>
      </c>
      <c r="CQ30" s="677">
        <v>3</v>
      </c>
      <c r="CR30" s="677">
        <v>6</v>
      </c>
      <c r="CS30" s="677">
        <v>1</v>
      </c>
      <c r="CT30" s="677">
        <v>1</v>
      </c>
      <c r="CU30" s="677">
        <v>100</v>
      </c>
      <c r="CV30" s="677">
        <v>21</v>
      </c>
      <c r="CW30" s="676">
        <v>1484</v>
      </c>
      <c r="CX30" s="677">
        <v>10</v>
      </c>
      <c r="CY30" s="677">
        <v>932</v>
      </c>
      <c r="CZ30" s="625">
        <v>34</v>
      </c>
      <c r="DA30" s="625">
        <v>441</v>
      </c>
      <c r="DB30" s="625">
        <v>21</v>
      </c>
      <c r="DC30" s="625">
        <v>196</v>
      </c>
      <c r="DD30" s="625">
        <v>31</v>
      </c>
      <c r="DE30" s="625">
        <v>807</v>
      </c>
      <c r="DF30" s="676">
        <v>8393</v>
      </c>
      <c r="DG30" s="676">
        <v>2323</v>
      </c>
      <c r="DH30" s="676">
        <v>2337</v>
      </c>
      <c r="DI30" s="676">
        <v>815978.26800000004</v>
      </c>
      <c r="DJ30" s="676">
        <v>424147.23599999998</v>
      </c>
      <c r="DK30" s="676">
        <v>651562.18200000003</v>
      </c>
      <c r="DL30" s="676">
        <v>75721</v>
      </c>
      <c r="DM30" s="677">
        <v>13</v>
      </c>
      <c r="DN30" s="676">
        <v>13995</v>
      </c>
      <c r="DO30" s="676">
        <v>2017</v>
      </c>
      <c r="DP30" s="676">
        <v>1336</v>
      </c>
      <c r="DQ30" s="625">
        <v>275</v>
      </c>
      <c r="DR30" s="625">
        <v>2211</v>
      </c>
      <c r="DS30" s="676">
        <v>7817</v>
      </c>
      <c r="DT30" s="599">
        <v>10464</v>
      </c>
      <c r="DU30" s="676">
        <v>2184</v>
      </c>
      <c r="DV30" s="676">
        <v>2671</v>
      </c>
      <c r="DW30" s="625">
        <v>270</v>
      </c>
      <c r="DX30" s="625">
        <v>344</v>
      </c>
      <c r="DY30" s="625">
        <v>0</v>
      </c>
      <c r="DZ30" s="625">
        <v>1982</v>
      </c>
      <c r="EA30" s="625">
        <v>40</v>
      </c>
      <c r="EB30" s="625">
        <v>19971</v>
      </c>
      <c r="EC30" s="74" t="s">
        <v>1208</v>
      </c>
      <c r="ED30" s="584">
        <v>91</v>
      </c>
      <c r="EE30" s="576">
        <v>10990</v>
      </c>
      <c r="EF30" s="585">
        <v>9451</v>
      </c>
      <c r="EG30" s="677">
        <v>0</v>
      </c>
      <c r="EH30" s="586">
        <v>1245</v>
      </c>
      <c r="EI30" s="625">
        <v>89</v>
      </c>
      <c r="EJ30" s="625">
        <v>91</v>
      </c>
      <c r="EK30" s="679">
        <v>63</v>
      </c>
      <c r="EL30" s="625">
        <v>31</v>
      </c>
      <c r="EM30" s="625">
        <v>42</v>
      </c>
      <c r="EN30" s="625">
        <v>0</v>
      </c>
      <c r="EO30" s="628">
        <v>0</v>
      </c>
      <c r="EP30" s="628">
        <v>0</v>
      </c>
      <c r="EQ30" s="628">
        <v>1998</v>
      </c>
      <c r="ER30" s="676">
        <v>2019</v>
      </c>
      <c r="ES30" s="679">
        <v>98.6</v>
      </c>
      <c r="ET30" s="679">
        <v>96.7</v>
      </c>
      <c r="EU30" s="628">
        <v>32</v>
      </c>
      <c r="EV30" s="679">
        <v>9.73</v>
      </c>
      <c r="EW30" s="628">
        <v>45457</v>
      </c>
      <c r="EX30" s="679">
        <v>31.8</v>
      </c>
      <c r="EY30" s="628">
        <v>405469</v>
      </c>
      <c r="EZ30" s="679">
        <v>2.34</v>
      </c>
      <c r="FA30" s="625">
        <v>447</v>
      </c>
      <c r="FB30" s="625">
        <v>19</v>
      </c>
      <c r="FC30" s="578">
        <v>2574</v>
      </c>
      <c r="FD30" s="625">
        <v>112</v>
      </c>
      <c r="FE30" s="74" t="s">
        <v>1208</v>
      </c>
      <c r="FF30" s="625">
        <v>100</v>
      </c>
      <c r="FG30" s="679">
        <v>100</v>
      </c>
      <c r="FH30" s="676">
        <v>90744</v>
      </c>
      <c r="FI30" s="676">
        <v>6849</v>
      </c>
      <c r="FJ30" s="676">
        <v>170</v>
      </c>
      <c r="FK30" s="586">
        <v>79040</v>
      </c>
      <c r="FL30" s="676">
        <v>65588</v>
      </c>
      <c r="FM30" s="676">
        <v>4438</v>
      </c>
      <c r="FN30" s="676">
        <v>9014</v>
      </c>
      <c r="FO30" s="676">
        <v>4855</v>
      </c>
      <c r="FP30" s="587">
        <v>11.7</v>
      </c>
      <c r="FQ30" s="584">
        <v>398</v>
      </c>
      <c r="FR30" s="588">
        <v>15.4</v>
      </c>
      <c r="FS30" s="585">
        <v>3422</v>
      </c>
      <c r="FT30" s="625">
        <v>89</v>
      </c>
      <c r="FU30" s="625">
        <v>200</v>
      </c>
      <c r="FV30" s="625">
        <v>138</v>
      </c>
      <c r="FW30" s="681">
        <v>27</v>
      </c>
      <c r="FX30" s="682">
        <v>815</v>
      </c>
      <c r="FY30" s="683">
        <v>67.351869334389065</v>
      </c>
      <c r="FZ30" s="74" t="s">
        <v>1208</v>
      </c>
      <c r="GA30" s="588">
        <v>99.9</v>
      </c>
      <c r="GB30" s="588">
        <v>89.9</v>
      </c>
      <c r="GC30" s="577">
        <v>96.4</v>
      </c>
      <c r="GD30" s="684">
        <v>31.8</v>
      </c>
      <c r="GE30" s="593">
        <v>51</v>
      </c>
      <c r="GF30" s="584">
        <v>19</v>
      </c>
      <c r="GG30" s="584">
        <v>123</v>
      </c>
      <c r="GH30" s="625">
        <v>526</v>
      </c>
      <c r="GI30" s="625">
        <v>7</v>
      </c>
      <c r="GJ30" s="625">
        <v>1395</v>
      </c>
      <c r="GK30" s="625">
        <v>1751</v>
      </c>
      <c r="GL30" s="625">
        <v>4</v>
      </c>
      <c r="GM30" s="586">
        <v>4204303</v>
      </c>
      <c r="GN30" s="594">
        <v>3475</v>
      </c>
      <c r="GO30" s="625">
        <v>7726716</v>
      </c>
      <c r="GP30" s="625">
        <v>8434392</v>
      </c>
      <c r="GQ30" s="676">
        <v>15789</v>
      </c>
      <c r="GR30" s="677">
        <v>56</v>
      </c>
      <c r="GS30" s="677">
        <v>2973</v>
      </c>
      <c r="GT30" s="677">
        <v>12760</v>
      </c>
      <c r="GU30" s="676">
        <v>149061</v>
      </c>
      <c r="GV30" s="676">
        <v>743</v>
      </c>
      <c r="GW30" s="676">
        <v>32273</v>
      </c>
      <c r="GX30" s="676">
        <v>116045</v>
      </c>
      <c r="GY30" s="676">
        <v>1051</v>
      </c>
      <c r="GZ30" s="676">
        <v>10424</v>
      </c>
      <c r="HA30" s="676">
        <v>814926</v>
      </c>
      <c r="HB30" s="676">
        <v>2488</v>
      </c>
      <c r="HC30" s="676">
        <v>17400</v>
      </c>
      <c r="HD30" s="676">
        <v>371293</v>
      </c>
      <c r="HE30" s="676">
        <v>561</v>
      </c>
      <c r="HF30" s="676">
        <v>17791</v>
      </c>
      <c r="HG30" s="676">
        <v>470317.42</v>
      </c>
      <c r="HH30" s="677">
        <v>554</v>
      </c>
      <c r="HI30" s="625">
        <v>17791</v>
      </c>
      <c r="HJ30" s="625">
        <v>470317</v>
      </c>
      <c r="HK30" s="685">
        <v>88.07</v>
      </c>
      <c r="HL30" s="625">
        <v>6306.9</v>
      </c>
      <c r="HM30" s="676">
        <v>4859</v>
      </c>
      <c r="HN30" s="676">
        <v>3405</v>
      </c>
      <c r="HO30" s="628">
        <v>230</v>
      </c>
      <c r="HP30" s="74" t="s">
        <v>1208</v>
      </c>
      <c r="HQ30" s="74" t="s">
        <v>1208</v>
      </c>
      <c r="HR30" s="74" t="s">
        <v>1208</v>
      </c>
      <c r="HS30" s="628">
        <v>4037</v>
      </c>
      <c r="HT30" s="676">
        <v>2074663</v>
      </c>
      <c r="HU30" s="676">
        <v>14266660</v>
      </c>
      <c r="HV30" s="625">
        <v>1602500</v>
      </c>
      <c r="HW30" s="625">
        <v>2000481</v>
      </c>
      <c r="HX30" s="625">
        <v>323570</v>
      </c>
      <c r="HY30" s="625">
        <v>7165</v>
      </c>
      <c r="HZ30" s="625">
        <v>7165</v>
      </c>
      <c r="IA30" s="625">
        <v>233680</v>
      </c>
      <c r="IB30" s="625">
        <v>196050</v>
      </c>
      <c r="IC30" s="686">
        <v>8234</v>
      </c>
      <c r="ID30" s="686">
        <v>2851702</v>
      </c>
      <c r="IE30" s="686">
        <v>23507</v>
      </c>
      <c r="IF30" s="674">
        <v>237</v>
      </c>
      <c r="IG30" s="674">
        <v>6</v>
      </c>
      <c r="IH30" s="686">
        <v>127</v>
      </c>
      <c r="II30" s="674">
        <v>0</v>
      </c>
      <c r="IJ30" s="686">
        <v>245915</v>
      </c>
      <c r="IK30" s="676">
        <v>176309</v>
      </c>
      <c r="IL30" s="674">
        <v>0</v>
      </c>
      <c r="IM30" s="626">
        <v>0</v>
      </c>
      <c r="IN30" s="687">
        <v>36.369999999999997</v>
      </c>
      <c r="IO30" s="634">
        <v>177268</v>
      </c>
      <c r="IP30" s="688">
        <v>1.39</v>
      </c>
      <c r="IQ30" s="684">
        <v>4.4000000000000004</v>
      </c>
      <c r="IR30" s="684">
        <v>3.1</v>
      </c>
      <c r="IS30" s="684">
        <v>3715.1</v>
      </c>
      <c r="IT30" s="684">
        <v>3702.8</v>
      </c>
      <c r="IU30" s="676">
        <v>80634</v>
      </c>
      <c r="IV30" s="679">
        <v>75.400000000000006</v>
      </c>
      <c r="IW30" s="679">
        <v>57.8</v>
      </c>
      <c r="IX30" s="679">
        <v>44.7</v>
      </c>
      <c r="IY30" s="679">
        <v>67.8</v>
      </c>
      <c r="IZ30" s="679">
        <v>24.3</v>
      </c>
      <c r="JA30" s="674">
        <v>0</v>
      </c>
      <c r="JB30" s="674">
        <v>8</v>
      </c>
      <c r="JC30" s="588">
        <v>74.5</v>
      </c>
      <c r="JD30" s="621">
        <v>0.84</v>
      </c>
      <c r="JE30" s="622">
        <v>93.1</v>
      </c>
      <c r="JF30" s="622">
        <v>10.3</v>
      </c>
      <c r="JG30" s="622">
        <v>3.9</v>
      </c>
      <c r="JH30" s="623">
        <v>146622940</v>
      </c>
      <c r="JI30" s="677">
        <v>51.4</v>
      </c>
      <c r="JJ30" s="677">
        <v>57.3</v>
      </c>
      <c r="JK30" s="677" t="s">
        <v>439</v>
      </c>
      <c r="JL30" s="677" t="s">
        <v>439</v>
      </c>
      <c r="JM30" s="677">
        <v>95.6</v>
      </c>
      <c r="JN30" s="679">
        <v>33.799999999999997</v>
      </c>
      <c r="JO30" s="576">
        <v>2330</v>
      </c>
      <c r="JP30" s="74" t="s">
        <v>1208</v>
      </c>
      <c r="JQ30" s="74" t="s">
        <v>1208</v>
      </c>
      <c r="JR30" s="74" t="s">
        <v>1208</v>
      </c>
      <c r="JS30" s="679">
        <v>16</v>
      </c>
      <c r="JT30" s="679">
        <v>31.8</v>
      </c>
      <c r="JU30" s="676">
        <v>48022</v>
      </c>
      <c r="JV30" s="676">
        <v>925</v>
      </c>
      <c r="JW30" s="676">
        <v>651</v>
      </c>
      <c r="JX30" s="676">
        <v>3697</v>
      </c>
      <c r="JY30" s="676">
        <v>5014</v>
      </c>
      <c r="JZ30" s="676">
        <v>5570</v>
      </c>
      <c r="KA30" s="676">
        <v>6454</v>
      </c>
      <c r="KB30" s="676">
        <v>7771</v>
      </c>
      <c r="KC30" s="676">
        <v>6891</v>
      </c>
      <c r="KD30" s="676">
        <v>6695</v>
      </c>
      <c r="KE30" s="676">
        <v>6114</v>
      </c>
      <c r="KF30" s="676">
        <v>5192</v>
      </c>
      <c r="KG30" s="676">
        <v>4024</v>
      </c>
      <c r="KH30" s="74" t="s">
        <v>1208</v>
      </c>
      <c r="KI30" s="676">
        <v>1855</v>
      </c>
      <c r="KJ30" s="676">
        <v>851</v>
      </c>
      <c r="KK30" s="676">
        <v>393</v>
      </c>
      <c r="KL30" s="676">
        <v>198</v>
      </c>
      <c r="KM30" s="676">
        <v>5738</v>
      </c>
      <c r="KN30" s="676">
        <v>4947</v>
      </c>
      <c r="KO30" s="676">
        <v>5835</v>
      </c>
      <c r="KP30" s="676">
        <v>6834</v>
      </c>
      <c r="KQ30" s="676">
        <v>7776</v>
      </c>
      <c r="KR30" s="676">
        <v>9151</v>
      </c>
      <c r="KS30" s="676">
        <v>8110</v>
      </c>
      <c r="KT30" s="676">
        <v>8088</v>
      </c>
      <c r="KU30" s="676">
        <v>7957</v>
      </c>
      <c r="KV30" s="676">
        <v>8759</v>
      </c>
      <c r="KW30" s="676">
        <v>10296</v>
      </c>
      <c r="KX30" s="74" t="s">
        <v>1208</v>
      </c>
      <c r="KY30" s="676">
        <v>8254</v>
      </c>
      <c r="KZ30" s="676">
        <v>7080</v>
      </c>
      <c r="LA30" s="676">
        <v>6542</v>
      </c>
      <c r="LB30" s="676">
        <v>8343</v>
      </c>
    </row>
    <row r="31" spans="1:314" s="167" customFormat="1" ht="12" customHeight="1">
      <c r="A31" s="167">
        <v>192015</v>
      </c>
      <c r="B31" s="555" t="s">
        <v>775</v>
      </c>
      <c r="C31" s="643">
        <v>212.47</v>
      </c>
      <c r="D31" s="578">
        <v>187171</v>
      </c>
      <c r="E31" s="640">
        <v>11.9</v>
      </c>
      <c r="F31" s="640">
        <v>58.7</v>
      </c>
      <c r="G31" s="640">
        <v>29.4</v>
      </c>
      <c r="H31" s="578">
        <v>8232</v>
      </c>
      <c r="I31" s="578">
        <v>17291</v>
      </c>
      <c r="J31" s="578">
        <v>27149</v>
      </c>
      <c r="K31" s="578">
        <v>30698</v>
      </c>
      <c r="L31" s="578">
        <v>91013</v>
      </c>
      <c r="M31" s="578">
        <v>5539</v>
      </c>
      <c r="N31" s="578">
        <v>8461</v>
      </c>
      <c r="O31" s="578">
        <v>8165</v>
      </c>
      <c r="P31" s="74" t="s">
        <v>1208</v>
      </c>
      <c r="Q31" s="74" t="s">
        <v>1208</v>
      </c>
      <c r="R31" s="578">
        <v>187614</v>
      </c>
      <c r="S31" s="578">
        <v>193125</v>
      </c>
      <c r="T31" s="578">
        <v>220605</v>
      </c>
      <c r="U31" s="578">
        <v>327480</v>
      </c>
      <c r="V31" s="578">
        <v>442603</v>
      </c>
      <c r="W31" s="578">
        <v>175403</v>
      </c>
      <c r="X31" s="578">
        <v>391574</v>
      </c>
      <c r="Y31" s="578" t="s">
        <v>439</v>
      </c>
      <c r="Z31" s="578">
        <v>37</v>
      </c>
      <c r="AA31" s="578">
        <v>13</v>
      </c>
      <c r="AB31" s="74" t="s">
        <v>1208</v>
      </c>
      <c r="AC31" s="74" t="s">
        <v>1208</v>
      </c>
      <c r="AD31" s="578" t="s">
        <v>439</v>
      </c>
      <c r="AE31" s="578">
        <v>433</v>
      </c>
      <c r="AF31" s="578">
        <v>606</v>
      </c>
      <c r="AG31" s="578">
        <v>2000</v>
      </c>
      <c r="AH31" s="578">
        <v>199732</v>
      </c>
      <c r="AI31" s="578">
        <v>1989</v>
      </c>
      <c r="AJ31" s="74" t="s">
        <v>1207</v>
      </c>
      <c r="AK31" s="578">
        <v>24</v>
      </c>
      <c r="AL31" s="578">
        <v>1656</v>
      </c>
      <c r="AM31" s="578">
        <v>27</v>
      </c>
      <c r="AN31" s="578">
        <v>7864</v>
      </c>
      <c r="AO31" s="578">
        <v>670</v>
      </c>
      <c r="AP31" s="578">
        <v>79</v>
      </c>
      <c r="AQ31" s="689">
        <v>13</v>
      </c>
      <c r="AR31" s="578">
        <v>4016</v>
      </c>
      <c r="AS31" s="578">
        <v>361</v>
      </c>
      <c r="AT31" s="578">
        <v>3</v>
      </c>
      <c r="AU31" s="578">
        <v>222</v>
      </c>
      <c r="AV31" s="578">
        <v>6</v>
      </c>
      <c r="AW31" s="578">
        <v>89</v>
      </c>
      <c r="AX31" s="74" t="s">
        <v>1207</v>
      </c>
      <c r="AY31" s="74" t="s">
        <v>1207</v>
      </c>
      <c r="AZ31" s="74" t="s">
        <v>1207</v>
      </c>
      <c r="BA31" s="74" t="s">
        <v>1207</v>
      </c>
      <c r="BB31" s="640">
        <v>100</v>
      </c>
      <c r="BC31" s="578">
        <v>119.1</v>
      </c>
      <c r="BD31" s="578">
        <v>110.5</v>
      </c>
      <c r="BE31" s="74" t="s">
        <v>1207</v>
      </c>
      <c r="BF31" s="578">
        <v>9</v>
      </c>
      <c r="BG31" s="578">
        <v>9</v>
      </c>
      <c r="BH31" s="578">
        <v>7</v>
      </c>
      <c r="BI31" s="74" t="s">
        <v>1208</v>
      </c>
      <c r="BJ31" s="74" t="s">
        <v>1208</v>
      </c>
      <c r="BK31" s="578">
        <v>0</v>
      </c>
      <c r="BL31" s="578">
        <v>0</v>
      </c>
      <c r="BM31" s="578">
        <v>0</v>
      </c>
      <c r="BN31" s="578">
        <v>0</v>
      </c>
      <c r="BO31" s="578">
        <v>1</v>
      </c>
      <c r="BP31" s="578">
        <v>1116</v>
      </c>
      <c r="BQ31" s="578">
        <v>1</v>
      </c>
      <c r="BR31" s="578">
        <v>24958</v>
      </c>
      <c r="BS31" s="578">
        <v>1</v>
      </c>
      <c r="BT31" s="578">
        <v>20930</v>
      </c>
      <c r="BU31" s="578">
        <v>2</v>
      </c>
      <c r="BV31" s="578">
        <v>1268</v>
      </c>
      <c r="BW31" s="578">
        <v>40</v>
      </c>
      <c r="BX31" s="578">
        <v>1</v>
      </c>
      <c r="BY31" s="578">
        <v>4</v>
      </c>
      <c r="BZ31" s="578">
        <v>486</v>
      </c>
      <c r="CA31" s="578">
        <v>8422</v>
      </c>
      <c r="CB31" s="640">
        <v>58.8</v>
      </c>
      <c r="CC31" s="578">
        <v>1.37</v>
      </c>
      <c r="CD31" s="578">
        <v>34.4</v>
      </c>
      <c r="CE31" s="640">
        <v>4.7848805132144054</v>
      </c>
      <c r="CF31" s="640">
        <v>58.528137979900002</v>
      </c>
      <c r="CG31" s="578">
        <v>14</v>
      </c>
      <c r="CH31" s="578">
        <v>3532</v>
      </c>
      <c r="CI31" s="578">
        <v>228</v>
      </c>
      <c r="CJ31" s="578">
        <v>661</v>
      </c>
      <c r="CK31" s="579">
        <v>2284</v>
      </c>
      <c r="CL31" s="579">
        <v>601</v>
      </c>
      <c r="CM31" s="579">
        <v>208</v>
      </c>
      <c r="CN31" s="579">
        <v>305</v>
      </c>
      <c r="CO31" s="643">
        <v>1.35</v>
      </c>
      <c r="CP31" s="578" t="s">
        <v>439</v>
      </c>
      <c r="CQ31" s="578" t="s">
        <v>439</v>
      </c>
      <c r="CR31" s="578" t="s">
        <v>439</v>
      </c>
      <c r="CS31" s="578">
        <v>5</v>
      </c>
      <c r="CT31" s="578">
        <v>3</v>
      </c>
      <c r="CU31" s="578">
        <v>220</v>
      </c>
      <c r="CV31" s="578">
        <v>12</v>
      </c>
      <c r="CW31" s="578">
        <v>747</v>
      </c>
      <c r="CX31" s="578">
        <v>5</v>
      </c>
      <c r="CY31" s="578">
        <v>481</v>
      </c>
      <c r="CZ31" s="578">
        <v>28</v>
      </c>
      <c r="DA31" s="578">
        <v>409</v>
      </c>
      <c r="DB31" s="578">
        <v>14</v>
      </c>
      <c r="DC31" s="578">
        <v>114</v>
      </c>
      <c r="DD31" s="578">
        <v>5</v>
      </c>
      <c r="DE31" s="578">
        <v>141</v>
      </c>
      <c r="DF31" s="578">
        <v>6903</v>
      </c>
      <c r="DG31" s="578">
        <v>2429</v>
      </c>
      <c r="DH31" s="578">
        <v>1246</v>
      </c>
      <c r="DI31" s="578">
        <v>769603.03500000003</v>
      </c>
      <c r="DJ31" s="578">
        <v>387096.68300000002</v>
      </c>
      <c r="DK31" s="578">
        <v>343911.35499999998</v>
      </c>
      <c r="DL31" s="578">
        <v>54905</v>
      </c>
      <c r="DM31" s="578">
        <v>9</v>
      </c>
      <c r="DN31" s="578">
        <v>10953</v>
      </c>
      <c r="DO31" s="578">
        <v>1487</v>
      </c>
      <c r="DP31" s="578">
        <v>981</v>
      </c>
      <c r="DQ31" s="578">
        <v>129</v>
      </c>
      <c r="DR31" s="578">
        <v>597</v>
      </c>
      <c r="DS31" s="578">
        <v>10576</v>
      </c>
      <c r="DT31" s="619">
        <v>9431</v>
      </c>
      <c r="DU31" s="578">
        <v>1507</v>
      </c>
      <c r="DV31" s="578">
        <v>2213</v>
      </c>
      <c r="DW31" s="578">
        <v>146</v>
      </c>
      <c r="DX31" s="578">
        <v>224</v>
      </c>
      <c r="DY31" s="578">
        <v>5</v>
      </c>
      <c r="DZ31" s="578">
        <v>1229</v>
      </c>
      <c r="EA31" s="578">
        <v>19</v>
      </c>
      <c r="EB31" s="578">
        <v>12937</v>
      </c>
      <c r="EC31" s="74" t="s">
        <v>1208</v>
      </c>
      <c r="ED31" s="584">
        <v>59</v>
      </c>
      <c r="EE31" s="578">
        <v>6531</v>
      </c>
      <c r="EF31" s="585">
        <v>5468</v>
      </c>
      <c r="EG31" s="578">
        <v>0</v>
      </c>
      <c r="EH31" s="586">
        <v>782</v>
      </c>
      <c r="EI31" s="578">
        <v>59</v>
      </c>
      <c r="EJ31" s="578">
        <v>37</v>
      </c>
      <c r="EK31" s="640">
        <v>52.2</v>
      </c>
      <c r="EL31" s="578">
        <v>17</v>
      </c>
      <c r="EM31" s="578">
        <v>59</v>
      </c>
      <c r="EN31" s="578">
        <v>733</v>
      </c>
      <c r="EO31" s="578">
        <v>72</v>
      </c>
      <c r="EP31" s="578">
        <v>25</v>
      </c>
      <c r="EQ31" s="578">
        <v>723</v>
      </c>
      <c r="ER31" s="578">
        <v>1213</v>
      </c>
      <c r="ES31" s="578">
        <v>95.8</v>
      </c>
      <c r="ET31" s="578">
        <v>95</v>
      </c>
      <c r="EU31" s="578">
        <v>145</v>
      </c>
      <c r="EV31" s="640">
        <v>15.2</v>
      </c>
      <c r="EW31" s="578">
        <v>42436</v>
      </c>
      <c r="EX31" s="578">
        <v>33.299999999999997</v>
      </c>
      <c r="EY31" s="578">
        <v>358166</v>
      </c>
      <c r="EZ31" s="640">
        <v>2</v>
      </c>
      <c r="FA31" s="578">
        <v>198</v>
      </c>
      <c r="FB31" s="578">
        <v>149</v>
      </c>
      <c r="FC31" s="578">
        <v>4193</v>
      </c>
      <c r="FD31" s="578">
        <v>110</v>
      </c>
      <c r="FE31" s="74" t="s">
        <v>1208</v>
      </c>
      <c r="FF31" s="578">
        <v>100</v>
      </c>
      <c r="FG31" s="640">
        <v>100</v>
      </c>
      <c r="FH31" s="578">
        <v>73220</v>
      </c>
      <c r="FI31" s="578">
        <v>4864</v>
      </c>
      <c r="FJ31" s="578">
        <v>657</v>
      </c>
      <c r="FK31" s="578">
        <v>63841</v>
      </c>
      <c r="FL31" s="578">
        <v>54404</v>
      </c>
      <c r="FM31" s="578">
        <v>5232</v>
      </c>
      <c r="FN31" s="578">
        <v>4205</v>
      </c>
      <c r="FO31" s="578">
        <v>4515</v>
      </c>
      <c r="FP31" s="690">
        <v>19.100000000000001</v>
      </c>
      <c r="FQ31" s="584">
        <v>58</v>
      </c>
      <c r="FR31" s="588">
        <v>13.4</v>
      </c>
      <c r="FS31" s="585">
        <v>5180</v>
      </c>
      <c r="FT31" s="578">
        <v>60</v>
      </c>
      <c r="FU31" s="578">
        <v>64</v>
      </c>
      <c r="FV31" s="578">
        <v>153</v>
      </c>
      <c r="FW31" s="691">
        <v>23</v>
      </c>
      <c r="FX31" s="650">
        <v>522</v>
      </c>
      <c r="FY31" s="644">
        <v>57.869505739606254</v>
      </c>
      <c r="FZ31" s="74" t="s">
        <v>1208</v>
      </c>
      <c r="GA31" s="588">
        <v>99.32</v>
      </c>
      <c r="GB31" s="588">
        <v>82.9</v>
      </c>
      <c r="GC31" s="640">
        <v>96.85</v>
      </c>
      <c r="GD31" s="690">
        <v>57.6</v>
      </c>
      <c r="GE31" s="593">
        <v>61</v>
      </c>
      <c r="GF31" s="584">
        <v>8</v>
      </c>
      <c r="GG31" s="584">
        <v>38</v>
      </c>
      <c r="GH31" s="578">
        <v>665</v>
      </c>
      <c r="GI31" s="578">
        <v>3</v>
      </c>
      <c r="GJ31" s="578">
        <v>1212</v>
      </c>
      <c r="GK31" s="578">
        <v>1785</v>
      </c>
      <c r="GL31" s="578">
        <v>4</v>
      </c>
      <c r="GM31" s="586">
        <v>6121992</v>
      </c>
      <c r="GN31" s="594">
        <v>3596</v>
      </c>
      <c r="GO31" s="578">
        <v>8856045</v>
      </c>
      <c r="GP31" s="578">
        <v>7743485</v>
      </c>
      <c r="GQ31" s="578">
        <v>11031</v>
      </c>
      <c r="GR31" s="578">
        <v>13</v>
      </c>
      <c r="GS31" s="578">
        <v>1566</v>
      </c>
      <c r="GT31" s="578">
        <v>9452</v>
      </c>
      <c r="GU31" s="578">
        <v>100001</v>
      </c>
      <c r="GV31" s="578">
        <v>132</v>
      </c>
      <c r="GW31" s="578">
        <v>16709</v>
      </c>
      <c r="GX31" s="578">
        <v>83160</v>
      </c>
      <c r="GY31" s="578">
        <v>752</v>
      </c>
      <c r="GZ31" s="578">
        <v>5939</v>
      </c>
      <c r="HA31" s="578">
        <v>442990</v>
      </c>
      <c r="HB31" s="578">
        <v>1690</v>
      </c>
      <c r="HC31" s="578">
        <v>11438</v>
      </c>
      <c r="HD31" s="578">
        <v>257000</v>
      </c>
      <c r="HE31" s="578">
        <v>238</v>
      </c>
      <c r="HF31" s="578">
        <v>8668</v>
      </c>
      <c r="HG31" s="578">
        <v>246408.43</v>
      </c>
      <c r="HH31" s="578">
        <v>234</v>
      </c>
      <c r="HI31" s="578">
        <v>6435</v>
      </c>
      <c r="HJ31" s="578">
        <v>111494</v>
      </c>
      <c r="HK31" s="578">
        <v>8</v>
      </c>
      <c r="HL31" s="578">
        <v>142</v>
      </c>
      <c r="HM31" s="578">
        <v>2088</v>
      </c>
      <c r="HN31" s="578">
        <v>1115</v>
      </c>
      <c r="HO31" s="578">
        <v>256</v>
      </c>
      <c r="HP31" s="74" t="s">
        <v>1208</v>
      </c>
      <c r="HQ31" s="74" t="s">
        <v>1208</v>
      </c>
      <c r="HR31" s="74" t="s">
        <v>1208</v>
      </c>
      <c r="HS31" s="578">
        <v>8</v>
      </c>
      <c r="HT31" s="578">
        <v>675047</v>
      </c>
      <c r="HU31" s="578">
        <v>4045149</v>
      </c>
      <c r="HV31" s="578">
        <v>465896</v>
      </c>
      <c r="HW31" s="578">
        <v>656528</v>
      </c>
      <c r="HX31" s="578">
        <v>149890</v>
      </c>
      <c r="HY31" s="578">
        <v>4135</v>
      </c>
      <c r="HZ31" s="578">
        <v>7021</v>
      </c>
      <c r="IA31" s="578">
        <v>123770</v>
      </c>
      <c r="IB31" s="578">
        <v>72493</v>
      </c>
      <c r="IC31" s="578">
        <v>6008</v>
      </c>
      <c r="ID31" s="578">
        <v>4864705</v>
      </c>
      <c r="IE31" s="578">
        <v>4836</v>
      </c>
      <c r="IF31" s="578">
        <v>498</v>
      </c>
      <c r="IG31" s="578">
        <v>2</v>
      </c>
      <c r="IH31" s="578">
        <v>147</v>
      </c>
      <c r="II31" s="578" t="s">
        <v>439</v>
      </c>
      <c r="IJ31" s="578">
        <v>33090</v>
      </c>
      <c r="IK31" s="578">
        <v>123260</v>
      </c>
      <c r="IL31" s="578">
        <v>14355</v>
      </c>
      <c r="IM31" s="578" t="s">
        <v>439</v>
      </c>
      <c r="IN31" s="687">
        <v>32.28</v>
      </c>
      <c r="IO31" s="634">
        <v>154036</v>
      </c>
      <c r="IP31" s="645">
        <v>-18.25</v>
      </c>
      <c r="IQ31" s="578">
        <v>4</v>
      </c>
      <c r="IR31" s="578">
        <v>4</v>
      </c>
      <c r="IS31" s="578">
        <v>280</v>
      </c>
      <c r="IT31" s="578">
        <v>258</v>
      </c>
      <c r="IU31" s="578">
        <v>78892</v>
      </c>
      <c r="IV31" s="640">
        <v>69.3</v>
      </c>
      <c r="IW31" s="640">
        <v>53.2</v>
      </c>
      <c r="IX31" s="640">
        <v>32.799999999999997</v>
      </c>
      <c r="IY31" s="640">
        <v>63.1</v>
      </c>
      <c r="IZ31" s="640">
        <v>20.6</v>
      </c>
      <c r="JA31" s="578">
        <v>4</v>
      </c>
      <c r="JB31" s="578">
        <v>48</v>
      </c>
      <c r="JC31" s="588">
        <v>70</v>
      </c>
      <c r="JD31" s="621">
        <v>0.77</v>
      </c>
      <c r="JE31" s="622">
        <v>97.7</v>
      </c>
      <c r="JF31" s="622">
        <v>6.8</v>
      </c>
      <c r="JG31" s="622">
        <v>1.3</v>
      </c>
      <c r="JH31" s="623">
        <v>79312795</v>
      </c>
      <c r="JI31" s="579">
        <v>46.4</v>
      </c>
      <c r="JJ31" s="579">
        <v>52.8</v>
      </c>
      <c r="JK31" s="578" t="s">
        <v>439</v>
      </c>
      <c r="JL31" s="578" t="s">
        <v>439</v>
      </c>
      <c r="JM31" s="690">
        <v>72.400000000000006</v>
      </c>
      <c r="JN31" s="640">
        <v>33.9</v>
      </c>
      <c r="JO31" s="578">
        <v>1756</v>
      </c>
      <c r="JP31" s="74" t="s">
        <v>1208</v>
      </c>
      <c r="JQ31" s="74" t="s">
        <v>1208</v>
      </c>
      <c r="JR31" s="74" t="s">
        <v>1208</v>
      </c>
      <c r="JS31" s="577">
        <v>28</v>
      </c>
      <c r="JT31" s="640">
        <v>23.6</v>
      </c>
      <c r="JU31" s="578">
        <v>35221</v>
      </c>
      <c r="JV31" s="578">
        <v>662</v>
      </c>
      <c r="JW31" s="578">
        <v>530</v>
      </c>
      <c r="JX31" s="578">
        <v>2599</v>
      </c>
      <c r="JY31" s="578">
        <v>3142</v>
      </c>
      <c r="JZ31" s="578">
        <v>3475</v>
      </c>
      <c r="KA31" s="578">
        <v>3964</v>
      </c>
      <c r="KB31" s="578">
        <v>5010</v>
      </c>
      <c r="KC31" s="578">
        <v>4695</v>
      </c>
      <c r="KD31" s="578">
        <v>4478</v>
      </c>
      <c r="KE31" s="578">
        <v>3845</v>
      </c>
      <c r="KF31" s="578">
        <v>3316</v>
      </c>
      <c r="KG31" s="578">
        <v>2620</v>
      </c>
      <c r="KH31" s="74" t="s">
        <v>1208</v>
      </c>
      <c r="KI31" s="578">
        <v>1341</v>
      </c>
      <c r="KJ31" s="578">
        <v>720</v>
      </c>
      <c r="KK31" s="578">
        <v>316</v>
      </c>
      <c r="KL31" s="578">
        <v>187</v>
      </c>
      <c r="KM31" s="578">
        <v>4152</v>
      </c>
      <c r="KN31" s="578">
        <v>4122</v>
      </c>
      <c r="KO31" s="578">
        <v>3862</v>
      </c>
      <c r="KP31" s="578">
        <v>4678</v>
      </c>
      <c r="KQ31" s="578">
        <v>5372</v>
      </c>
      <c r="KR31" s="578">
        <v>6573</v>
      </c>
      <c r="KS31" s="578">
        <v>6075</v>
      </c>
      <c r="KT31" s="578">
        <v>5799</v>
      </c>
      <c r="KU31" s="578">
        <v>5406</v>
      </c>
      <c r="KV31" s="578">
        <v>5965</v>
      </c>
      <c r="KW31" s="578">
        <v>6964</v>
      </c>
      <c r="KX31" s="74" t="s">
        <v>1208</v>
      </c>
      <c r="KY31" s="578">
        <v>6184</v>
      </c>
      <c r="KZ31" s="578">
        <v>5532</v>
      </c>
      <c r="LA31" s="578">
        <v>5061</v>
      </c>
      <c r="LB31" s="578">
        <v>6427</v>
      </c>
    </row>
    <row r="32" spans="1:314" s="167" customFormat="1" ht="12" customHeight="1">
      <c r="A32" s="3">
        <v>202011</v>
      </c>
      <c r="B32" s="556" t="s">
        <v>722</v>
      </c>
      <c r="C32" s="575">
        <v>834.81</v>
      </c>
      <c r="D32" s="576">
        <v>373971</v>
      </c>
      <c r="E32" s="577">
        <v>12.3691409226919</v>
      </c>
      <c r="F32" s="577">
        <v>57.999684467512203</v>
      </c>
      <c r="G32" s="577">
        <v>29.631174609795902</v>
      </c>
      <c r="H32" s="578">
        <v>16722</v>
      </c>
      <c r="I32" s="578">
        <v>35967</v>
      </c>
      <c r="J32" s="578">
        <v>57195</v>
      </c>
      <c r="K32" s="576">
        <v>60068</v>
      </c>
      <c r="L32" s="576">
        <v>161472</v>
      </c>
      <c r="M32" s="576">
        <v>4051</v>
      </c>
      <c r="N32" s="576">
        <v>11000</v>
      </c>
      <c r="O32" s="579">
        <v>11395</v>
      </c>
      <c r="P32" s="74" t="s">
        <v>1208</v>
      </c>
      <c r="Q32" s="74" t="s">
        <v>1208</v>
      </c>
      <c r="R32" s="578">
        <v>367924</v>
      </c>
      <c r="S32" s="576">
        <v>377598</v>
      </c>
      <c r="T32" s="576">
        <v>391343</v>
      </c>
      <c r="U32" s="576">
        <v>1055952</v>
      </c>
      <c r="V32" s="576">
        <v>1574185</v>
      </c>
      <c r="W32" s="576">
        <v>564944</v>
      </c>
      <c r="X32" s="576">
        <v>1061761</v>
      </c>
      <c r="Y32" s="580" t="s">
        <v>439</v>
      </c>
      <c r="Z32" s="574">
        <v>90</v>
      </c>
      <c r="AA32" s="580">
        <v>54</v>
      </c>
      <c r="AB32" s="74" t="s">
        <v>1208</v>
      </c>
      <c r="AC32" s="74" t="s">
        <v>1208</v>
      </c>
      <c r="AD32" s="581">
        <v>11463</v>
      </c>
      <c r="AE32" s="576">
        <v>7136.47</v>
      </c>
      <c r="AF32" s="583">
        <v>1996.84</v>
      </c>
      <c r="AG32" s="576">
        <v>1292</v>
      </c>
      <c r="AH32" s="576">
        <v>365831</v>
      </c>
      <c r="AI32" s="576">
        <v>1971</v>
      </c>
      <c r="AJ32" s="74" t="s">
        <v>1207</v>
      </c>
      <c r="AK32" s="574">
        <v>23</v>
      </c>
      <c r="AL32" s="576">
        <v>2804</v>
      </c>
      <c r="AM32" s="579">
        <v>54</v>
      </c>
      <c r="AN32" s="576">
        <v>18473</v>
      </c>
      <c r="AO32" s="576">
        <v>1134</v>
      </c>
      <c r="AP32" s="576">
        <v>196</v>
      </c>
      <c r="AQ32" s="582">
        <v>25</v>
      </c>
      <c r="AR32" s="576">
        <v>9095</v>
      </c>
      <c r="AS32" s="576">
        <v>759</v>
      </c>
      <c r="AT32" s="576">
        <v>2</v>
      </c>
      <c r="AU32" s="576">
        <v>411</v>
      </c>
      <c r="AV32" s="576">
        <v>10</v>
      </c>
      <c r="AW32" s="576">
        <v>52</v>
      </c>
      <c r="AX32" s="74" t="s">
        <v>1207</v>
      </c>
      <c r="AY32" s="74" t="s">
        <v>1207</v>
      </c>
      <c r="AZ32" s="74" t="s">
        <v>1207</v>
      </c>
      <c r="BA32" s="74" t="s">
        <v>1207</v>
      </c>
      <c r="BB32" s="577">
        <v>99.753694581280783</v>
      </c>
      <c r="BC32" s="577">
        <v>117.6</v>
      </c>
      <c r="BD32" s="577">
        <v>114.4</v>
      </c>
      <c r="BE32" s="74" t="s">
        <v>1207</v>
      </c>
      <c r="BF32" s="580">
        <v>8</v>
      </c>
      <c r="BG32" s="582">
        <v>14</v>
      </c>
      <c r="BH32" s="582">
        <v>9</v>
      </c>
      <c r="BI32" s="74" t="s">
        <v>1208</v>
      </c>
      <c r="BJ32" s="74" t="s">
        <v>1208</v>
      </c>
      <c r="BK32" s="580">
        <v>8</v>
      </c>
      <c r="BL32" s="580">
        <v>8</v>
      </c>
      <c r="BM32" s="582">
        <v>14</v>
      </c>
      <c r="BN32" s="582">
        <v>9</v>
      </c>
      <c r="BO32" s="579">
        <v>4</v>
      </c>
      <c r="BP32" s="576">
        <v>36079.47</v>
      </c>
      <c r="BQ32" s="579">
        <v>2</v>
      </c>
      <c r="BR32" s="576">
        <v>42944</v>
      </c>
      <c r="BS32" s="579">
        <v>1</v>
      </c>
      <c r="BT32" s="576">
        <v>37900</v>
      </c>
      <c r="BU32" s="579">
        <v>8</v>
      </c>
      <c r="BV32" s="576">
        <v>9759</v>
      </c>
      <c r="BW32" s="577">
        <v>59.9</v>
      </c>
      <c r="BX32" s="580">
        <v>2</v>
      </c>
      <c r="BY32" s="580">
        <v>4</v>
      </c>
      <c r="BZ32" s="580">
        <v>475</v>
      </c>
      <c r="CA32" s="580">
        <v>4863</v>
      </c>
      <c r="CB32" s="577" t="s">
        <v>439</v>
      </c>
      <c r="CC32" s="583">
        <v>1.55</v>
      </c>
      <c r="CD32" s="577">
        <v>53.5</v>
      </c>
      <c r="CE32" s="577">
        <v>3.2614312201744697</v>
      </c>
      <c r="CF32" s="577">
        <v>62.135415027199997</v>
      </c>
      <c r="CG32" s="579">
        <v>25</v>
      </c>
      <c r="CH32" s="576">
        <v>5196</v>
      </c>
      <c r="CI32" s="579">
        <v>298</v>
      </c>
      <c r="CJ32" s="579">
        <v>967</v>
      </c>
      <c r="CK32" s="579">
        <v>4352</v>
      </c>
      <c r="CL32" s="579">
        <v>1151</v>
      </c>
      <c r="CM32" s="579">
        <v>416</v>
      </c>
      <c r="CN32" s="579">
        <v>667</v>
      </c>
      <c r="CO32" s="575">
        <v>1.55</v>
      </c>
      <c r="CP32" s="583" t="s">
        <v>439</v>
      </c>
      <c r="CQ32" s="579">
        <v>4</v>
      </c>
      <c r="CR32" s="579">
        <v>48</v>
      </c>
      <c r="CS32" s="579">
        <v>11</v>
      </c>
      <c r="CT32" s="579">
        <v>2</v>
      </c>
      <c r="CU32" s="579">
        <v>150</v>
      </c>
      <c r="CV32" s="579">
        <v>23</v>
      </c>
      <c r="CW32" s="576">
        <v>1671</v>
      </c>
      <c r="CX32" s="579">
        <v>13</v>
      </c>
      <c r="CY32" s="579">
        <v>1324</v>
      </c>
      <c r="CZ32" s="580">
        <v>48</v>
      </c>
      <c r="DA32" s="580">
        <v>834</v>
      </c>
      <c r="DB32" s="580">
        <v>6</v>
      </c>
      <c r="DC32" s="580">
        <v>64</v>
      </c>
      <c r="DD32" s="580">
        <v>10</v>
      </c>
      <c r="DE32" s="580">
        <v>286</v>
      </c>
      <c r="DF32" s="576">
        <v>12038</v>
      </c>
      <c r="DG32" s="576">
        <v>3627</v>
      </c>
      <c r="DH32" s="576">
        <v>2799</v>
      </c>
      <c r="DI32" s="576">
        <v>1073799.6769999999</v>
      </c>
      <c r="DJ32" s="576">
        <v>612974.57400000002</v>
      </c>
      <c r="DK32" s="576">
        <v>793258.33100000001</v>
      </c>
      <c r="DL32" s="576">
        <v>110525</v>
      </c>
      <c r="DM32" s="579">
        <v>19</v>
      </c>
      <c r="DN32" s="576">
        <v>21060</v>
      </c>
      <c r="DO32" s="576">
        <v>2868</v>
      </c>
      <c r="DP32" s="576">
        <v>1744</v>
      </c>
      <c r="DQ32" s="580">
        <v>1370</v>
      </c>
      <c r="DR32" s="580">
        <v>2077</v>
      </c>
      <c r="DS32" s="576">
        <v>15541</v>
      </c>
      <c r="DT32" s="599">
        <v>15178</v>
      </c>
      <c r="DU32" s="576">
        <v>3468</v>
      </c>
      <c r="DV32" s="576">
        <v>4051</v>
      </c>
      <c r="DW32" s="580">
        <v>537</v>
      </c>
      <c r="DX32" s="580">
        <v>262</v>
      </c>
      <c r="DY32" s="580">
        <v>8</v>
      </c>
      <c r="DZ32" s="580">
        <v>2173</v>
      </c>
      <c r="EA32" s="580">
        <v>65</v>
      </c>
      <c r="EB32" s="580">
        <v>16019</v>
      </c>
      <c r="EC32" s="74" t="s">
        <v>1208</v>
      </c>
      <c r="ED32" s="584">
        <v>92</v>
      </c>
      <c r="EE32" s="576">
        <v>10241</v>
      </c>
      <c r="EF32" s="585">
        <v>8911</v>
      </c>
      <c r="EG32" s="579">
        <v>2</v>
      </c>
      <c r="EH32" s="586">
        <v>1688</v>
      </c>
      <c r="EI32" s="580">
        <v>81</v>
      </c>
      <c r="EJ32" s="580">
        <v>58</v>
      </c>
      <c r="EK32" s="577">
        <v>67.7</v>
      </c>
      <c r="EL32" s="580">
        <v>39</v>
      </c>
      <c r="EM32" s="580">
        <v>57</v>
      </c>
      <c r="EN32" s="580">
        <v>1439</v>
      </c>
      <c r="EO32" s="581">
        <v>407</v>
      </c>
      <c r="EP32" s="581">
        <v>55</v>
      </c>
      <c r="EQ32" s="581">
        <v>2381</v>
      </c>
      <c r="ER32" s="576">
        <v>2647</v>
      </c>
      <c r="ES32" s="577">
        <v>96.5</v>
      </c>
      <c r="ET32" s="577">
        <v>96.4</v>
      </c>
      <c r="EU32" s="581">
        <v>171</v>
      </c>
      <c r="EV32" s="577">
        <v>8.8000000000000007</v>
      </c>
      <c r="EW32" s="581">
        <v>72621</v>
      </c>
      <c r="EX32" s="577">
        <v>47.2</v>
      </c>
      <c r="EY32" s="581">
        <v>382454</v>
      </c>
      <c r="EZ32" s="577">
        <v>3.3</v>
      </c>
      <c r="FA32" s="580">
        <v>514</v>
      </c>
      <c r="FB32" s="580">
        <v>10</v>
      </c>
      <c r="FC32" s="576">
        <v>10565</v>
      </c>
      <c r="FD32" s="580">
        <v>38</v>
      </c>
      <c r="FE32" s="74" t="s">
        <v>1208</v>
      </c>
      <c r="FF32" s="580">
        <v>100</v>
      </c>
      <c r="FG32" s="577">
        <v>100</v>
      </c>
      <c r="FH32" s="576">
        <v>125744</v>
      </c>
      <c r="FI32" s="576">
        <v>4532</v>
      </c>
      <c r="FJ32" s="576">
        <v>542</v>
      </c>
      <c r="FK32" s="586">
        <v>111286</v>
      </c>
      <c r="FL32" s="576">
        <v>89065</v>
      </c>
      <c r="FM32" s="576">
        <v>17006</v>
      </c>
      <c r="FN32" s="576">
        <v>5215</v>
      </c>
      <c r="FO32" s="576">
        <v>9926</v>
      </c>
      <c r="FP32" s="587">
        <v>27.2</v>
      </c>
      <c r="FQ32" s="584">
        <v>206</v>
      </c>
      <c r="FR32" s="588">
        <v>7.8</v>
      </c>
      <c r="FS32" s="585">
        <v>8015</v>
      </c>
      <c r="FT32" s="580">
        <v>58</v>
      </c>
      <c r="FU32" s="580">
        <v>121</v>
      </c>
      <c r="FV32" s="580">
        <v>276</v>
      </c>
      <c r="FW32" s="589">
        <v>31</v>
      </c>
      <c r="FX32" s="590">
        <v>843</v>
      </c>
      <c r="FY32" s="591">
        <v>64.898408432539014</v>
      </c>
      <c r="FZ32" s="74" t="s">
        <v>1208</v>
      </c>
      <c r="GA32" s="588">
        <v>99.83</v>
      </c>
      <c r="GB32" s="588">
        <v>85.6</v>
      </c>
      <c r="GC32" s="577">
        <v>94</v>
      </c>
      <c r="GD32" s="592">
        <v>33.700000000000003</v>
      </c>
      <c r="GE32" s="593">
        <v>135</v>
      </c>
      <c r="GF32" s="584">
        <v>18</v>
      </c>
      <c r="GG32" s="584">
        <v>96</v>
      </c>
      <c r="GH32" s="580">
        <v>1114</v>
      </c>
      <c r="GI32" s="580">
        <v>9</v>
      </c>
      <c r="GJ32" s="580">
        <v>1877</v>
      </c>
      <c r="GK32" s="580">
        <v>2203</v>
      </c>
      <c r="GL32" s="580">
        <v>3</v>
      </c>
      <c r="GM32" s="586">
        <v>10200700</v>
      </c>
      <c r="GN32" s="594">
        <v>6016</v>
      </c>
      <c r="GO32" s="583" t="s">
        <v>439</v>
      </c>
      <c r="GP32" s="583" t="s">
        <v>439</v>
      </c>
      <c r="GQ32" s="576">
        <v>19132</v>
      </c>
      <c r="GR32" s="579">
        <v>117</v>
      </c>
      <c r="GS32" s="579">
        <v>3073</v>
      </c>
      <c r="GT32" s="579">
        <v>15942</v>
      </c>
      <c r="GU32" s="576">
        <v>183710</v>
      </c>
      <c r="GV32" s="576">
        <v>1935</v>
      </c>
      <c r="GW32" s="576">
        <v>35898</v>
      </c>
      <c r="GX32" s="576">
        <v>145877</v>
      </c>
      <c r="GY32" s="576">
        <v>1146</v>
      </c>
      <c r="GZ32" s="576">
        <v>10855</v>
      </c>
      <c r="HA32" s="576">
        <v>1219076</v>
      </c>
      <c r="HB32" s="576">
        <v>2661</v>
      </c>
      <c r="HC32" s="576">
        <v>19717</v>
      </c>
      <c r="HD32" s="576">
        <v>465930</v>
      </c>
      <c r="HE32" s="576">
        <v>462</v>
      </c>
      <c r="HF32" s="576">
        <v>19843</v>
      </c>
      <c r="HG32" s="576">
        <v>588409.19999999995</v>
      </c>
      <c r="HH32" s="579">
        <v>451</v>
      </c>
      <c r="HI32" s="580">
        <v>12885</v>
      </c>
      <c r="HJ32" s="580">
        <v>277294</v>
      </c>
      <c r="HK32" s="595">
        <v>107</v>
      </c>
      <c r="HL32" s="583" t="s">
        <v>439</v>
      </c>
      <c r="HM32" s="576">
        <v>11782</v>
      </c>
      <c r="HN32" s="576">
        <v>5160</v>
      </c>
      <c r="HO32" s="581">
        <v>340</v>
      </c>
      <c r="HP32" s="74" t="s">
        <v>1208</v>
      </c>
      <c r="HQ32" s="74" t="s">
        <v>1208</v>
      </c>
      <c r="HR32" s="74" t="s">
        <v>1208</v>
      </c>
      <c r="HS32" s="581">
        <v>215</v>
      </c>
      <c r="HT32" s="576">
        <v>4379859</v>
      </c>
      <c r="HU32" s="576">
        <v>20430536</v>
      </c>
      <c r="HV32" s="580">
        <v>2059580</v>
      </c>
      <c r="HW32" s="580">
        <v>3600674</v>
      </c>
      <c r="HX32" s="580">
        <v>335398</v>
      </c>
      <c r="HY32" s="580">
        <v>9320</v>
      </c>
      <c r="HZ32" s="580">
        <v>5830</v>
      </c>
      <c r="IA32" s="580">
        <v>259510</v>
      </c>
      <c r="IB32" s="580">
        <v>156000</v>
      </c>
      <c r="IC32" s="609">
        <v>41573</v>
      </c>
      <c r="ID32" s="609">
        <v>7611384</v>
      </c>
      <c r="IE32" s="609">
        <v>55737</v>
      </c>
      <c r="IF32" s="578">
        <v>169</v>
      </c>
      <c r="IG32" s="578">
        <v>25</v>
      </c>
      <c r="IH32" s="609">
        <v>78</v>
      </c>
      <c r="II32" s="578">
        <v>0</v>
      </c>
      <c r="IJ32" s="609">
        <v>84712</v>
      </c>
      <c r="IK32" s="576">
        <v>236204</v>
      </c>
      <c r="IL32" s="578">
        <v>9800</v>
      </c>
      <c r="IM32" s="626">
        <v>0</v>
      </c>
      <c r="IN32" s="620">
        <v>48.87</v>
      </c>
      <c r="IO32" s="580">
        <v>255665</v>
      </c>
      <c r="IP32" s="613">
        <v>-29.36</v>
      </c>
      <c r="IQ32" s="592">
        <v>5.9</v>
      </c>
      <c r="IR32" s="592">
        <v>5.9</v>
      </c>
      <c r="IS32" s="592">
        <v>917.4</v>
      </c>
      <c r="IT32" s="592">
        <v>916.8</v>
      </c>
      <c r="IU32" s="576">
        <v>49248</v>
      </c>
      <c r="IV32" s="577">
        <v>75.599999999999994</v>
      </c>
      <c r="IW32" s="577">
        <v>52.2</v>
      </c>
      <c r="IX32" s="577">
        <v>37.4</v>
      </c>
      <c r="IY32" s="577">
        <v>61.1</v>
      </c>
      <c r="IZ32" s="577">
        <v>14.8</v>
      </c>
      <c r="JA32" s="578">
        <v>2</v>
      </c>
      <c r="JB32" s="578">
        <v>9</v>
      </c>
      <c r="JC32" s="588">
        <v>96</v>
      </c>
      <c r="JD32" s="621">
        <v>0.74</v>
      </c>
      <c r="JE32" s="622">
        <v>91.8</v>
      </c>
      <c r="JF32" s="622">
        <v>2.8</v>
      </c>
      <c r="JG32" s="622">
        <v>0.2</v>
      </c>
      <c r="JH32" s="623">
        <v>153389204</v>
      </c>
      <c r="JI32" s="579">
        <v>48</v>
      </c>
      <c r="JJ32" s="579">
        <v>52</v>
      </c>
      <c r="JK32" s="583" t="s">
        <v>439</v>
      </c>
      <c r="JL32" s="583" t="s">
        <v>439</v>
      </c>
      <c r="JM32" s="579">
        <v>50.7</v>
      </c>
      <c r="JN32" s="577">
        <v>33.1</v>
      </c>
      <c r="JO32" s="624">
        <v>2833</v>
      </c>
      <c r="JP32" s="74" t="s">
        <v>1208</v>
      </c>
      <c r="JQ32" s="74" t="s">
        <v>1208</v>
      </c>
      <c r="JR32" s="74" t="s">
        <v>1208</v>
      </c>
      <c r="JS32" s="577">
        <v>33</v>
      </c>
      <c r="JT32" s="577">
        <v>32.799999999999997</v>
      </c>
      <c r="JU32" s="576">
        <v>66006</v>
      </c>
      <c r="JV32" s="576">
        <v>1103</v>
      </c>
      <c r="JW32" s="576">
        <v>935</v>
      </c>
      <c r="JX32" s="576">
        <v>4988</v>
      </c>
      <c r="JY32" s="576">
        <v>6687</v>
      </c>
      <c r="JZ32" s="576">
        <v>6953</v>
      </c>
      <c r="KA32" s="576">
        <v>8772</v>
      </c>
      <c r="KB32" s="576">
        <v>11307</v>
      </c>
      <c r="KC32" s="576">
        <v>10453</v>
      </c>
      <c r="KD32" s="576">
        <v>9747</v>
      </c>
      <c r="KE32" s="576">
        <v>8510</v>
      </c>
      <c r="KF32" s="576">
        <v>7194</v>
      </c>
      <c r="KG32" s="576">
        <v>5470</v>
      </c>
      <c r="KH32" s="74" t="s">
        <v>1208</v>
      </c>
      <c r="KI32" s="576">
        <v>3131</v>
      </c>
      <c r="KJ32" s="576">
        <v>1886</v>
      </c>
      <c r="KK32" s="576">
        <v>1102</v>
      </c>
      <c r="KL32" s="576">
        <v>625</v>
      </c>
      <c r="KM32" s="576">
        <v>8238</v>
      </c>
      <c r="KN32" s="576">
        <v>6652</v>
      </c>
      <c r="KO32" s="576">
        <v>8142</v>
      </c>
      <c r="KP32" s="576">
        <v>9601</v>
      </c>
      <c r="KQ32" s="576">
        <v>11706</v>
      </c>
      <c r="KR32" s="576">
        <v>14056</v>
      </c>
      <c r="KS32" s="576">
        <v>12695</v>
      </c>
      <c r="KT32" s="576">
        <v>11942</v>
      </c>
      <c r="KU32" s="576">
        <v>11459</v>
      </c>
      <c r="KV32" s="576">
        <v>12511</v>
      </c>
      <c r="KW32" s="576">
        <v>14285</v>
      </c>
      <c r="KX32" s="74" t="s">
        <v>1208</v>
      </c>
      <c r="KY32" s="576">
        <v>11992</v>
      </c>
      <c r="KZ32" s="576">
        <v>10445</v>
      </c>
      <c r="LA32" s="576">
        <v>9447</v>
      </c>
      <c r="LB32" s="576">
        <v>12872</v>
      </c>
    </row>
    <row r="33" spans="1:314" s="167" customFormat="1" ht="12" customHeight="1">
      <c r="A33" s="454">
        <v>202029</v>
      </c>
      <c r="B33" s="555" t="s">
        <v>873</v>
      </c>
      <c r="C33" s="575">
        <v>978.47</v>
      </c>
      <c r="D33" s="576">
        <v>237840</v>
      </c>
      <c r="E33" s="577">
        <v>13</v>
      </c>
      <c r="F33" s="577">
        <v>58.9</v>
      </c>
      <c r="G33" s="577">
        <v>28.1</v>
      </c>
      <c r="H33" s="578">
        <v>11421</v>
      </c>
      <c r="I33" s="578">
        <v>24249</v>
      </c>
      <c r="J33" s="578">
        <v>37599</v>
      </c>
      <c r="K33" s="576">
        <v>36724</v>
      </c>
      <c r="L33" s="576">
        <v>105936</v>
      </c>
      <c r="M33" s="576">
        <v>4073</v>
      </c>
      <c r="N33" s="576">
        <v>9762</v>
      </c>
      <c r="O33" s="579">
        <v>9683</v>
      </c>
      <c r="P33" s="74" t="s">
        <v>1208</v>
      </c>
      <c r="Q33" s="74" t="s">
        <v>1208</v>
      </c>
      <c r="R33" s="578">
        <v>239281</v>
      </c>
      <c r="S33" s="576">
        <v>243293</v>
      </c>
      <c r="T33" s="576">
        <v>259233</v>
      </c>
      <c r="U33" s="576">
        <v>670164</v>
      </c>
      <c r="V33" s="576">
        <v>1466951</v>
      </c>
      <c r="W33" s="576">
        <v>599616</v>
      </c>
      <c r="X33" s="576">
        <v>1269412</v>
      </c>
      <c r="Y33" s="580">
        <v>0</v>
      </c>
      <c r="Z33" s="574">
        <v>41</v>
      </c>
      <c r="AA33" s="580">
        <v>4</v>
      </c>
      <c r="AB33" s="74" t="s">
        <v>1208</v>
      </c>
      <c r="AC33" s="74" t="s">
        <v>1208</v>
      </c>
      <c r="AD33" s="581">
        <v>160445</v>
      </c>
      <c r="AE33" s="576">
        <v>1913.5</v>
      </c>
      <c r="AF33" s="580">
        <v>2000</v>
      </c>
      <c r="AG33" s="576">
        <v>1800</v>
      </c>
      <c r="AH33" s="576">
        <v>94926</v>
      </c>
      <c r="AI33" s="576">
        <v>2000</v>
      </c>
      <c r="AJ33" s="74" t="s">
        <v>1207</v>
      </c>
      <c r="AK33" s="574">
        <v>11</v>
      </c>
      <c r="AL33" s="576">
        <v>1440</v>
      </c>
      <c r="AM33" s="579">
        <v>29</v>
      </c>
      <c r="AN33" s="576">
        <v>12355</v>
      </c>
      <c r="AO33" s="576">
        <v>730</v>
      </c>
      <c r="AP33" s="576">
        <v>189</v>
      </c>
      <c r="AQ33" s="582">
        <v>22</v>
      </c>
      <c r="AR33" s="576">
        <v>5831</v>
      </c>
      <c r="AS33" s="576">
        <v>466</v>
      </c>
      <c r="AT33" s="576">
        <v>4</v>
      </c>
      <c r="AU33" s="576">
        <v>255</v>
      </c>
      <c r="AV33" s="576">
        <v>18</v>
      </c>
      <c r="AW33" s="576">
        <v>55</v>
      </c>
      <c r="AX33" s="74" t="s">
        <v>1207</v>
      </c>
      <c r="AY33" s="74" t="s">
        <v>1207</v>
      </c>
      <c r="AZ33" s="74" t="s">
        <v>1207</v>
      </c>
      <c r="BA33" s="74" t="s">
        <v>1207</v>
      </c>
      <c r="BB33" s="577">
        <v>100</v>
      </c>
      <c r="BC33" s="577">
        <v>127.57</v>
      </c>
      <c r="BD33" s="577">
        <v>106.28</v>
      </c>
      <c r="BE33" s="74" t="s">
        <v>1207</v>
      </c>
      <c r="BF33" s="580">
        <v>8</v>
      </c>
      <c r="BG33" s="582">
        <v>13</v>
      </c>
      <c r="BH33" s="582">
        <v>9</v>
      </c>
      <c r="BI33" s="74" t="s">
        <v>1208</v>
      </c>
      <c r="BJ33" s="74" t="s">
        <v>1208</v>
      </c>
      <c r="BK33" s="580">
        <v>5</v>
      </c>
      <c r="BL33" s="580">
        <v>5</v>
      </c>
      <c r="BM33" s="582">
        <v>12</v>
      </c>
      <c r="BN33" s="582">
        <v>6</v>
      </c>
      <c r="BO33" s="579">
        <v>25</v>
      </c>
      <c r="BP33" s="576">
        <v>43208.7</v>
      </c>
      <c r="BQ33" s="579">
        <v>0</v>
      </c>
      <c r="BR33" s="576">
        <v>0</v>
      </c>
      <c r="BS33" s="579">
        <v>2</v>
      </c>
      <c r="BT33" s="576">
        <v>55256</v>
      </c>
      <c r="BU33" s="579">
        <v>5</v>
      </c>
      <c r="BV33" s="576">
        <v>3158</v>
      </c>
      <c r="BW33" s="577">
        <v>46.9</v>
      </c>
      <c r="BX33" s="580">
        <v>2</v>
      </c>
      <c r="BY33" s="580">
        <v>2</v>
      </c>
      <c r="BZ33" s="580">
        <v>866</v>
      </c>
      <c r="CA33" s="580">
        <v>6753</v>
      </c>
      <c r="CB33" s="577">
        <v>44.73</v>
      </c>
      <c r="CC33" s="583">
        <v>1.47</v>
      </c>
      <c r="CD33" s="577">
        <v>34.1</v>
      </c>
      <c r="CE33" s="577">
        <v>3.2868407024020754</v>
      </c>
      <c r="CF33" s="577">
        <v>63.135415027199997</v>
      </c>
      <c r="CG33" s="579">
        <v>16</v>
      </c>
      <c r="CH33" s="576">
        <v>3718</v>
      </c>
      <c r="CI33" s="579">
        <v>242</v>
      </c>
      <c r="CJ33" s="579">
        <v>1196</v>
      </c>
      <c r="CK33" s="579">
        <v>2660</v>
      </c>
      <c r="CL33" s="579">
        <v>638</v>
      </c>
      <c r="CM33" s="579">
        <v>255</v>
      </c>
      <c r="CN33" s="579">
        <v>403</v>
      </c>
      <c r="CO33" s="575">
        <v>1.5</v>
      </c>
      <c r="CP33" s="580">
        <v>0</v>
      </c>
      <c r="CQ33" s="579">
        <v>2</v>
      </c>
      <c r="CR33" s="579">
        <v>13</v>
      </c>
      <c r="CS33" s="579">
        <v>1</v>
      </c>
      <c r="CT33" s="579">
        <v>2</v>
      </c>
      <c r="CU33" s="579">
        <v>200</v>
      </c>
      <c r="CV33" s="579">
        <v>9</v>
      </c>
      <c r="CW33" s="576">
        <v>722</v>
      </c>
      <c r="CX33" s="579">
        <v>9</v>
      </c>
      <c r="CY33" s="579">
        <v>686</v>
      </c>
      <c r="CZ33" s="580">
        <v>21</v>
      </c>
      <c r="DA33" s="580">
        <v>324</v>
      </c>
      <c r="DB33" s="580">
        <v>10</v>
      </c>
      <c r="DC33" s="580">
        <v>98</v>
      </c>
      <c r="DD33" s="580">
        <v>6</v>
      </c>
      <c r="DE33" s="580">
        <v>150</v>
      </c>
      <c r="DF33" s="576">
        <v>8863</v>
      </c>
      <c r="DG33" s="576">
        <v>1791</v>
      </c>
      <c r="DH33" s="576">
        <v>1713</v>
      </c>
      <c r="DI33" s="576">
        <v>877855.34400000004</v>
      </c>
      <c r="DJ33" s="576">
        <v>240770.679</v>
      </c>
      <c r="DK33" s="576">
        <v>485251.52299999999</v>
      </c>
      <c r="DL33" s="576">
        <v>66740</v>
      </c>
      <c r="DM33" s="579">
        <v>12</v>
      </c>
      <c r="DN33" s="576">
        <v>12904</v>
      </c>
      <c r="DO33" s="576">
        <v>1576</v>
      </c>
      <c r="DP33" s="576">
        <v>1273</v>
      </c>
      <c r="DQ33" s="580">
        <v>151</v>
      </c>
      <c r="DR33" s="580">
        <v>1612</v>
      </c>
      <c r="DS33" s="576">
        <v>5603</v>
      </c>
      <c r="DT33" s="599">
        <v>9776</v>
      </c>
      <c r="DU33" s="576">
        <v>2024</v>
      </c>
      <c r="DV33" s="576">
        <v>2802</v>
      </c>
      <c r="DW33" s="580">
        <v>286</v>
      </c>
      <c r="DX33" s="580">
        <v>240</v>
      </c>
      <c r="DY33" s="580">
        <v>1</v>
      </c>
      <c r="DZ33" s="580">
        <v>1518</v>
      </c>
      <c r="EA33" s="580">
        <v>18</v>
      </c>
      <c r="EB33" s="580">
        <v>15112</v>
      </c>
      <c r="EC33" s="74" t="s">
        <v>1208</v>
      </c>
      <c r="ED33" s="584">
        <v>59</v>
      </c>
      <c r="EE33" s="576">
        <v>7590</v>
      </c>
      <c r="EF33" s="585">
        <v>6005</v>
      </c>
      <c r="EG33" s="579">
        <v>33</v>
      </c>
      <c r="EH33" s="586">
        <v>710</v>
      </c>
      <c r="EI33" s="580">
        <v>42</v>
      </c>
      <c r="EJ33" s="580">
        <v>53</v>
      </c>
      <c r="EK33" s="577">
        <v>68.5</v>
      </c>
      <c r="EL33" s="580">
        <v>47</v>
      </c>
      <c r="EM33" s="580">
        <v>216</v>
      </c>
      <c r="EN33" s="580">
        <v>2750</v>
      </c>
      <c r="EO33" s="581">
        <v>196</v>
      </c>
      <c r="EP33" s="581">
        <v>72</v>
      </c>
      <c r="EQ33" s="581">
        <v>1662</v>
      </c>
      <c r="ER33" s="576">
        <v>1815</v>
      </c>
      <c r="ES33" s="577">
        <v>97.3</v>
      </c>
      <c r="ET33" s="577">
        <v>95.4</v>
      </c>
      <c r="EU33" s="581">
        <v>36</v>
      </c>
      <c r="EV33" s="577">
        <v>8</v>
      </c>
      <c r="EW33" s="581">
        <v>48897</v>
      </c>
      <c r="EX33" s="577">
        <v>42.3</v>
      </c>
      <c r="EY33" s="581">
        <v>384365</v>
      </c>
      <c r="EZ33" s="640">
        <v>4.3</v>
      </c>
      <c r="FA33" s="580">
        <v>311</v>
      </c>
      <c r="FB33" s="580">
        <v>21</v>
      </c>
      <c r="FC33" s="576">
        <v>5684</v>
      </c>
      <c r="FD33" s="580">
        <v>43</v>
      </c>
      <c r="FE33" s="74" t="s">
        <v>1208</v>
      </c>
      <c r="FF33" s="580">
        <v>100</v>
      </c>
      <c r="FG33" s="577">
        <v>100</v>
      </c>
      <c r="FH33" s="576">
        <v>89846</v>
      </c>
      <c r="FI33" s="576">
        <v>5103</v>
      </c>
      <c r="FJ33" s="576">
        <v>389</v>
      </c>
      <c r="FK33" s="586">
        <v>83055</v>
      </c>
      <c r="FL33" s="576">
        <v>74853</v>
      </c>
      <c r="FM33" s="576">
        <v>7228</v>
      </c>
      <c r="FN33" s="576">
        <v>974</v>
      </c>
      <c r="FO33" s="576">
        <v>1688</v>
      </c>
      <c r="FP33" s="587">
        <v>12.8</v>
      </c>
      <c r="FQ33" s="584">
        <v>162</v>
      </c>
      <c r="FR33" s="588">
        <v>14.66</v>
      </c>
      <c r="FS33" s="585">
        <v>5530</v>
      </c>
      <c r="FT33" s="580">
        <v>104</v>
      </c>
      <c r="FU33" s="580">
        <v>150</v>
      </c>
      <c r="FV33" s="580">
        <v>195</v>
      </c>
      <c r="FW33" s="589">
        <v>17</v>
      </c>
      <c r="FX33" s="590">
        <v>545</v>
      </c>
      <c r="FY33" s="591">
        <v>58.844776393522913</v>
      </c>
      <c r="FZ33" s="74" t="s">
        <v>1208</v>
      </c>
      <c r="GA33" s="588">
        <v>99.5</v>
      </c>
      <c r="GB33" s="588">
        <v>84.9</v>
      </c>
      <c r="GC33" s="577">
        <v>96.9</v>
      </c>
      <c r="GD33" s="592">
        <v>19.7</v>
      </c>
      <c r="GE33" s="593">
        <v>77</v>
      </c>
      <c r="GF33" s="584">
        <v>9</v>
      </c>
      <c r="GG33" s="584">
        <v>43</v>
      </c>
      <c r="GH33" s="580">
        <v>1019</v>
      </c>
      <c r="GI33" s="580">
        <v>3</v>
      </c>
      <c r="GJ33" s="580">
        <v>1402</v>
      </c>
      <c r="GK33" s="580">
        <v>1407</v>
      </c>
      <c r="GL33" s="580">
        <v>2</v>
      </c>
      <c r="GM33" s="586">
        <v>4974149</v>
      </c>
      <c r="GN33" s="594">
        <v>7625</v>
      </c>
      <c r="GO33" s="580" t="s">
        <v>439</v>
      </c>
      <c r="GP33" s="580" t="s">
        <v>439</v>
      </c>
      <c r="GQ33" s="576">
        <v>12844</v>
      </c>
      <c r="GR33" s="579">
        <v>51</v>
      </c>
      <c r="GS33" s="579">
        <v>1840</v>
      </c>
      <c r="GT33" s="579">
        <v>10953</v>
      </c>
      <c r="GU33" s="576">
        <v>119927</v>
      </c>
      <c r="GV33" s="576">
        <v>619</v>
      </c>
      <c r="GW33" s="576">
        <v>22575</v>
      </c>
      <c r="GX33" s="576">
        <v>96733</v>
      </c>
      <c r="GY33" s="576">
        <v>893</v>
      </c>
      <c r="GZ33" s="576">
        <v>8020</v>
      </c>
      <c r="HA33" s="576">
        <v>767176</v>
      </c>
      <c r="HB33" s="576">
        <v>1819</v>
      </c>
      <c r="HC33" s="576">
        <v>13980</v>
      </c>
      <c r="HD33" s="576">
        <v>294648</v>
      </c>
      <c r="HE33" s="576">
        <v>301</v>
      </c>
      <c r="HF33" s="576">
        <v>14604</v>
      </c>
      <c r="HG33" s="576">
        <v>581048.81999999995</v>
      </c>
      <c r="HH33" s="579">
        <v>294</v>
      </c>
      <c r="HI33" s="580">
        <v>14604</v>
      </c>
      <c r="HJ33" s="580">
        <v>581049</v>
      </c>
      <c r="HK33" s="595">
        <v>80.44</v>
      </c>
      <c r="HL33" s="580">
        <v>6141.9</v>
      </c>
      <c r="HM33" s="576">
        <v>7156</v>
      </c>
      <c r="HN33" s="576">
        <v>3787</v>
      </c>
      <c r="HO33" s="581">
        <v>544</v>
      </c>
      <c r="HP33" s="74" t="s">
        <v>1208</v>
      </c>
      <c r="HQ33" s="74" t="s">
        <v>1208</v>
      </c>
      <c r="HR33" s="74" t="s">
        <v>1208</v>
      </c>
      <c r="HS33" s="581">
        <v>169</v>
      </c>
      <c r="HT33" s="576">
        <v>2321373</v>
      </c>
      <c r="HU33" s="576">
        <v>11971737</v>
      </c>
      <c r="HV33" s="580">
        <v>1630901</v>
      </c>
      <c r="HW33" s="580">
        <v>2179775</v>
      </c>
      <c r="HX33" s="580">
        <v>274744</v>
      </c>
      <c r="HY33" s="580">
        <v>6350</v>
      </c>
      <c r="HZ33" s="580">
        <v>13515</v>
      </c>
      <c r="IA33" s="580">
        <v>115520</v>
      </c>
      <c r="IB33" s="580">
        <v>49203</v>
      </c>
      <c r="IC33" s="609">
        <v>23637</v>
      </c>
      <c r="ID33" s="609">
        <v>2631379</v>
      </c>
      <c r="IE33" s="609">
        <v>21201</v>
      </c>
      <c r="IF33" s="578">
        <v>74</v>
      </c>
      <c r="IG33" s="578">
        <v>7</v>
      </c>
      <c r="IH33" s="609">
        <v>42</v>
      </c>
      <c r="II33" s="578">
        <v>0</v>
      </c>
      <c r="IJ33" s="609">
        <v>189832</v>
      </c>
      <c r="IK33" s="576">
        <v>155636</v>
      </c>
      <c r="IL33" s="578">
        <v>8.9</v>
      </c>
      <c r="IM33" s="626">
        <v>0</v>
      </c>
      <c r="IN33" s="620">
        <v>31.35</v>
      </c>
      <c r="IO33" s="609">
        <v>146481</v>
      </c>
      <c r="IP33" s="613">
        <v>-10.68</v>
      </c>
      <c r="IQ33" s="614">
        <v>0.9</v>
      </c>
      <c r="IR33" s="614">
        <v>0.9</v>
      </c>
      <c r="IS33" s="576">
        <v>322.60000000000002</v>
      </c>
      <c r="IT33" s="576">
        <v>318.60000000000002</v>
      </c>
      <c r="IU33" s="576">
        <v>46625</v>
      </c>
      <c r="IV33" s="577">
        <v>77.400000000000006</v>
      </c>
      <c r="IW33" s="577">
        <v>62.4</v>
      </c>
      <c r="IX33" s="577">
        <v>49</v>
      </c>
      <c r="IY33" s="577">
        <v>59.1</v>
      </c>
      <c r="IZ33" s="577">
        <v>24.5</v>
      </c>
      <c r="JA33" s="578">
        <v>5</v>
      </c>
      <c r="JB33" s="578">
        <v>7</v>
      </c>
      <c r="JC33" s="588">
        <v>77</v>
      </c>
      <c r="JD33" s="621">
        <v>0.73</v>
      </c>
      <c r="JE33" s="622">
        <v>84.2</v>
      </c>
      <c r="JF33" s="622">
        <v>4.2</v>
      </c>
      <c r="JG33" s="622">
        <v>3.2</v>
      </c>
      <c r="JH33" s="623">
        <v>72218916</v>
      </c>
      <c r="JI33" s="579">
        <v>52.3</v>
      </c>
      <c r="JJ33" s="579">
        <v>45.9</v>
      </c>
      <c r="JK33" s="579" t="s">
        <v>439</v>
      </c>
      <c r="JL33" s="579" t="s">
        <v>439</v>
      </c>
      <c r="JM33" s="579" t="s">
        <v>439</v>
      </c>
      <c r="JN33" s="577">
        <v>32.299999999999997</v>
      </c>
      <c r="JO33" s="624">
        <v>2099</v>
      </c>
      <c r="JP33" s="74" t="s">
        <v>1208</v>
      </c>
      <c r="JQ33" s="74" t="s">
        <v>1208</v>
      </c>
      <c r="JR33" s="74" t="s">
        <v>1208</v>
      </c>
      <c r="JS33" s="577">
        <v>40</v>
      </c>
      <c r="JT33" s="577">
        <v>32.6</v>
      </c>
      <c r="JU33" s="576">
        <v>46634</v>
      </c>
      <c r="JV33" s="576">
        <v>958</v>
      </c>
      <c r="JW33" s="576">
        <v>753</v>
      </c>
      <c r="JX33" s="576">
        <v>3386</v>
      </c>
      <c r="JY33" s="576">
        <v>4274</v>
      </c>
      <c r="JZ33" s="576">
        <v>4482</v>
      </c>
      <c r="KA33" s="576">
        <v>5705</v>
      </c>
      <c r="KB33" s="576">
        <v>7117</v>
      </c>
      <c r="KC33" s="576">
        <v>6576</v>
      </c>
      <c r="KD33" s="576">
        <v>5792</v>
      </c>
      <c r="KE33" s="576">
        <v>5021</v>
      </c>
      <c r="KF33" s="576">
        <v>4268</v>
      </c>
      <c r="KG33" s="576">
        <v>3579</v>
      </c>
      <c r="KH33" s="74" t="s">
        <v>1208</v>
      </c>
      <c r="KI33" s="576">
        <v>1984</v>
      </c>
      <c r="KJ33" s="576">
        <v>1057</v>
      </c>
      <c r="KK33" s="576">
        <v>601</v>
      </c>
      <c r="KL33" s="576">
        <v>251</v>
      </c>
      <c r="KM33" s="576">
        <v>5690</v>
      </c>
      <c r="KN33" s="576">
        <v>5015</v>
      </c>
      <c r="KO33" s="576">
        <v>5367</v>
      </c>
      <c r="KP33" s="576">
        <v>6345</v>
      </c>
      <c r="KQ33" s="576">
        <v>7854</v>
      </c>
      <c r="KR33" s="576">
        <v>9060</v>
      </c>
      <c r="KS33" s="576">
        <v>8105</v>
      </c>
      <c r="KT33" s="576">
        <v>7108</v>
      </c>
      <c r="KU33" s="576">
        <v>6627</v>
      </c>
      <c r="KV33" s="576">
        <v>7122</v>
      </c>
      <c r="KW33" s="576">
        <v>8566</v>
      </c>
      <c r="KX33" s="74" t="s">
        <v>1208</v>
      </c>
      <c r="KY33" s="576">
        <v>7411</v>
      </c>
      <c r="KZ33" s="576">
        <v>6408</v>
      </c>
      <c r="LA33" s="576">
        <v>5871</v>
      </c>
      <c r="LB33" s="576">
        <v>7753</v>
      </c>
    </row>
    <row r="34" spans="1:314" ht="12" customHeight="1">
      <c r="A34" s="3">
        <v>210005</v>
      </c>
      <c r="B34" s="555" t="s">
        <v>723</v>
      </c>
      <c r="C34" s="575">
        <v>203.6</v>
      </c>
      <c r="D34" s="576">
        <v>408109</v>
      </c>
      <c r="E34" s="577">
        <v>12.291814196697452</v>
      </c>
      <c r="F34" s="577">
        <v>59.088135767650307</v>
      </c>
      <c r="G34" s="577">
        <v>28.620050035652238</v>
      </c>
      <c r="H34" s="578">
        <v>18560</v>
      </c>
      <c r="I34" s="578">
        <v>39382</v>
      </c>
      <c r="J34" s="578">
        <v>61700</v>
      </c>
      <c r="K34" s="576">
        <v>62124</v>
      </c>
      <c r="L34" s="576">
        <v>181716</v>
      </c>
      <c r="M34" s="576">
        <v>9772</v>
      </c>
      <c r="N34" s="576">
        <v>16169</v>
      </c>
      <c r="O34" s="579">
        <v>15586</v>
      </c>
      <c r="P34" s="74" t="s">
        <v>1208</v>
      </c>
      <c r="Q34" s="74" t="s">
        <v>1208</v>
      </c>
      <c r="R34" s="578">
        <v>400373</v>
      </c>
      <c r="S34" s="576">
        <v>406735</v>
      </c>
      <c r="T34" s="576">
        <v>420442</v>
      </c>
      <c r="U34" s="576">
        <v>778212</v>
      </c>
      <c r="V34" s="576">
        <v>2295180</v>
      </c>
      <c r="W34" s="576">
        <v>856880</v>
      </c>
      <c r="X34" s="576">
        <v>815304</v>
      </c>
      <c r="Y34" s="580">
        <v>68</v>
      </c>
      <c r="Z34" s="574">
        <v>121</v>
      </c>
      <c r="AA34" s="580">
        <v>52</v>
      </c>
      <c r="AB34" s="74" t="s">
        <v>1208</v>
      </c>
      <c r="AC34" s="74" t="s">
        <v>1208</v>
      </c>
      <c r="AD34" s="581">
        <v>4655</v>
      </c>
      <c r="AE34" s="576">
        <v>2062</v>
      </c>
      <c r="AF34" s="580">
        <v>1305</v>
      </c>
      <c r="AG34" s="576">
        <v>5430</v>
      </c>
      <c r="AH34" s="576">
        <v>237619</v>
      </c>
      <c r="AI34" s="576">
        <v>1208</v>
      </c>
      <c r="AJ34" s="74" t="s">
        <v>1207</v>
      </c>
      <c r="AK34" s="574">
        <v>34</v>
      </c>
      <c r="AL34" s="576">
        <v>6082</v>
      </c>
      <c r="AM34" s="579">
        <v>46</v>
      </c>
      <c r="AN34" s="576">
        <v>19875</v>
      </c>
      <c r="AO34" s="576">
        <v>1297</v>
      </c>
      <c r="AP34" s="576">
        <v>191</v>
      </c>
      <c r="AQ34" s="582">
        <v>22</v>
      </c>
      <c r="AR34" s="576">
        <v>9903</v>
      </c>
      <c r="AS34" s="576">
        <v>756</v>
      </c>
      <c r="AT34" s="576">
        <v>7</v>
      </c>
      <c r="AU34" s="576">
        <v>437</v>
      </c>
      <c r="AV34" s="576">
        <v>44</v>
      </c>
      <c r="AW34" s="576">
        <v>132</v>
      </c>
      <c r="AX34" s="74" t="s">
        <v>1207</v>
      </c>
      <c r="AY34" s="74" t="s">
        <v>1207</v>
      </c>
      <c r="AZ34" s="74" t="s">
        <v>1207</v>
      </c>
      <c r="BA34" s="74" t="s">
        <v>1207</v>
      </c>
      <c r="BB34" s="577">
        <v>100</v>
      </c>
      <c r="BC34" s="577">
        <v>126.1</v>
      </c>
      <c r="BD34" s="577">
        <v>115.5</v>
      </c>
      <c r="BE34" s="74" t="s">
        <v>1207</v>
      </c>
      <c r="BF34" s="580">
        <v>68</v>
      </c>
      <c r="BG34" s="582">
        <v>49</v>
      </c>
      <c r="BH34" s="582">
        <v>28</v>
      </c>
      <c r="BI34" s="74" t="s">
        <v>1208</v>
      </c>
      <c r="BJ34" s="74" t="s">
        <v>1208</v>
      </c>
      <c r="BK34" s="580">
        <v>5</v>
      </c>
      <c r="BL34" s="580">
        <v>5</v>
      </c>
      <c r="BM34" s="582">
        <v>8</v>
      </c>
      <c r="BN34" s="582">
        <v>6</v>
      </c>
      <c r="BO34" s="579">
        <v>11</v>
      </c>
      <c r="BP34" s="576">
        <v>29813</v>
      </c>
      <c r="BQ34" s="579" t="s">
        <v>439</v>
      </c>
      <c r="BR34" s="576" t="s">
        <v>439</v>
      </c>
      <c r="BS34" s="579">
        <v>3</v>
      </c>
      <c r="BT34" s="576">
        <v>34800</v>
      </c>
      <c r="BU34" s="579">
        <v>3</v>
      </c>
      <c r="BV34" s="576">
        <v>2008</v>
      </c>
      <c r="BW34" s="577">
        <v>29.3</v>
      </c>
      <c r="BX34" s="580">
        <v>4</v>
      </c>
      <c r="BY34" s="580">
        <v>5</v>
      </c>
      <c r="BZ34" s="580">
        <v>1646</v>
      </c>
      <c r="CA34" s="580">
        <v>10511</v>
      </c>
      <c r="CB34" s="577">
        <v>42.7</v>
      </c>
      <c r="CC34" s="583">
        <v>2.16</v>
      </c>
      <c r="CD34" s="577">
        <v>31.88</v>
      </c>
      <c r="CE34" s="577">
        <v>3.6216111165095719</v>
      </c>
      <c r="CF34" s="577">
        <v>60.4760631499</v>
      </c>
      <c r="CG34" s="579">
        <v>32</v>
      </c>
      <c r="CH34" s="576">
        <v>6913</v>
      </c>
      <c r="CI34" s="579">
        <v>398</v>
      </c>
      <c r="CJ34" s="579">
        <v>1627</v>
      </c>
      <c r="CK34" s="579">
        <v>4596</v>
      </c>
      <c r="CL34" s="579">
        <v>1239</v>
      </c>
      <c r="CM34" s="579">
        <v>330</v>
      </c>
      <c r="CN34" s="579">
        <v>732</v>
      </c>
      <c r="CO34" s="575">
        <v>1.44</v>
      </c>
      <c r="CP34" s="580">
        <v>24296980</v>
      </c>
      <c r="CQ34" s="579" t="s">
        <v>439</v>
      </c>
      <c r="CR34" s="579" t="s">
        <v>439</v>
      </c>
      <c r="CS34" s="579">
        <v>9</v>
      </c>
      <c r="CT34" s="579">
        <v>2</v>
      </c>
      <c r="CU34" s="579">
        <v>200</v>
      </c>
      <c r="CV34" s="579">
        <v>20</v>
      </c>
      <c r="CW34" s="576">
        <v>1769</v>
      </c>
      <c r="CX34" s="579">
        <v>15</v>
      </c>
      <c r="CY34" s="579">
        <v>1368</v>
      </c>
      <c r="CZ34" s="580">
        <v>54</v>
      </c>
      <c r="DA34" s="580">
        <v>859</v>
      </c>
      <c r="DB34" s="580">
        <v>14</v>
      </c>
      <c r="DC34" s="580">
        <v>137</v>
      </c>
      <c r="DD34" s="580">
        <v>19</v>
      </c>
      <c r="DE34" s="580">
        <v>539</v>
      </c>
      <c r="DF34" s="576">
        <v>14690</v>
      </c>
      <c r="DG34" s="576">
        <v>2713</v>
      </c>
      <c r="DH34" s="576">
        <v>2960</v>
      </c>
      <c r="DI34" s="576">
        <v>1571726.7790000001</v>
      </c>
      <c r="DJ34" s="576">
        <v>467514.984</v>
      </c>
      <c r="DK34" s="576">
        <v>826931.27599999995</v>
      </c>
      <c r="DL34" s="576">
        <v>116754</v>
      </c>
      <c r="DM34" s="579">
        <v>19</v>
      </c>
      <c r="DN34" s="576">
        <v>23599</v>
      </c>
      <c r="DO34" s="576">
        <v>2591</v>
      </c>
      <c r="DP34" s="576">
        <v>2286</v>
      </c>
      <c r="DQ34" s="580">
        <v>152</v>
      </c>
      <c r="DR34" s="580">
        <v>2016</v>
      </c>
      <c r="DS34" s="576">
        <v>22526</v>
      </c>
      <c r="DT34" s="599">
        <v>16358</v>
      </c>
      <c r="DU34" s="576">
        <v>4137</v>
      </c>
      <c r="DV34" s="576">
        <v>4306</v>
      </c>
      <c r="DW34" s="580">
        <v>283</v>
      </c>
      <c r="DX34" s="580">
        <v>421</v>
      </c>
      <c r="DY34" s="580">
        <v>5</v>
      </c>
      <c r="DZ34" s="580">
        <v>2397</v>
      </c>
      <c r="EA34" s="580">
        <v>66</v>
      </c>
      <c r="EB34" s="580">
        <v>16467</v>
      </c>
      <c r="EC34" s="74" t="s">
        <v>1208</v>
      </c>
      <c r="ED34" s="584">
        <v>76</v>
      </c>
      <c r="EE34" s="576">
        <v>6591</v>
      </c>
      <c r="EF34" s="585">
        <v>6194</v>
      </c>
      <c r="EG34" s="579">
        <v>0</v>
      </c>
      <c r="EH34" s="586">
        <v>978</v>
      </c>
      <c r="EI34" s="580">
        <v>56</v>
      </c>
      <c r="EJ34" s="580">
        <v>39</v>
      </c>
      <c r="EK34" s="577">
        <v>72.8</v>
      </c>
      <c r="EL34" s="580">
        <v>42</v>
      </c>
      <c r="EM34" s="580">
        <v>141</v>
      </c>
      <c r="EN34" s="580">
        <v>1145</v>
      </c>
      <c r="EO34" s="581">
        <v>474</v>
      </c>
      <c r="EP34" s="581">
        <v>18</v>
      </c>
      <c r="EQ34" s="581">
        <v>2733</v>
      </c>
      <c r="ER34" s="576">
        <v>2904</v>
      </c>
      <c r="ES34" s="577">
        <v>89.1</v>
      </c>
      <c r="ET34" s="577">
        <v>95.2</v>
      </c>
      <c r="EU34" s="581">
        <v>262</v>
      </c>
      <c r="EV34" s="577">
        <v>15.16</v>
      </c>
      <c r="EW34" s="581">
        <v>89087</v>
      </c>
      <c r="EX34" s="577">
        <v>39.200000000000003</v>
      </c>
      <c r="EY34" s="581">
        <v>392415</v>
      </c>
      <c r="EZ34" s="640">
        <v>3.4</v>
      </c>
      <c r="FA34" s="580">
        <v>664</v>
      </c>
      <c r="FB34" s="580">
        <v>24</v>
      </c>
      <c r="FC34" s="576">
        <v>10885</v>
      </c>
      <c r="FD34" s="580">
        <v>179</v>
      </c>
      <c r="FE34" s="74" t="s">
        <v>1208</v>
      </c>
      <c r="FF34" s="580">
        <v>100</v>
      </c>
      <c r="FG34" s="577">
        <v>100</v>
      </c>
      <c r="FH34" s="576">
        <v>139670</v>
      </c>
      <c r="FI34" s="576">
        <v>7643</v>
      </c>
      <c r="FJ34" s="576">
        <v>138</v>
      </c>
      <c r="FK34" s="586">
        <v>125923</v>
      </c>
      <c r="FL34" s="576">
        <v>112779</v>
      </c>
      <c r="FM34" s="576">
        <v>9630</v>
      </c>
      <c r="FN34" s="576">
        <v>3514</v>
      </c>
      <c r="FO34" s="576">
        <v>6104</v>
      </c>
      <c r="FP34" s="587">
        <v>11.6</v>
      </c>
      <c r="FQ34" s="584">
        <v>382</v>
      </c>
      <c r="FR34" s="588">
        <v>8.89</v>
      </c>
      <c r="FS34" s="585">
        <v>4973</v>
      </c>
      <c r="FT34" s="580">
        <v>0</v>
      </c>
      <c r="FU34" s="580">
        <v>181</v>
      </c>
      <c r="FV34" s="580">
        <v>277</v>
      </c>
      <c r="FW34" s="589">
        <v>39</v>
      </c>
      <c r="FX34" s="590">
        <v>1315</v>
      </c>
      <c r="FY34" s="591">
        <v>64.135342502779707</v>
      </c>
      <c r="FZ34" s="74" t="s">
        <v>1208</v>
      </c>
      <c r="GA34" s="588">
        <v>85.5</v>
      </c>
      <c r="GB34" s="588">
        <v>74.099999999999994</v>
      </c>
      <c r="GC34" s="577">
        <v>93.8</v>
      </c>
      <c r="GD34" s="592">
        <v>25.4</v>
      </c>
      <c r="GE34" s="593">
        <v>143</v>
      </c>
      <c r="GF34" s="584">
        <v>21</v>
      </c>
      <c r="GG34" s="584">
        <v>95</v>
      </c>
      <c r="GH34" s="580">
        <v>1185</v>
      </c>
      <c r="GI34" s="580">
        <v>7</v>
      </c>
      <c r="GJ34" s="580">
        <v>3438</v>
      </c>
      <c r="GK34" s="580">
        <v>3483</v>
      </c>
      <c r="GL34" s="580">
        <v>6</v>
      </c>
      <c r="GM34" s="586">
        <v>7847785</v>
      </c>
      <c r="GN34" s="594">
        <v>3850</v>
      </c>
      <c r="GO34" s="580">
        <v>44982296</v>
      </c>
      <c r="GP34" s="580">
        <v>8570609</v>
      </c>
      <c r="GQ34" s="576">
        <v>21067</v>
      </c>
      <c r="GR34" s="579">
        <v>48</v>
      </c>
      <c r="GS34" s="579">
        <v>3292</v>
      </c>
      <c r="GT34" s="579">
        <v>17727</v>
      </c>
      <c r="GU34" s="576">
        <v>189438</v>
      </c>
      <c r="GV34" s="576">
        <v>693</v>
      </c>
      <c r="GW34" s="576">
        <v>28197</v>
      </c>
      <c r="GX34" s="576">
        <v>160548</v>
      </c>
      <c r="GY34" s="576">
        <v>1481</v>
      </c>
      <c r="GZ34" s="576">
        <v>14794</v>
      </c>
      <c r="HA34" s="576">
        <v>1033173</v>
      </c>
      <c r="HB34" s="576">
        <v>2914</v>
      </c>
      <c r="HC34" s="576">
        <v>21835</v>
      </c>
      <c r="HD34" s="576">
        <v>460144</v>
      </c>
      <c r="HE34" s="576">
        <v>478</v>
      </c>
      <c r="HF34" s="576">
        <v>11092</v>
      </c>
      <c r="HG34" s="576">
        <v>266843.96999999997</v>
      </c>
      <c r="HH34" s="579">
        <v>476</v>
      </c>
      <c r="HI34" s="580">
        <v>10414</v>
      </c>
      <c r="HJ34" s="580" t="s">
        <v>439</v>
      </c>
      <c r="HK34" s="595">
        <v>37.615000000000002</v>
      </c>
      <c r="HL34" s="580">
        <v>6387</v>
      </c>
      <c r="HM34" s="576">
        <v>5807</v>
      </c>
      <c r="HN34" s="576">
        <v>3051</v>
      </c>
      <c r="HO34" s="581">
        <v>148</v>
      </c>
      <c r="HP34" s="74" t="s">
        <v>1208</v>
      </c>
      <c r="HQ34" s="74" t="s">
        <v>1208</v>
      </c>
      <c r="HR34" s="74" t="s">
        <v>1208</v>
      </c>
      <c r="HS34" s="581">
        <v>0</v>
      </c>
      <c r="HT34" s="576">
        <v>2572290</v>
      </c>
      <c r="HU34" s="576">
        <v>14869396</v>
      </c>
      <c r="HV34" s="580">
        <v>1355704</v>
      </c>
      <c r="HW34" s="580">
        <v>2491984</v>
      </c>
      <c r="HX34" s="580">
        <v>327993</v>
      </c>
      <c r="HY34" s="580">
        <v>11280</v>
      </c>
      <c r="HZ34" s="580">
        <v>15610</v>
      </c>
      <c r="IA34" s="580">
        <v>317620</v>
      </c>
      <c r="IB34" s="580">
        <v>196230</v>
      </c>
      <c r="IC34" s="609" t="s">
        <v>439</v>
      </c>
      <c r="ID34" s="609">
        <v>17832681</v>
      </c>
      <c r="IE34" s="609">
        <v>0</v>
      </c>
      <c r="IF34" s="578">
        <v>331</v>
      </c>
      <c r="IG34" s="578">
        <v>0</v>
      </c>
      <c r="IH34" s="609">
        <v>145</v>
      </c>
      <c r="II34" s="578">
        <v>0</v>
      </c>
      <c r="IJ34" s="609">
        <v>293481</v>
      </c>
      <c r="IK34" s="576">
        <v>248503</v>
      </c>
      <c r="IL34" s="578">
        <v>260</v>
      </c>
      <c r="IM34" s="626">
        <v>0</v>
      </c>
      <c r="IN34" s="620">
        <v>54.98</v>
      </c>
      <c r="IO34" s="609">
        <v>286484</v>
      </c>
      <c r="IP34" s="613">
        <v>-17.73</v>
      </c>
      <c r="IQ34" s="614">
        <v>4.75</v>
      </c>
      <c r="IR34" s="614">
        <v>3.85</v>
      </c>
      <c r="IS34" s="576">
        <v>2528</v>
      </c>
      <c r="IT34" s="576">
        <v>2522</v>
      </c>
      <c r="IU34" s="576">
        <v>27185</v>
      </c>
      <c r="IV34" s="577">
        <v>71.900000000000006</v>
      </c>
      <c r="IW34" s="577">
        <v>58.1</v>
      </c>
      <c r="IX34" s="577">
        <v>40.4</v>
      </c>
      <c r="IY34" s="577">
        <v>62.3</v>
      </c>
      <c r="IZ34" s="577">
        <v>25.3</v>
      </c>
      <c r="JA34" s="578">
        <v>3</v>
      </c>
      <c r="JB34" s="578">
        <v>8</v>
      </c>
      <c r="JC34" s="588">
        <v>63.3</v>
      </c>
      <c r="JD34" s="621">
        <v>0.874</v>
      </c>
      <c r="JE34" s="622">
        <v>95.5</v>
      </c>
      <c r="JF34" s="622">
        <v>4.5</v>
      </c>
      <c r="JG34" s="622">
        <v>7.9</v>
      </c>
      <c r="JH34" s="623">
        <v>137864014</v>
      </c>
      <c r="JI34" s="579">
        <v>57.6</v>
      </c>
      <c r="JJ34" s="579">
        <v>51</v>
      </c>
      <c r="JK34" s="579" t="s">
        <v>439</v>
      </c>
      <c r="JL34" s="579" t="s">
        <v>439</v>
      </c>
      <c r="JM34" s="579" t="s">
        <v>439</v>
      </c>
      <c r="JN34" s="577">
        <v>29.3</v>
      </c>
      <c r="JO34" s="624">
        <v>4137</v>
      </c>
      <c r="JP34" s="74" t="s">
        <v>1208</v>
      </c>
      <c r="JQ34" s="74" t="s">
        <v>1208</v>
      </c>
      <c r="JR34" s="74" t="s">
        <v>1208</v>
      </c>
      <c r="JS34" s="577">
        <v>28</v>
      </c>
      <c r="JT34" s="577">
        <v>27.3</v>
      </c>
      <c r="JU34" s="576">
        <v>76624</v>
      </c>
      <c r="JV34" s="576">
        <v>1298</v>
      </c>
      <c r="JW34" s="576">
        <v>1588</v>
      </c>
      <c r="JX34" s="576">
        <v>6735</v>
      </c>
      <c r="JY34" s="576">
        <v>7507</v>
      </c>
      <c r="JZ34" s="576">
        <v>7201</v>
      </c>
      <c r="KA34" s="576">
        <v>8780</v>
      </c>
      <c r="KB34" s="576">
        <v>11835</v>
      </c>
      <c r="KC34" s="576">
        <v>11207</v>
      </c>
      <c r="KD34" s="576">
        <v>10152</v>
      </c>
      <c r="KE34" s="576">
        <v>8479</v>
      </c>
      <c r="KF34" s="576">
        <v>7276</v>
      </c>
      <c r="KG34" s="576">
        <v>6338</v>
      </c>
      <c r="KH34" s="74" t="s">
        <v>1208</v>
      </c>
      <c r="KI34" s="576">
        <v>3284</v>
      </c>
      <c r="KJ34" s="576">
        <v>1515</v>
      </c>
      <c r="KK34" s="576">
        <v>621</v>
      </c>
      <c r="KL34" s="576">
        <v>306</v>
      </c>
      <c r="KM34" s="576">
        <v>9772</v>
      </c>
      <c r="KN34" s="576">
        <v>9870</v>
      </c>
      <c r="KO34" s="576">
        <v>9303</v>
      </c>
      <c r="KP34" s="576">
        <v>10222</v>
      </c>
      <c r="KQ34" s="576">
        <v>12178</v>
      </c>
      <c r="KR34" s="576">
        <v>15341</v>
      </c>
      <c r="KS34" s="576">
        <v>14095</v>
      </c>
      <c r="KT34" s="576">
        <v>12990</v>
      </c>
      <c r="KU34" s="576">
        <v>11803</v>
      </c>
      <c r="KV34" s="576">
        <v>13034</v>
      </c>
      <c r="KW34" s="576">
        <v>16156</v>
      </c>
      <c r="KX34" s="74" t="s">
        <v>1208</v>
      </c>
      <c r="KY34" s="576">
        <v>14004</v>
      </c>
      <c r="KZ34" s="576">
        <v>12074</v>
      </c>
      <c r="LA34" s="576">
        <v>9785</v>
      </c>
      <c r="LB34" s="576">
        <v>10309</v>
      </c>
    </row>
    <row r="35" spans="1:314" s="454" customFormat="1" ht="12" customHeight="1">
      <c r="A35" s="3">
        <v>232017</v>
      </c>
      <c r="B35" s="555" t="s">
        <v>724</v>
      </c>
      <c r="C35" s="575">
        <v>261.88</v>
      </c>
      <c r="D35" s="576">
        <v>376141</v>
      </c>
      <c r="E35" s="577">
        <v>13.3</v>
      </c>
      <c r="F35" s="577">
        <v>61.3</v>
      </c>
      <c r="G35" s="577">
        <v>25.4</v>
      </c>
      <c r="H35" s="578">
        <v>18320</v>
      </c>
      <c r="I35" s="578">
        <v>39353</v>
      </c>
      <c r="J35" s="578">
        <v>61290</v>
      </c>
      <c r="K35" s="576">
        <v>47590</v>
      </c>
      <c r="L35" s="576">
        <v>160807</v>
      </c>
      <c r="M35" s="576">
        <v>19209</v>
      </c>
      <c r="N35" s="576">
        <v>15408</v>
      </c>
      <c r="O35" s="579">
        <v>14241</v>
      </c>
      <c r="P35" s="74" t="s">
        <v>1208</v>
      </c>
      <c r="Q35" s="74" t="s">
        <v>1208</v>
      </c>
      <c r="R35" s="578">
        <v>372449</v>
      </c>
      <c r="S35" s="576">
        <v>374765</v>
      </c>
      <c r="T35" s="576">
        <v>363899</v>
      </c>
      <c r="U35" s="576">
        <v>923860</v>
      </c>
      <c r="V35" s="576">
        <v>1720482</v>
      </c>
      <c r="W35" s="576">
        <v>553576</v>
      </c>
      <c r="X35" s="576">
        <v>1031132</v>
      </c>
      <c r="Y35" s="580">
        <v>0</v>
      </c>
      <c r="Z35" s="574">
        <v>97</v>
      </c>
      <c r="AA35" s="580">
        <v>58</v>
      </c>
      <c r="AB35" s="74" t="s">
        <v>1208</v>
      </c>
      <c r="AC35" s="74" t="s">
        <v>1208</v>
      </c>
      <c r="AD35" s="581">
        <v>181071</v>
      </c>
      <c r="AE35" s="576">
        <v>1349.31</v>
      </c>
      <c r="AF35" s="580">
        <v>3017.79</v>
      </c>
      <c r="AG35" s="576">
        <v>2469</v>
      </c>
      <c r="AH35" s="576">
        <v>216632</v>
      </c>
      <c r="AI35" s="576" t="s">
        <v>439</v>
      </c>
      <c r="AJ35" s="74" t="s">
        <v>1207</v>
      </c>
      <c r="AK35" s="574">
        <v>21</v>
      </c>
      <c r="AL35" s="576">
        <v>2481</v>
      </c>
      <c r="AM35" s="579">
        <v>52</v>
      </c>
      <c r="AN35" s="576">
        <v>20743</v>
      </c>
      <c r="AO35" s="576">
        <v>1303</v>
      </c>
      <c r="AP35" s="576">
        <v>184</v>
      </c>
      <c r="AQ35" s="582">
        <v>22</v>
      </c>
      <c r="AR35" s="576">
        <v>10323</v>
      </c>
      <c r="AS35" s="576">
        <v>745</v>
      </c>
      <c r="AT35" s="576">
        <v>14</v>
      </c>
      <c r="AU35" s="576">
        <v>444</v>
      </c>
      <c r="AV35" s="576">
        <v>24</v>
      </c>
      <c r="AW35" s="576">
        <v>1618</v>
      </c>
      <c r="AX35" s="74" t="s">
        <v>1207</v>
      </c>
      <c r="AY35" s="74" t="s">
        <v>1207</v>
      </c>
      <c r="AZ35" s="74" t="s">
        <v>1207</v>
      </c>
      <c r="BA35" s="74" t="s">
        <v>1207</v>
      </c>
      <c r="BB35" s="577">
        <v>100</v>
      </c>
      <c r="BC35" s="577">
        <v>101.6</v>
      </c>
      <c r="BD35" s="577">
        <v>124</v>
      </c>
      <c r="BE35" s="74" t="s">
        <v>1207</v>
      </c>
      <c r="BF35" s="580">
        <v>13</v>
      </c>
      <c r="BG35" s="582">
        <v>13</v>
      </c>
      <c r="BH35" s="582">
        <v>12</v>
      </c>
      <c r="BI35" s="74" t="s">
        <v>1208</v>
      </c>
      <c r="BJ35" s="74" t="s">
        <v>1208</v>
      </c>
      <c r="BK35" s="580">
        <v>4</v>
      </c>
      <c r="BL35" s="580">
        <v>4</v>
      </c>
      <c r="BM35" s="582">
        <v>13</v>
      </c>
      <c r="BN35" s="582">
        <v>12</v>
      </c>
      <c r="BO35" s="579">
        <v>12</v>
      </c>
      <c r="BP35" s="576">
        <v>27326</v>
      </c>
      <c r="BQ35" s="579">
        <v>1</v>
      </c>
      <c r="BR35" s="576">
        <v>27438</v>
      </c>
      <c r="BS35" s="579">
        <v>3</v>
      </c>
      <c r="BT35" s="576">
        <v>67483</v>
      </c>
      <c r="BU35" s="579">
        <v>2</v>
      </c>
      <c r="BV35" s="576">
        <v>2480</v>
      </c>
      <c r="BW35" s="577">
        <v>32.4</v>
      </c>
      <c r="BX35" s="580">
        <v>2</v>
      </c>
      <c r="BY35" s="580">
        <v>3</v>
      </c>
      <c r="BZ35" s="580">
        <v>509</v>
      </c>
      <c r="CA35" s="580">
        <v>5542</v>
      </c>
      <c r="CB35" s="577">
        <v>50.8</v>
      </c>
      <c r="CC35" s="583">
        <v>1.73</v>
      </c>
      <c r="CD35" s="577">
        <v>30.4</v>
      </c>
      <c r="CE35" s="577">
        <v>3.4424549038407597</v>
      </c>
      <c r="CF35" s="577">
        <v>63.530856437499999</v>
      </c>
      <c r="CG35" s="579">
        <v>21</v>
      </c>
      <c r="CH35" s="576">
        <v>5202</v>
      </c>
      <c r="CI35" s="579">
        <v>259</v>
      </c>
      <c r="CJ35" s="579">
        <v>775</v>
      </c>
      <c r="CK35" s="579">
        <v>3582</v>
      </c>
      <c r="CL35" s="579">
        <v>966</v>
      </c>
      <c r="CM35" s="579">
        <v>262</v>
      </c>
      <c r="CN35" s="579">
        <v>411</v>
      </c>
      <c r="CO35" s="575">
        <v>1.47</v>
      </c>
      <c r="CP35" s="583" t="s">
        <v>439</v>
      </c>
      <c r="CQ35" s="579">
        <v>3</v>
      </c>
      <c r="CR35" s="579">
        <v>15</v>
      </c>
      <c r="CS35" s="579">
        <v>5</v>
      </c>
      <c r="CT35" s="579">
        <v>1</v>
      </c>
      <c r="CU35" s="579">
        <v>60</v>
      </c>
      <c r="CV35" s="579">
        <v>9</v>
      </c>
      <c r="CW35" s="576">
        <v>762</v>
      </c>
      <c r="CX35" s="579">
        <v>7</v>
      </c>
      <c r="CY35" s="579">
        <v>736</v>
      </c>
      <c r="CZ35" s="580">
        <v>26</v>
      </c>
      <c r="DA35" s="580">
        <v>495</v>
      </c>
      <c r="DB35" s="580">
        <v>11</v>
      </c>
      <c r="DC35" s="580">
        <v>97</v>
      </c>
      <c r="DD35" s="580">
        <v>4</v>
      </c>
      <c r="DE35" s="580">
        <v>116</v>
      </c>
      <c r="DF35" s="576">
        <v>8693</v>
      </c>
      <c r="DG35" s="576">
        <v>2183</v>
      </c>
      <c r="DH35" s="576">
        <v>1867</v>
      </c>
      <c r="DI35" s="576">
        <v>766787</v>
      </c>
      <c r="DJ35" s="576">
        <v>348722</v>
      </c>
      <c r="DK35" s="576">
        <v>529420</v>
      </c>
      <c r="DL35" s="576">
        <v>95660</v>
      </c>
      <c r="DM35" s="579">
        <v>18</v>
      </c>
      <c r="DN35" s="576">
        <v>14304</v>
      </c>
      <c r="DO35" s="576">
        <v>1627</v>
      </c>
      <c r="DP35" s="576">
        <v>1116</v>
      </c>
      <c r="DQ35" s="580">
        <v>151</v>
      </c>
      <c r="DR35" s="580">
        <v>1738</v>
      </c>
      <c r="DS35" s="576">
        <v>14644</v>
      </c>
      <c r="DT35" s="599">
        <v>11900</v>
      </c>
      <c r="DU35" s="576">
        <v>3037</v>
      </c>
      <c r="DV35" s="576">
        <v>3672</v>
      </c>
      <c r="DW35" s="580">
        <v>389</v>
      </c>
      <c r="DX35" s="580">
        <v>240</v>
      </c>
      <c r="DY35" s="580">
        <v>1</v>
      </c>
      <c r="DZ35" s="580">
        <v>2138</v>
      </c>
      <c r="EA35" s="580">
        <v>82</v>
      </c>
      <c r="EB35" s="580">
        <v>14766</v>
      </c>
      <c r="EC35" s="74" t="s">
        <v>1208</v>
      </c>
      <c r="ED35" s="584">
        <v>63</v>
      </c>
      <c r="EE35" s="576">
        <v>11130</v>
      </c>
      <c r="EF35" s="585">
        <v>9634</v>
      </c>
      <c r="EG35" s="579">
        <v>0</v>
      </c>
      <c r="EH35" s="586">
        <v>1200</v>
      </c>
      <c r="EI35" s="580">
        <v>63</v>
      </c>
      <c r="EJ35" s="580">
        <v>30</v>
      </c>
      <c r="EK35" s="577">
        <v>50.2</v>
      </c>
      <c r="EL35" s="580">
        <v>34</v>
      </c>
      <c r="EM35" s="580">
        <v>315</v>
      </c>
      <c r="EN35" s="580">
        <v>1552</v>
      </c>
      <c r="EO35" s="581">
        <v>353</v>
      </c>
      <c r="EP35" s="581">
        <v>172</v>
      </c>
      <c r="EQ35" s="581">
        <v>2512</v>
      </c>
      <c r="ER35" s="576">
        <v>2764</v>
      </c>
      <c r="ES35" s="577">
        <v>96.6</v>
      </c>
      <c r="ET35" s="577">
        <v>95.4</v>
      </c>
      <c r="EU35" s="581">
        <v>364</v>
      </c>
      <c r="EV35" s="577">
        <v>5.4</v>
      </c>
      <c r="EW35" s="581">
        <v>75521</v>
      </c>
      <c r="EX35" s="577">
        <v>39.299999999999997</v>
      </c>
      <c r="EY35" s="581">
        <v>343155</v>
      </c>
      <c r="EZ35" s="577">
        <v>4</v>
      </c>
      <c r="FA35" s="580">
        <v>369</v>
      </c>
      <c r="FB35" s="580">
        <v>40</v>
      </c>
      <c r="FC35" s="578">
        <v>9537</v>
      </c>
      <c r="FD35" s="580">
        <v>278</v>
      </c>
      <c r="FE35" s="74" t="s">
        <v>1208</v>
      </c>
      <c r="FF35" s="580">
        <v>100</v>
      </c>
      <c r="FG35" s="577">
        <v>80</v>
      </c>
      <c r="FH35" s="576">
        <v>130925</v>
      </c>
      <c r="FI35" s="576">
        <v>20500</v>
      </c>
      <c r="FJ35" s="576">
        <v>1856</v>
      </c>
      <c r="FK35" s="586">
        <v>103666</v>
      </c>
      <c r="FL35" s="576">
        <v>71009</v>
      </c>
      <c r="FM35" s="576">
        <v>27209</v>
      </c>
      <c r="FN35" s="576">
        <v>5448</v>
      </c>
      <c r="FO35" s="576">
        <v>6759</v>
      </c>
      <c r="FP35" s="587">
        <v>27.2</v>
      </c>
      <c r="FQ35" s="584">
        <v>403</v>
      </c>
      <c r="FR35" s="588">
        <v>10.130000000000001</v>
      </c>
      <c r="FS35" s="585">
        <v>6426</v>
      </c>
      <c r="FT35" s="580">
        <v>76</v>
      </c>
      <c r="FU35" s="580">
        <v>216</v>
      </c>
      <c r="FV35" s="580">
        <v>386</v>
      </c>
      <c r="FW35" s="589">
        <v>10</v>
      </c>
      <c r="FX35" s="590">
        <v>337</v>
      </c>
      <c r="FY35" s="591">
        <v>63.747521009002838</v>
      </c>
      <c r="FZ35" s="74" t="s">
        <v>1208</v>
      </c>
      <c r="GA35" s="588">
        <v>99.8</v>
      </c>
      <c r="GB35" s="588">
        <v>93.1</v>
      </c>
      <c r="GC35" s="577">
        <v>79.599999999999994</v>
      </c>
      <c r="GD35" s="592">
        <v>68.382105617221654</v>
      </c>
      <c r="GE35" s="593">
        <v>104</v>
      </c>
      <c r="GF35" s="584">
        <v>8</v>
      </c>
      <c r="GG35" s="584">
        <v>52</v>
      </c>
      <c r="GH35" s="580">
        <v>13051</v>
      </c>
      <c r="GI35" s="580">
        <v>12</v>
      </c>
      <c r="GJ35" s="580">
        <v>2178</v>
      </c>
      <c r="GK35" s="580">
        <v>2549</v>
      </c>
      <c r="GL35" s="580">
        <v>6</v>
      </c>
      <c r="GM35" s="586">
        <v>3853058</v>
      </c>
      <c r="GN35" s="594">
        <v>2894</v>
      </c>
      <c r="GO35" s="578" t="s">
        <v>439</v>
      </c>
      <c r="GP35" s="578" t="s">
        <v>439</v>
      </c>
      <c r="GQ35" s="576">
        <v>15421</v>
      </c>
      <c r="GR35" s="579">
        <v>114</v>
      </c>
      <c r="GS35" s="579">
        <v>3037</v>
      </c>
      <c r="GT35" s="579">
        <v>12270</v>
      </c>
      <c r="GU35" s="576">
        <v>164878</v>
      </c>
      <c r="GV35" s="576">
        <v>1070</v>
      </c>
      <c r="GW35" s="576">
        <v>47438</v>
      </c>
      <c r="GX35" s="576">
        <v>116370</v>
      </c>
      <c r="GY35" s="576">
        <v>963</v>
      </c>
      <c r="GZ35" s="576">
        <v>9260</v>
      </c>
      <c r="HA35" s="576">
        <v>698992</v>
      </c>
      <c r="HB35" s="576">
        <v>2354</v>
      </c>
      <c r="HC35" s="576">
        <v>19406</v>
      </c>
      <c r="HD35" s="576">
        <v>390871</v>
      </c>
      <c r="HE35" s="576">
        <v>727</v>
      </c>
      <c r="HF35" s="576">
        <v>34605</v>
      </c>
      <c r="HG35" s="576">
        <v>1358267.8</v>
      </c>
      <c r="HH35" s="579">
        <v>708</v>
      </c>
      <c r="HI35" s="580">
        <v>20767</v>
      </c>
      <c r="HJ35" s="580">
        <v>711704</v>
      </c>
      <c r="HK35" s="595">
        <v>88</v>
      </c>
      <c r="HL35" s="580">
        <v>7083</v>
      </c>
      <c r="HM35" s="576">
        <v>4779</v>
      </c>
      <c r="HN35" s="576">
        <v>3423</v>
      </c>
      <c r="HO35" s="581">
        <v>649</v>
      </c>
      <c r="HP35" s="74" t="s">
        <v>1208</v>
      </c>
      <c r="HQ35" s="74" t="s">
        <v>1208</v>
      </c>
      <c r="HR35" s="74" t="s">
        <v>1208</v>
      </c>
      <c r="HS35" s="581">
        <v>291</v>
      </c>
      <c r="HT35" s="576">
        <v>3452667</v>
      </c>
      <c r="HU35" s="576">
        <v>18399964</v>
      </c>
      <c r="HV35" s="580">
        <v>2085214</v>
      </c>
      <c r="HW35" s="580">
        <v>2786979</v>
      </c>
      <c r="HX35" s="580">
        <v>369223</v>
      </c>
      <c r="HY35" s="580">
        <v>22750</v>
      </c>
      <c r="HZ35" s="580">
        <v>22750</v>
      </c>
      <c r="IA35" s="580">
        <v>265110</v>
      </c>
      <c r="IB35" s="580">
        <v>182802</v>
      </c>
      <c r="IC35" s="609">
        <v>21882</v>
      </c>
      <c r="ID35" s="609">
        <v>5528</v>
      </c>
      <c r="IE35" s="609" t="s">
        <v>439</v>
      </c>
      <c r="IF35" s="578">
        <v>106</v>
      </c>
      <c r="IG35" s="578" t="s">
        <v>439</v>
      </c>
      <c r="IH35" s="609">
        <v>33</v>
      </c>
      <c r="II35" s="578" t="s">
        <v>439</v>
      </c>
      <c r="IJ35" s="609">
        <v>82072</v>
      </c>
      <c r="IK35" s="576">
        <v>235717</v>
      </c>
      <c r="IL35" s="578">
        <v>14350</v>
      </c>
      <c r="IM35" s="626" t="s">
        <v>439</v>
      </c>
      <c r="IN35" s="620">
        <v>44.54</v>
      </c>
      <c r="IO35" s="609">
        <v>265822</v>
      </c>
      <c r="IP35" s="613">
        <v>-21.2</v>
      </c>
      <c r="IQ35" s="592">
        <v>1.5</v>
      </c>
      <c r="IR35" s="592">
        <v>0</v>
      </c>
      <c r="IS35" s="592">
        <v>2235.8000000000002</v>
      </c>
      <c r="IT35" s="592">
        <v>2210.1</v>
      </c>
      <c r="IU35" s="576">
        <v>44006</v>
      </c>
      <c r="IV35" s="577">
        <v>59.5</v>
      </c>
      <c r="IW35" s="577">
        <v>64.599999999999994</v>
      </c>
      <c r="IX35" s="577">
        <v>41.5</v>
      </c>
      <c r="IY35" s="577">
        <v>68.900000000000006</v>
      </c>
      <c r="IZ35" s="577">
        <v>23.2</v>
      </c>
      <c r="JA35" s="578">
        <v>5</v>
      </c>
      <c r="JB35" s="578">
        <v>11</v>
      </c>
      <c r="JC35" s="588">
        <v>71.2</v>
      </c>
      <c r="JD35" s="621">
        <v>0.99299999999999999</v>
      </c>
      <c r="JE35" s="622">
        <v>88.5</v>
      </c>
      <c r="JF35" s="622">
        <v>3.7</v>
      </c>
      <c r="JG35" s="622">
        <v>5</v>
      </c>
      <c r="JH35" s="623">
        <v>99498077</v>
      </c>
      <c r="JI35" s="647">
        <v>60.6</v>
      </c>
      <c r="JJ35" s="647">
        <v>50.3</v>
      </c>
      <c r="JK35" s="627" t="s">
        <v>439</v>
      </c>
      <c r="JL35" s="627" t="s">
        <v>439</v>
      </c>
      <c r="JM35" s="647">
        <v>51.4</v>
      </c>
      <c r="JN35" s="577">
        <v>30.8</v>
      </c>
      <c r="JO35" s="624">
        <v>3746</v>
      </c>
      <c r="JP35" s="74" t="s">
        <v>1208</v>
      </c>
      <c r="JQ35" s="74" t="s">
        <v>1208</v>
      </c>
      <c r="JR35" s="74" t="s">
        <v>1208</v>
      </c>
      <c r="JS35" s="577">
        <v>32</v>
      </c>
      <c r="JT35" s="577">
        <v>29.48</v>
      </c>
      <c r="JU35" s="576">
        <v>75945</v>
      </c>
      <c r="JV35" s="576">
        <v>1238</v>
      </c>
      <c r="JW35" s="576">
        <v>1469</v>
      </c>
      <c r="JX35" s="576">
        <v>6046</v>
      </c>
      <c r="JY35" s="576">
        <v>6772</v>
      </c>
      <c r="JZ35" s="576">
        <v>7066</v>
      </c>
      <c r="KA35" s="576">
        <v>8442</v>
      </c>
      <c r="KB35" s="576">
        <v>10860</v>
      </c>
      <c r="KC35" s="576">
        <v>9379</v>
      </c>
      <c r="KD35" s="576">
        <v>8719</v>
      </c>
      <c r="KE35" s="576">
        <v>7486</v>
      </c>
      <c r="KF35" s="576">
        <v>6460</v>
      </c>
      <c r="KG35" s="576">
        <v>5333</v>
      </c>
      <c r="KH35" s="74" t="s">
        <v>1208</v>
      </c>
      <c r="KI35" s="576">
        <v>2734</v>
      </c>
      <c r="KJ35" s="576">
        <v>1398</v>
      </c>
      <c r="KK35" s="576">
        <v>621</v>
      </c>
      <c r="KL35" s="576">
        <v>276</v>
      </c>
      <c r="KM35" s="576">
        <v>9081</v>
      </c>
      <c r="KN35" s="576">
        <v>8062</v>
      </c>
      <c r="KO35" s="576">
        <v>8726</v>
      </c>
      <c r="KP35" s="576">
        <v>10168</v>
      </c>
      <c r="KQ35" s="576">
        <v>11651</v>
      </c>
      <c r="KR35" s="576">
        <v>13817</v>
      </c>
      <c r="KS35" s="576">
        <v>11903</v>
      </c>
      <c r="KT35" s="576">
        <v>11352</v>
      </c>
      <c r="KU35" s="576">
        <v>10551</v>
      </c>
      <c r="KV35" s="576">
        <v>11486</v>
      </c>
      <c r="KW35" s="576">
        <v>13744</v>
      </c>
      <c r="KX35" s="74" t="s">
        <v>1208</v>
      </c>
      <c r="KY35" s="576">
        <v>11063</v>
      </c>
      <c r="KZ35" s="576">
        <v>8782</v>
      </c>
      <c r="LA35" s="576">
        <v>7260</v>
      </c>
      <c r="LB35" s="576">
        <v>8113</v>
      </c>
    </row>
    <row r="36" spans="1:314" ht="12" customHeight="1">
      <c r="A36" s="3">
        <v>232025</v>
      </c>
      <c r="B36" s="555" t="s">
        <v>725</v>
      </c>
      <c r="C36" s="575">
        <v>387.2</v>
      </c>
      <c r="D36" s="576">
        <v>387106</v>
      </c>
      <c r="E36" s="577">
        <v>14.3</v>
      </c>
      <c r="F36" s="577">
        <v>62.4</v>
      </c>
      <c r="G36" s="577">
        <v>23.3</v>
      </c>
      <c r="H36" s="578">
        <v>20845</v>
      </c>
      <c r="I36" s="578">
        <v>44065</v>
      </c>
      <c r="J36" s="578">
        <v>66743</v>
      </c>
      <c r="K36" s="576">
        <v>42951</v>
      </c>
      <c r="L36" s="576">
        <v>164390</v>
      </c>
      <c r="M36" s="576">
        <v>12442</v>
      </c>
      <c r="N36" s="576">
        <v>16752</v>
      </c>
      <c r="O36" s="579">
        <v>16826</v>
      </c>
      <c r="P36" s="74" t="s">
        <v>1208</v>
      </c>
      <c r="Q36" s="74" t="s">
        <v>1208</v>
      </c>
      <c r="R36" s="578">
        <v>387106</v>
      </c>
      <c r="S36" s="576">
        <v>381051</v>
      </c>
      <c r="T36" s="576">
        <v>356372</v>
      </c>
      <c r="U36" s="576">
        <v>179874</v>
      </c>
      <c r="V36" s="576">
        <v>2086538</v>
      </c>
      <c r="W36" s="576">
        <v>857886</v>
      </c>
      <c r="X36" s="576">
        <v>998255</v>
      </c>
      <c r="Y36" s="580">
        <v>67</v>
      </c>
      <c r="Z36" s="574">
        <v>48</v>
      </c>
      <c r="AA36" s="580">
        <v>47</v>
      </c>
      <c r="AB36" s="74" t="s">
        <v>1208</v>
      </c>
      <c r="AC36" s="74" t="s">
        <v>1208</v>
      </c>
      <c r="AD36" s="581">
        <v>209549</v>
      </c>
      <c r="AE36" s="576">
        <v>2569</v>
      </c>
      <c r="AF36" s="580">
        <v>1631</v>
      </c>
      <c r="AG36" s="576">
        <v>2108</v>
      </c>
      <c r="AH36" s="576">
        <v>238892</v>
      </c>
      <c r="AI36" s="576" t="s">
        <v>439</v>
      </c>
      <c r="AJ36" s="74" t="s">
        <v>1207</v>
      </c>
      <c r="AK36" s="574">
        <v>22</v>
      </c>
      <c r="AL36" s="576">
        <v>4798</v>
      </c>
      <c r="AM36" s="579">
        <v>47</v>
      </c>
      <c r="AN36" s="576">
        <v>22458</v>
      </c>
      <c r="AO36" s="576">
        <v>1227</v>
      </c>
      <c r="AP36" s="576" t="s">
        <v>439</v>
      </c>
      <c r="AQ36" s="582">
        <v>20</v>
      </c>
      <c r="AR36" s="576">
        <v>10713</v>
      </c>
      <c r="AS36" s="576">
        <v>692</v>
      </c>
      <c r="AT36" s="576">
        <v>23</v>
      </c>
      <c r="AU36" s="576" t="s">
        <v>439</v>
      </c>
      <c r="AV36" s="576">
        <v>32</v>
      </c>
      <c r="AW36" s="576">
        <v>594</v>
      </c>
      <c r="AX36" s="74" t="s">
        <v>1207</v>
      </c>
      <c r="AY36" s="74" t="s">
        <v>1207</v>
      </c>
      <c r="AZ36" s="74" t="s">
        <v>1207</v>
      </c>
      <c r="BA36" s="74" t="s">
        <v>1207</v>
      </c>
      <c r="BB36" s="577">
        <v>100</v>
      </c>
      <c r="BC36" s="577">
        <v>140.5</v>
      </c>
      <c r="BD36" s="577">
        <v>112.47</v>
      </c>
      <c r="BE36" s="74" t="s">
        <v>1207</v>
      </c>
      <c r="BF36" s="580">
        <v>0</v>
      </c>
      <c r="BG36" s="582">
        <v>12</v>
      </c>
      <c r="BH36" s="582">
        <v>12</v>
      </c>
      <c r="BI36" s="74" t="s">
        <v>1208</v>
      </c>
      <c r="BJ36" s="74" t="s">
        <v>1208</v>
      </c>
      <c r="BK36" s="580">
        <v>4</v>
      </c>
      <c r="BL36" s="580">
        <v>4</v>
      </c>
      <c r="BM36" s="582">
        <v>12</v>
      </c>
      <c r="BN36" s="582">
        <v>12</v>
      </c>
      <c r="BO36" s="579">
        <v>6</v>
      </c>
      <c r="BP36" s="576">
        <v>40159</v>
      </c>
      <c r="BQ36" s="579" t="s">
        <v>439</v>
      </c>
      <c r="BR36" s="576" t="s">
        <v>439</v>
      </c>
      <c r="BS36" s="579">
        <v>1</v>
      </c>
      <c r="BT36" s="576">
        <v>30703</v>
      </c>
      <c r="BU36" s="579" t="s">
        <v>439</v>
      </c>
      <c r="BV36" s="576" t="s">
        <v>439</v>
      </c>
      <c r="BW36" s="577">
        <v>38.9</v>
      </c>
      <c r="BX36" s="580">
        <v>3</v>
      </c>
      <c r="BY36" s="580">
        <v>4</v>
      </c>
      <c r="BZ36" s="580">
        <v>2040</v>
      </c>
      <c r="CA36" s="580">
        <v>3990</v>
      </c>
      <c r="CB36" s="577">
        <v>47.2</v>
      </c>
      <c r="CC36" s="583">
        <v>1.53</v>
      </c>
      <c r="CD36" s="577">
        <v>27.2</v>
      </c>
      <c r="CE36" s="577">
        <v>3.0801704647766153</v>
      </c>
      <c r="CF36" s="577">
        <v>63.513706702900002</v>
      </c>
      <c r="CG36" s="579">
        <v>15</v>
      </c>
      <c r="CH36" s="576">
        <v>2718</v>
      </c>
      <c r="CI36" s="579">
        <v>234</v>
      </c>
      <c r="CJ36" s="579">
        <v>534</v>
      </c>
      <c r="CK36" s="579">
        <v>3133</v>
      </c>
      <c r="CL36" s="579">
        <v>852</v>
      </c>
      <c r="CM36" s="579">
        <v>253</v>
      </c>
      <c r="CN36" s="579">
        <v>442</v>
      </c>
      <c r="CO36" s="575">
        <v>1.53</v>
      </c>
      <c r="CP36" s="642" t="s">
        <v>439</v>
      </c>
      <c r="CQ36" s="579">
        <v>2</v>
      </c>
      <c r="CR36" s="579">
        <v>46</v>
      </c>
      <c r="CS36" s="579">
        <v>6</v>
      </c>
      <c r="CT36" s="579">
        <v>1</v>
      </c>
      <c r="CU36" s="579">
        <v>70</v>
      </c>
      <c r="CV36" s="579">
        <v>8</v>
      </c>
      <c r="CW36" s="576">
        <v>720</v>
      </c>
      <c r="CX36" s="579">
        <v>7</v>
      </c>
      <c r="CY36" s="579">
        <v>806</v>
      </c>
      <c r="CZ36" s="580">
        <v>23</v>
      </c>
      <c r="DA36" s="580">
        <v>414</v>
      </c>
      <c r="DB36" s="580">
        <v>11</v>
      </c>
      <c r="DC36" s="580">
        <v>115</v>
      </c>
      <c r="DD36" s="580">
        <v>3</v>
      </c>
      <c r="DE36" s="580">
        <v>83</v>
      </c>
      <c r="DF36" s="576">
        <v>8959</v>
      </c>
      <c r="DG36" s="576">
        <v>2079</v>
      </c>
      <c r="DH36" s="576">
        <v>1654</v>
      </c>
      <c r="DI36" s="581">
        <v>881626.61399999994</v>
      </c>
      <c r="DJ36" s="581">
        <v>334535.63299999997</v>
      </c>
      <c r="DK36" s="581">
        <v>469463.50599999999</v>
      </c>
      <c r="DL36" s="576">
        <v>90292</v>
      </c>
      <c r="DM36" s="579">
        <v>20</v>
      </c>
      <c r="DN36" s="581">
        <v>14351</v>
      </c>
      <c r="DO36" s="581">
        <v>1487</v>
      </c>
      <c r="DP36" s="581">
        <v>989</v>
      </c>
      <c r="DQ36" s="580">
        <v>83</v>
      </c>
      <c r="DR36" s="580">
        <v>1079</v>
      </c>
      <c r="DS36" s="576">
        <v>19786</v>
      </c>
      <c r="DT36" s="630">
        <v>11477</v>
      </c>
      <c r="DU36" s="576">
        <v>2956</v>
      </c>
      <c r="DV36" s="576">
        <v>3838</v>
      </c>
      <c r="DW36" s="580">
        <v>204</v>
      </c>
      <c r="DX36" s="580">
        <v>219</v>
      </c>
      <c r="DY36" s="580">
        <v>0</v>
      </c>
      <c r="DZ36" s="580">
        <v>1709</v>
      </c>
      <c r="EA36" s="580">
        <v>75</v>
      </c>
      <c r="EB36" s="580">
        <v>14812</v>
      </c>
      <c r="EC36" s="74" t="s">
        <v>1208</v>
      </c>
      <c r="ED36" s="584">
        <v>56</v>
      </c>
      <c r="EE36" s="576">
        <v>8765</v>
      </c>
      <c r="EF36" s="585">
        <v>7758</v>
      </c>
      <c r="EG36" s="579">
        <v>0</v>
      </c>
      <c r="EH36" s="586">
        <v>461</v>
      </c>
      <c r="EI36" s="580">
        <v>53</v>
      </c>
      <c r="EJ36" s="580">
        <v>43</v>
      </c>
      <c r="EK36" s="577">
        <v>60.46</v>
      </c>
      <c r="EL36" s="580">
        <v>56</v>
      </c>
      <c r="EM36" s="580">
        <v>333</v>
      </c>
      <c r="EN36" s="580">
        <v>1405</v>
      </c>
      <c r="EO36" s="581">
        <v>114</v>
      </c>
      <c r="EP36" s="581">
        <v>77</v>
      </c>
      <c r="EQ36" s="581">
        <v>3136</v>
      </c>
      <c r="ER36" s="576">
        <v>3181</v>
      </c>
      <c r="ES36" s="577">
        <v>97.5</v>
      </c>
      <c r="ET36" s="577">
        <v>95.5</v>
      </c>
      <c r="EU36" s="581">
        <v>644</v>
      </c>
      <c r="EV36" s="577">
        <v>5.2</v>
      </c>
      <c r="EW36" s="581">
        <v>72757</v>
      </c>
      <c r="EX36" s="577">
        <v>47.2</v>
      </c>
      <c r="EY36" s="581">
        <v>339351</v>
      </c>
      <c r="EZ36" s="577">
        <v>3.97</v>
      </c>
      <c r="FA36" s="580">
        <v>439</v>
      </c>
      <c r="FB36" s="580">
        <v>14</v>
      </c>
      <c r="FC36" s="578">
        <v>7225</v>
      </c>
      <c r="FD36" s="580">
        <v>253</v>
      </c>
      <c r="FE36" s="74" t="s">
        <v>1208</v>
      </c>
      <c r="FF36" s="580">
        <v>100</v>
      </c>
      <c r="FG36" s="577">
        <v>100</v>
      </c>
      <c r="FH36" s="576">
        <v>138110</v>
      </c>
      <c r="FI36" s="576">
        <v>20731</v>
      </c>
      <c r="FJ36" s="576">
        <v>8</v>
      </c>
      <c r="FK36" s="586">
        <v>111562</v>
      </c>
      <c r="FL36" s="576">
        <v>100129</v>
      </c>
      <c r="FM36" s="576">
        <v>7511</v>
      </c>
      <c r="FN36" s="576">
        <v>3922</v>
      </c>
      <c r="FO36" s="576">
        <v>5817</v>
      </c>
      <c r="FP36" s="587">
        <v>19.399999999999999</v>
      </c>
      <c r="FQ36" s="584">
        <v>254</v>
      </c>
      <c r="FR36" s="588">
        <v>11.07</v>
      </c>
      <c r="FS36" s="585">
        <v>4533</v>
      </c>
      <c r="FT36" s="580" t="s">
        <v>439</v>
      </c>
      <c r="FU36" s="580">
        <v>152</v>
      </c>
      <c r="FV36" s="580">
        <v>197</v>
      </c>
      <c r="FW36" s="589">
        <v>17</v>
      </c>
      <c r="FX36" s="590">
        <v>563</v>
      </c>
      <c r="FY36" s="591">
        <v>66.583187771394094</v>
      </c>
      <c r="FZ36" s="74" t="s">
        <v>1208</v>
      </c>
      <c r="GA36" s="588">
        <v>99</v>
      </c>
      <c r="GB36" s="588">
        <v>97.56</v>
      </c>
      <c r="GC36" s="577">
        <v>89.1</v>
      </c>
      <c r="GD36" s="592">
        <v>85.6</v>
      </c>
      <c r="GE36" s="593">
        <v>115</v>
      </c>
      <c r="GF36" s="584">
        <v>10</v>
      </c>
      <c r="GG36" s="584">
        <v>75</v>
      </c>
      <c r="GH36" s="580">
        <v>1493</v>
      </c>
      <c r="GI36" s="580">
        <v>6</v>
      </c>
      <c r="GJ36" s="580">
        <v>2005</v>
      </c>
      <c r="GK36" s="580">
        <v>2236</v>
      </c>
      <c r="GL36" s="580">
        <v>5</v>
      </c>
      <c r="GM36" s="586">
        <v>5871954</v>
      </c>
      <c r="GN36" s="594">
        <v>1743</v>
      </c>
      <c r="GO36" s="642" t="s">
        <v>439</v>
      </c>
      <c r="GP36" s="642" t="s">
        <v>439</v>
      </c>
      <c r="GQ36" s="576">
        <v>13929</v>
      </c>
      <c r="GR36" s="579">
        <v>34</v>
      </c>
      <c r="GS36" s="579">
        <v>2939</v>
      </c>
      <c r="GT36" s="579">
        <v>10956</v>
      </c>
      <c r="GU36" s="576">
        <v>164311</v>
      </c>
      <c r="GV36" s="576">
        <v>447</v>
      </c>
      <c r="GW36" s="576">
        <v>51958</v>
      </c>
      <c r="GX36" s="576">
        <v>111906</v>
      </c>
      <c r="GY36" s="576">
        <v>702</v>
      </c>
      <c r="GZ36" s="576">
        <v>6122</v>
      </c>
      <c r="HA36" s="576">
        <v>545527</v>
      </c>
      <c r="HB36" s="576">
        <v>2221</v>
      </c>
      <c r="HC36" s="576">
        <v>18535</v>
      </c>
      <c r="HD36" s="576">
        <v>421161</v>
      </c>
      <c r="HE36" s="576">
        <v>677</v>
      </c>
      <c r="HF36" s="576">
        <v>48678</v>
      </c>
      <c r="HG36" s="576">
        <v>2557205.71</v>
      </c>
      <c r="HH36" s="579">
        <v>651</v>
      </c>
      <c r="HI36" s="580">
        <v>48678</v>
      </c>
      <c r="HJ36" s="580">
        <v>2557206</v>
      </c>
      <c r="HK36" s="595">
        <v>36.75</v>
      </c>
      <c r="HL36" s="629">
        <v>2509</v>
      </c>
      <c r="HM36" s="576">
        <v>3644</v>
      </c>
      <c r="HN36" s="576">
        <v>1518</v>
      </c>
      <c r="HO36" s="581">
        <v>126</v>
      </c>
      <c r="HP36" s="74" t="s">
        <v>1208</v>
      </c>
      <c r="HQ36" s="74" t="s">
        <v>1208</v>
      </c>
      <c r="HR36" s="74" t="s">
        <v>1208</v>
      </c>
      <c r="HS36" s="581">
        <v>51</v>
      </c>
      <c r="HT36" s="576">
        <v>2124823</v>
      </c>
      <c r="HU36" s="576">
        <v>12403015</v>
      </c>
      <c r="HV36" s="580">
        <v>1438868</v>
      </c>
      <c r="HW36" s="580">
        <v>1839554</v>
      </c>
      <c r="HX36" s="580">
        <v>320897</v>
      </c>
      <c r="HY36" s="580">
        <v>16820</v>
      </c>
      <c r="HZ36" s="580">
        <v>26830</v>
      </c>
      <c r="IA36" s="580">
        <v>240500</v>
      </c>
      <c r="IB36" s="580">
        <v>190840</v>
      </c>
      <c r="IC36" s="609">
        <v>27083</v>
      </c>
      <c r="ID36" s="609">
        <v>6573943</v>
      </c>
      <c r="IE36" s="609">
        <v>86648</v>
      </c>
      <c r="IF36" s="578">
        <v>109</v>
      </c>
      <c r="IG36" s="578">
        <v>8</v>
      </c>
      <c r="IH36" s="609">
        <v>67</v>
      </c>
      <c r="II36" s="578">
        <v>4</v>
      </c>
      <c r="IJ36" s="609">
        <v>249854</v>
      </c>
      <c r="IK36" s="576">
        <v>237980</v>
      </c>
      <c r="IL36" s="578">
        <v>0</v>
      </c>
      <c r="IM36" s="626">
        <v>0</v>
      </c>
      <c r="IN36" s="620">
        <v>50.21</v>
      </c>
      <c r="IO36" s="609">
        <v>289249</v>
      </c>
      <c r="IP36" s="692" t="s">
        <v>439</v>
      </c>
      <c r="IQ36" s="592">
        <v>4.0999999999999996</v>
      </c>
      <c r="IR36" s="592">
        <v>4.0999999999999996</v>
      </c>
      <c r="IS36" s="592">
        <v>1736.4</v>
      </c>
      <c r="IT36" s="592">
        <v>1711.4</v>
      </c>
      <c r="IU36" s="576">
        <v>66768</v>
      </c>
      <c r="IV36" s="577">
        <v>73.599999999999994</v>
      </c>
      <c r="IW36" s="577">
        <v>65.400000000000006</v>
      </c>
      <c r="IX36" s="577">
        <v>44.9</v>
      </c>
      <c r="IY36" s="577">
        <v>68.3</v>
      </c>
      <c r="IZ36" s="577">
        <v>26.4</v>
      </c>
      <c r="JA36" s="578">
        <v>2</v>
      </c>
      <c r="JB36" s="578">
        <v>11</v>
      </c>
      <c r="JC36" s="588">
        <v>88.57</v>
      </c>
      <c r="JD36" s="621">
        <v>1.0509999999999999</v>
      </c>
      <c r="JE36" s="622">
        <v>87.7</v>
      </c>
      <c r="JF36" s="622">
        <v>-1</v>
      </c>
      <c r="JG36" s="622">
        <v>5.6</v>
      </c>
      <c r="JH36" s="623">
        <v>62546319</v>
      </c>
      <c r="JI36" s="579">
        <v>67.7</v>
      </c>
      <c r="JJ36" s="579">
        <v>42.3</v>
      </c>
      <c r="JK36" s="642" t="s">
        <v>439</v>
      </c>
      <c r="JL36" s="642" t="s">
        <v>439</v>
      </c>
      <c r="JM36" s="642" t="s">
        <v>439</v>
      </c>
      <c r="JN36" s="577">
        <v>27.9</v>
      </c>
      <c r="JO36" s="624">
        <v>3945</v>
      </c>
      <c r="JP36" s="74" t="s">
        <v>1208</v>
      </c>
      <c r="JQ36" s="74" t="s">
        <v>1208</v>
      </c>
      <c r="JR36" s="74" t="s">
        <v>1208</v>
      </c>
      <c r="JS36" s="577">
        <v>24</v>
      </c>
      <c r="JT36" s="577">
        <v>23.7</v>
      </c>
      <c r="JU36" s="576">
        <v>82789</v>
      </c>
      <c r="JV36" s="576">
        <v>1159</v>
      </c>
      <c r="JW36" s="576">
        <v>1539</v>
      </c>
      <c r="JX36" s="576">
        <v>6575</v>
      </c>
      <c r="JY36" s="576">
        <v>7707</v>
      </c>
      <c r="JZ36" s="576">
        <v>7526</v>
      </c>
      <c r="KA36" s="576">
        <v>8623</v>
      </c>
      <c r="KB36" s="576">
        <v>10666</v>
      </c>
      <c r="KC36" s="576">
        <v>9562</v>
      </c>
      <c r="KD36" s="576">
        <v>8556</v>
      </c>
      <c r="KE36" s="576">
        <v>7148</v>
      </c>
      <c r="KF36" s="576">
        <v>5892</v>
      </c>
      <c r="KG36" s="576">
        <v>4277</v>
      </c>
      <c r="KH36" s="74" t="s">
        <v>1208</v>
      </c>
      <c r="KI36" s="576">
        <v>1929</v>
      </c>
      <c r="KJ36" s="576">
        <v>866</v>
      </c>
      <c r="KK36" s="576">
        <v>400</v>
      </c>
      <c r="KL36" s="576">
        <v>175</v>
      </c>
      <c r="KM36" s="576">
        <v>9346</v>
      </c>
      <c r="KN36" s="576">
        <v>8873</v>
      </c>
      <c r="KO36" s="576">
        <v>10019</v>
      </c>
      <c r="KP36" s="576">
        <v>11411</v>
      </c>
      <c r="KQ36" s="576">
        <v>12766</v>
      </c>
      <c r="KR36" s="576">
        <v>14478</v>
      </c>
      <c r="KS36" s="576">
        <v>12464</v>
      </c>
      <c r="KT36" s="576">
        <v>11389</v>
      </c>
      <c r="KU36" s="576">
        <v>10608</v>
      </c>
      <c r="KV36" s="576">
        <v>11622</v>
      </c>
      <c r="KW36" s="576">
        <v>13115</v>
      </c>
      <c r="KX36" s="74" t="s">
        <v>1208</v>
      </c>
      <c r="KY36" s="576">
        <v>9932</v>
      </c>
      <c r="KZ36" s="576">
        <v>7538</v>
      </c>
      <c r="LA36" s="576">
        <v>6551</v>
      </c>
      <c r="LB36" s="576">
        <v>7243</v>
      </c>
    </row>
    <row r="37" spans="1:314" ht="12" customHeight="1">
      <c r="A37" s="454">
        <v>232033</v>
      </c>
      <c r="B37" s="555" t="s">
        <v>872</v>
      </c>
      <c r="C37" s="575">
        <v>113.82</v>
      </c>
      <c r="D37" s="576">
        <v>384790</v>
      </c>
      <c r="E37" s="577">
        <v>13.1</v>
      </c>
      <c r="F37" s="577">
        <v>60.1</v>
      </c>
      <c r="G37" s="577">
        <v>26.8</v>
      </c>
      <c r="H37" s="578">
        <v>17825</v>
      </c>
      <c r="I37" s="578">
        <v>38490</v>
      </c>
      <c r="J37" s="578">
        <v>61117</v>
      </c>
      <c r="K37" s="576">
        <v>54456</v>
      </c>
      <c r="L37" s="576">
        <v>162551</v>
      </c>
      <c r="M37" s="576">
        <v>6909</v>
      </c>
      <c r="N37" s="576">
        <v>12637</v>
      </c>
      <c r="O37" s="579">
        <v>11899</v>
      </c>
      <c r="P37" s="74" t="s">
        <v>1208</v>
      </c>
      <c r="Q37" s="74" t="s">
        <v>1208</v>
      </c>
      <c r="R37" s="578">
        <v>378108</v>
      </c>
      <c r="S37" s="576">
        <v>380868</v>
      </c>
      <c r="T37" s="576">
        <v>329012</v>
      </c>
      <c r="U37" s="576">
        <v>594460</v>
      </c>
      <c r="V37" s="576">
        <v>2717954</v>
      </c>
      <c r="W37" s="576">
        <v>1098400</v>
      </c>
      <c r="X37" s="576">
        <v>1196027</v>
      </c>
      <c r="Y37" s="580">
        <v>61</v>
      </c>
      <c r="Z37" s="574">
        <v>58</v>
      </c>
      <c r="AA37" s="580">
        <v>42</v>
      </c>
      <c r="AB37" s="74" t="s">
        <v>1208</v>
      </c>
      <c r="AC37" s="74" t="s">
        <v>1208</v>
      </c>
      <c r="AD37" s="581">
        <v>29154</v>
      </c>
      <c r="AE37" s="576">
        <v>2526.1999999999998</v>
      </c>
      <c r="AF37" s="580">
        <v>1145</v>
      </c>
      <c r="AG37" s="576">
        <v>1588</v>
      </c>
      <c r="AH37" s="576">
        <v>387867</v>
      </c>
      <c r="AI37" s="576">
        <v>0</v>
      </c>
      <c r="AJ37" s="74" t="s">
        <v>1207</v>
      </c>
      <c r="AK37" s="574">
        <v>23</v>
      </c>
      <c r="AL37" s="576">
        <v>3945</v>
      </c>
      <c r="AM37" s="579">
        <v>42</v>
      </c>
      <c r="AN37" s="576">
        <v>20979</v>
      </c>
      <c r="AO37" s="576">
        <v>1060</v>
      </c>
      <c r="AP37" s="576">
        <v>258</v>
      </c>
      <c r="AQ37" s="582">
        <v>19</v>
      </c>
      <c r="AR37" s="576">
        <v>10704</v>
      </c>
      <c r="AS37" s="576">
        <v>635</v>
      </c>
      <c r="AT37" s="576">
        <v>5</v>
      </c>
      <c r="AU37" s="576">
        <v>545</v>
      </c>
      <c r="AV37" s="576">
        <v>26</v>
      </c>
      <c r="AW37" s="576">
        <v>114</v>
      </c>
      <c r="AX37" s="74" t="s">
        <v>1207</v>
      </c>
      <c r="AY37" s="74" t="s">
        <v>1207</v>
      </c>
      <c r="AZ37" s="74" t="s">
        <v>1207</v>
      </c>
      <c r="BA37" s="74" t="s">
        <v>1207</v>
      </c>
      <c r="BB37" s="577">
        <v>100</v>
      </c>
      <c r="BC37" s="577">
        <v>125.2</v>
      </c>
      <c r="BD37" s="577">
        <v>123.7</v>
      </c>
      <c r="BE37" s="74" t="s">
        <v>1207</v>
      </c>
      <c r="BF37" s="580">
        <v>20</v>
      </c>
      <c r="BG37" s="582">
        <v>20</v>
      </c>
      <c r="BH37" s="582">
        <v>13</v>
      </c>
      <c r="BI37" s="74" t="s">
        <v>1208</v>
      </c>
      <c r="BJ37" s="74" t="s">
        <v>1208</v>
      </c>
      <c r="BK37" s="580">
        <v>2</v>
      </c>
      <c r="BL37" s="580">
        <v>2</v>
      </c>
      <c r="BM37" s="582">
        <v>8</v>
      </c>
      <c r="BN37" s="582">
        <v>5</v>
      </c>
      <c r="BO37" s="579">
        <v>5</v>
      </c>
      <c r="BP37" s="576">
        <v>32115.3</v>
      </c>
      <c r="BQ37" s="579" t="s">
        <v>439</v>
      </c>
      <c r="BR37" s="576" t="s">
        <v>439</v>
      </c>
      <c r="BS37" s="579">
        <v>1</v>
      </c>
      <c r="BT37" s="576">
        <v>23595</v>
      </c>
      <c r="BU37" s="579">
        <v>3</v>
      </c>
      <c r="BV37" s="576">
        <v>3092.8</v>
      </c>
      <c r="BW37" s="577">
        <v>26.7</v>
      </c>
      <c r="BX37" s="580">
        <v>1</v>
      </c>
      <c r="BY37" s="580">
        <v>2</v>
      </c>
      <c r="BZ37" s="580" t="s">
        <v>439</v>
      </c>
      <c r="CA37" s="580" t="s">
        <v>439</v>
      </c>
      <c r="CB37" s="577">
        <v>53.1</v>
      </c>
      <c r="CC37" s="583">
        <v>1.55</v>
      </c>
      <c r="CD37" s="577">
        <v>28.1</v>
      </c>
      <c r="CE37" s="577">
        <v>3.5943058628173263</v>
      </c>
      <c r="CF37" s="577">
        <v>64.513706702899995</v>
      </c>
      <c r="CG37" s="579">
        <v>16</v>
      </c>
      <c r="CH37" s="576">
        <v>3601</v>
      </c>
      <c r="CI37" s="579">
        <v>256</v>
      </c>
      <c r="CJ37" s="579">
        <v>786</v>
      </c>
      <c r="CK37" s="579">
        <v>3838</v>
      </c>
      <c r="CL37" s="579">
        <v>1087</v>
      </c>
      <c r="CM37" s="579">
        <v>267</v>
      </c>
      <c r="CN37" s="579">
        <v>519</v>
      </c>
      <c r="CO37" s="575">
        <v>1.39</v>
      </c>
      <c r="CP37" s="642" t="s">
        <v>439</v>
      </c>
      <c r="CQ37" s="579">
        <v>2</v>
      </c>
      <c r="CR37" s="579">
        <v>5</v>
      </c>
      <c r="CS37" s="579">
        <v>4</v>
      </c>
      <c r="CT37" s="579">
        <v>1</v>
      </c>
      <c r="CU37" s="579">
        <v>80</v>
      </c>
      <c r="CV37" s="579">
        <v>16</v>
      </c>
      <c r="CW37" s="576">
        <v>1400</v>
      </c>
      <c r="CX37" s="579">
        <v>8</v>
      </c>
      <c r="CY37" s="579">
        <v>835</v>
      </c>
      <c r="CZ37" s="580">
        <v>24</v>
      </c>
      <c r="DA37" s="580">
        <v>414</v>
      </c>
      <c r="DB37" s="580">
        <v>9</v>
      </c>
      <c r="DC37" s="580">
        <v>158</v>
      </c>
      <c r="DD37" s="580">
        <v>18</v>
      </c>
      <c r="DE37" s="580">
        <v>491</v>
      </c>
      <c r="DF37" s="576">
        <v>10739</v>
      </c>
      <c r="DG37" s="576">
        <v>1776</v>
      </c>
      <c r="DH37" s="576">
        <v>2136</v>
      </c>
      <c r="DI37" s="581">
        <v>1197487.118</v>
      </c>
      <c r="DJ37" s="581">
        <v>310313.86900000001</v>
      </c>
      <c r="DK37" s="581">
        <v>594085.89500000002</v>
      </c>
      <c r="DL37" s="576">
        <v>102940</v>
      </c>
      <c r="DM37" s="579">
        <v>7</v>
      </c>
      <c r="DN37" s="581">
        <v>16931</v>
      </c>
      <c r="DO37" s="581">
        <v>2023</v>
      </c>
      <c r="DP37" s="581">
        <v>1393</v>
      </c>
      <c r="DQ37" s="580">
        <v>331</v>
      </c>
      <c r="DR37" s="580">
        <v>1052</v>
      </c>
      <c r="DS37" s="576">
        <v>26377</v>
      </c>
      <c r="DT37" s="630">
        <v>13120</v>
      </c>
      <c r="DU37" s="576">
        <v>3145</v>
      </c>
      <c r="DV37" s="576">
        <v>3606</v>
      </c>
      <c r="DW37" s="580">
        <v>373</v>
      </c>
      <c r="DX37" s="580">
        <v>193</v>
      </c>
      <c r="DY37" s="580">
        <v>0</v>
      </c>
      <c r="DZ37" s="580">
        <v>1932</v>
      </c>
      <c r="EA37" s="580">
        <v>47</v>
      </c>
      <c r="EB37" s="580">
        <v>15293</v>
      </c>
      <c r="EC37" s="74" t="s">
        <v>1208</v>
      </c>
      <c r="ED37" s="584">
        <v>87</v>
      </c>
      <c r="EE37" s="576">
        <v>9949</v>
      </c>
      <c r="EF37" s="585">
        <v>8537</v>
      </c>
      <c r="EG37" s="579">
        <v>0</v>
      </c>
      <c r="EH37" s="586">
        <v>1381</v>
      </c>
      <c r="EI37" s="580">
        <v>82</v>
      </c>
      <c r="EJ37" s="580">
        <v>88</v>
      </c>
      <c r="EK37" s="577">
        <v>58.7</v>
      </c>
      <c r="EL37" s="580">
        <v>63</v>
      </c>
      <c r="EM37" s="580">
        <v>240</v>
      </c>
      <c r="EN37" s="580">
        <v>563</v>
      </c>
      <c r="EO37" s="581">
        <v>67</v>
      </c>
      <c r="EP37" s="581">
        <v>63</v>
      </c>
      <c r="EQ37" s="581">
        <v>2565</v>
      </c>
      <c r="ER37" s="576">
        <v>2731</v>
      </c>
      <c r="ES37" s="577">
        <v>95.6</v>
      </c>
      <c r="ET37" s="577">
        <v>96.3</v>
      </c>
      <c r="EU37" s="581">
        <v>129</v>
      </c>
      <c r="EV37" s="577">
        <v>8.5</v>
      </c>
      <c r="EW37" s="581">
        <v>79279</v>
      </c>
      <c r="EX37" s="577">
        <v>46.9</v>
      </c>
      <c r="EY37" s="581">
        <v>358603</v>
      </c>
      <c r="EZ37" s="577">
        <v>4.2</v>
      </c>
      <c r="FA37" s="580">
        <v>200</v>
      </c>
      <c r="FB37" s="580">
        <v>13</v>
      </c>
      <c r="FC37" s="578">
        <v>7332</v>
      </c>
      <c r="FD37" s="580">
        <v>297</v>
      </c>
      <c r="FE37" s="74" t="s">
        <v>1208</v>
      </c>
      <c r="FF37" s="580">
        <v>100</v>
      </c>
      <c r="FG37" s="577">
        <v>100</v>
      </c>
      <c r="FH37" s="576">
        <v>121259</v>
      </c>
      <c r="FI37" s="576">
        <v>9750</v>
      </c>
      <c r="FJ37" s="576">
        <v>1172</v>
      </c>
      <c r="FK37" s="586">
        <v>110507</v>
      </c>
      <c r="FL37" s="576">
        <v>88448</v>
      </c>
      <c r="FM37" s="576">
        <v>16139</v>
      </c>
      <c r="FN37" s="576">
        <v>5920</v>
      </c>
      <c r="FO37" s="576">
        <v>1002</v>
      </c>
      <c r="FP37" s="587">
        <v>14.9</v>
      </c>
      <c r="FQ37" s="584">
        <v>138</v>
      </c>
      <c r="FR37" s="588">
        <v>4.75</v>
      </c>
      <c r="FS37" s="585">
        <v>5560</v>
      </c>
      <c r="FT37" s="580">
        <v>0</v>
      </c>
      <c r="FU37" s="580">
        <v>122</v>
      </c>
      <c r="FV37" s="580">
        <v>222</v>
      </c>
      <c r="FW37" s="589" t="s">
        <v>439</v>
      </c>
      <c r="FX37" s="590" t="s">
        <v>439</v>
      </c>
      <c r="FY37" s="591">
        <v>69.706244951749355</v>
      </c>
      <c r="FZ37" s="74" t="s">
        <v>1208</v>
      </c>
      <c r="GA37" s="588">
        <v>98.2</v>
      </c>
      <c r="GB37" s="588">
        <v>91.1</v>
      </c>
      <c r="GC37" s="577">
        <v>68.099999999999994</v>
      </c>
      <c r="GD37" s="592">
        <v>19.899999999999999</v>
      </c>
      <c r="GE37" s="593">
        <v>59</v>
      </c>
      <c r="GF37" s="584">
        <v>12</v>
      </c>
      <c r="GG37" s="584">
        <v>59</v>
      </c>
      <c r="GH37" s="580">
        <v>1600</v>
      </c>
      <c r="GI37" s="580">
        <v>8</v>
      </c>
      <c r="GJ37" s="580">
        <v>2310</v>
      </c>
      <c r="GK37" s="580">
        <v>1894</v>
      </c>
      <c r="GL37" s="580">
        <v>4</v>
      </c>
      <c r="GM37" s="586">
        <v>4849734</v>
      </c>
      <c r="GN37" s="594">
        <v>1399</v>
      </c>
      <c r="GO37" s="642" t="s">
        <v>439</v>
      </c>
      <c r="GP37" s="642" t="s">
        <v>439</v>
      </c>
      <c r="GQ37" s="576">
        <v>15946</v>
      </c>
      <c r="GR37" s="579">
        <v>19</v>
      </c>
      <c r="GS37" s="579">
        <v>4015</v>
      </c>
      <c r="GT37" s="579">
        <v>11912</v>
      </c>
      <c r="GU37" s="576">
        <v>137141</v>
      </c>
      <c r="GV37" s="576">
        <v>223</v>
      </c>
      <c r="GW37" s="576">
        <v>33950</v>
      </c>
      <c r="GX37" s="576">
        <v>102968</v>
      </c>
      <c r="GY37" s="576">
        <v>679</v>
      </c>
      <c r="GZ37" s="576">
        <v>5227</v>
      </c>
      <c r="HA37" s="576">
        <v>457844</v>
      </c>
      <c r="HB37" s="576">
        <v>2099</v>
      </c>
      <c r="HC37" s="576">
        <v>16279</v>
      </c>
      <c r="HD37" s="576">
        <v>364518</v>
      </c>
      <c r="HE37" s="576">
        <v>738</v>
      </c>
      <c r="HF37" s="576">
        <v>22097</v>
      </c>
      <c r="HG37" s="576">
        <v>573941.21</v>
      </c>
      <c r="HH37" s="579">
        <v>733</v>
      </c>
      <c r="HI37" s="580">
        <v>18183</v>
      </c>
      <c r="HJ37" s="580">
        <v>462187</v>
      </c>
      <c r="HK37" s="595">
        <v>31.836729999999999</v>
      </c>
      <c r="HL37" s="629">
        <v>5102</v>
      </c>
      <c r="HM37" s="576">
        <v>4442</v>
      </c>
      <c r="HN37" s="576">
        <v>1279</v>
      </c>
      <c r="HO37" s="581">
        <v>99</v>
      </c>
      <c r="HP37" s="74" t="s">
        <v>1208</v>
      </c>
      <c r="HQ37" s="74" t="s">
        <v>1208</v>
      </c>
      <c r="HR37" s="74" t="s">
        <v>1208</v>
      </c>
      <c r="HS37" s="581">
        <v>91</v>
      </c>
      <c r="HT37" s="576">
        <v>2334537</v>
      </c>
      <c r="HU37" s="576">
        <v>12423712</v>
      </c>
      <c r="HV37" s="580">
        <v>1539901</v>
      </c>
      <c r="HW37" s="580">
        <v>2268942</v>
      </c>
      <c r="HX37" s="580">
        <v>278307</v>
      </c>
      <c r="HY37" s="580">
        <v>1670</v>
      </c>
      <c r="HZ37" s="580">
        <v>2870</v>
      </c>
      <c r="IA37" s="580">
        <v>268920</v>
      </c>
      <c r="IB37" s="580">
        <v>172221</v>
      </c>
      <c r="IC37" s="609" t="s">
        <v>439</v>
      </c>
      <c r="ID37" s="609">
        <v>4732883</v>
      </c>
      <c r="IE37" s="609">
        <v>261241</v>
      </c>
      <c r="IF37" s="578">
        <v>82</v>
      </c>
      <c r="IG37" s="578">
        <v>4</v>
      </c>
      <c r="IH37" s="609">
        <v>73</v>
      </c>
      <c r="II37" s="578">
        <v>4</v>
      </c>
      <c r="IJ37" s="609">
        <v>25620.5</v>
      </c>
      <c r="IK37" s="576">
        <v>217545</v>
      </c>
      <c r="IL37" s="578">
        <v>0</v>
      </c>
      <c r="IM37" s="626">
        <v>15000</v>
      </c>
      <c r="IN37" s="620">
        <v>50.52</v>
      </c>
      <c r="IO37" s="609">
        <v>273842</v>
      </c>
      <c r="IP37" s="692">
        <v>-21</v>
      </c>
      <c r="IQ37" s="592">
        <v>0</v>
      </c>
      <c r="IR37" s="592">
        <v>0</v>
      </c>
      <c r="IS37" s="592">
        <v>1135.3</v>
      </c>
      <c r="IT37" s="592">
        <v>1111</v>
      </c>
      <c r="IU37" s="576">
        <v>57587</v>
      </c>
      <c r="IV37" s="577">
        <v>70.900000000000006</v>
      </c>
      <c r="IW37" s="577">
        <v>63.8</v>
      </c>
      <c r="IX37" s="577">
        <v>39.1</v>
      </c>
      <c r="IY37" s="577">
        <v>65.400000000000006</v>
      </c>
      <c r="IZ37" s="577">
        <v>21.6</v>
      </c>
      <c r="JA37" s="578">
        <v>5</v>
      </c>
      <c r="JB37" s="578">
        <v>10</v>
      </c>
      <c r="JC37" s="588">
        <v>78</v>
      </c>
      <c r="JD37" s="621">
        <v>0.84</v>
      </c>
      <c r="JE37" s="622">
        <v>91.8</v>
      </c>
      <c r="JF37" s="622">
        <v>3.5</v>
      </c>
      <c r="JG37" s="622">
        <v>3.7</v>
      </c>
      <c r="JH37" s="623">
        <v>107279451</v>
      </c>
      <c r="JI37" s="579">
        <v>53.9</v>
      </c>
      <c r="JJ37" s="579">
        <v>52.4</v>
      </c>
      <c r="JK37" s="642" t="s">
        <v>439</v>
      </c>
      <c r="JL37" s="642" t="s">
        <v>439</v>
      </c>
      <c r="JM37" s="642">
        <v>39</v>
      </c>
      <c r="JN37" s="577">
        <v>26.9</v>
      </c>
      <c r="JO37" s="624">
        <v>3843</v>
      </c>
      <c r="JP37" s="74" t="s">
        <v>1208</v>
      </c>
      <c r="JQ37" s="74" t="s">
        <v>1208</v>
      </c>
      <c r="JR37" s="74" t="s">
        <v>1208</v>
      </c>
      <c r="JS37" s="577">
        <v>32</v>
      </c>
      <c r="JT37" s="577">
        <v>31.3</v>
      </c>
      <c r="JU37" s="576">
        <v>71202</v>
      </c>
      <c r="JV37" s="576">
        <v>983</v>
      </c>
      <c r="JW37" s="576">
        <v>1551</v>
      </c>
      <c r="JX37" s="576">
        <v>6206</v>
      </c>
      <c r="JY37" s="576">
        <v>6881</v>
      </c>
      <c r="JZ37" s="576">
        <v>6802</v>
      </c>
      <c r="KA37" s="576">
        <v>8289</v>
      </c>
      <c r="KB37" s="576">
        <v>11762</v>
      </c>
      <c r="KC37" s="576">
        <v>10755</v>
      </c>
      <c r="KD37" s="576">
        <v>8877</v>
      </c>
      <c r="KE37" s="576">
        <v>6857</v>
      </c>
      <c r="KF37" s="576">
        <v>6128</v>
      </c>
      <c r="KG37" s="576">
        <v>4975</v>
      </c>
      <c r="KH37" s="74" t="s">
        <v>1208</v>
      </c>
      <c r="KI37" s="576">
        <v>2507</v>
      </c>
      <c r="KJ37" s="576">
        <v>1182</v>
      </c>
      <c r="KK37" s="576">
        <v>408</v>
      </c>
      <c r="KL37" s="576">
        <v>173</v>
      </c>
      <c r="KM37" s="576">
        <v>9510</v>
      </c>
      <c r="KN37" s="576">
        <v>8583</v>
      </c>
      <c r="KO37" s="576">
        <v>8499</v>
      </c>
      <c r="KP37" s="576">
        <v>9673</v>
      </c>
      <c r="KQ37" s="576">
        <v>11621</v>
      </c>
      <c r="KR37" s="576">
        <v>15194</v>
      </c>
      <c r="KS37" s="576">
        <v>13568</v>
      </c>
      <c r="KT37" s="576">
        <v>11743</v>
      </c>
      <c r="KU37" s="576">
        <v>9941</v>
      </c>
      <c r="KV37" s="576">
        <v>11508</v>
      </c>
      <c r="KW37" s="576">
        <v>14561</v>
      </c>
      <c r="KX37" s="74" t="s">
        <v>1208</v>
      </c>
      <c r="KY37" s="576">
        <v>12835</v>
      </c>
      <c r="KZ37" s="576">
        <v>10362</v>
      </c>
      <c r="LA37" s="576">
        <v>7485</v>
      </c>
      <c r="LB37" s="576">
        <v>7325</v>
      </c>
    </row>
    <row r="38" spans="1:314" ht="12" customHeight="1">
      <c r="A38" s="3">
        <v>232114</v>
      </c>
      <c r="B38" s="555" t="s">
        <v>726</v>
      </c>
      <c r="C38" s="575">
        <v>918.32</v>
      </c>
      <c r="D38" s="576">
        <v>424053</v>
      </c>
      <c r="E38" s="577">
        <v>13.6</v>
      </c>
      <c r="F38" s="577">
        <v>63.3</v>
      </c>
      <c r="G38" s="577">
        <v>23.1</v>
      </c>
      <c r="H38" s="578">
        <v>21524</v>
      </c>
      <c r="I38" s="578">
        <v>45464</v>
      </c>
      <c r="J38" s="578">
        <v>70780</v>
      </c>
      <c r="K38" s="576">
        <v>45502</v>
      </c>
      <c r="L38" s="576">
        <v>182485</v>
      </c>
      <c r="M38" s="576">
        <v>18398</v>
      </c>
      <c r="N38" s="576">
        <v>19189</v>
      </c>
      <c r="O38" s="579">
        <v>19622</v>
      </c>
      <c r="P38" s="74" t="s">
        <v>1208</v>
      </c>
      <c r="Q38" s="74" t="s">
        <v>1208</v>
      </c>
      <c r="R38" s="578">
        <v>424073</v>
      </c>
      <c r="S38" s="576">
        <v>422542</v>
      </c>
      <c r="T38" s="576">
        <v>466836</v>
      </c>
      <c r="U38" s="576">
        <v>1293240</v>
      </c>
      <c r="V38" s="576">
        <v>3018379</v>
      </c>
      <c r="W38" s="576">
        <v>1273236</v>
      </c>
      <c r="X38" s="576">
        <v>1753265</v>
      </c>
      <c r="Y38" s="580">
        <v>103</v>
      </c>
      <c r="Z38" s="574">
        <v>71</v>
      </c>
      <c r="AA38" s="580">
        <v>32</v>
      </c>
      <c r="AB38" s="74" t="s">
        <v>1208</v>
      </c>
      <c r="AC38" s="74" t="s">
        <v>1208</v>
      </c>
      <c r="AD38" s="581">
        <v>209088</v>
      </c>
      <c r="AE38" s="576">
        <v>4251.01</v>
      </c>
      <c r="AF38" s="580">
        <v>5370.65</v>
      </c>
      <c r="AG38" s="576">
        <v>2712</v>
      </c>
      <c r="AH38" s="576">
        <v>334071</v>
      </c>
      <c r="AI38" s="576">
        <v>0</v>
      </c>
      <c r="AJ38" s="74" t="s">
        <v>1207</v>
      </c>
      <c r="AK38" s="574">
        <v>19</v>
      </c>
      <c r="AL38" s="576">
        <v>1987</v>
      </c>
      <c r="AM38" s="579">
        <v>75</v>
      </c>
      <c r="AN38" s="576">
        <v>23705</v>
      </c>
      <c r="AO38" s="576">
        <v>1572</v>
      </c>
      <c r="AP38" s="576">
        <v>200</v>
      </c>
      <c r="AQ38" s="582">
        <v>28</v>
      </c>
      <c r="AR38" s="576">
        <v>11999</v>
      </c>
      <c r="AS38" s="576">
        <v>833</v>
      </c>
      <c r="AT38" s="576">
        <v>32</v>
      </c>
      <c r="AU38" s="576">
        <v>429</v>
      </c>
      <c r="AV38" s="576">
        <v>32</v>
      </c>
      <c r="AW38" s="576">
        <v>958</v>
      </c>
      <c r="AX38" s="74" t="s">
        <v>1207</v>
      </c>
      <c r="AY38" s="74" t="s">
        <v>1207</v>
      </c>
      <c r="AZ38" s="74" t="s">
        <v>1207</v>
      </c>
      <c r="BA38" s="74" t="s">
        <v>1207</v>
      </c>
      <c r="BB38" s="577">
        <v>100</v>
      </c>
      <c r="BC38" s="577">
        <v>100</v>
      </c>
      <c r="BD38" s="577">
        <v>100</v>
      </c>
      <c r="BE38" s="74" t="s">
        <v>1207</v>
      </c>
      <c r="BF38" s="580">
        <v>18</v>
      </c>
      <c r="BG38" s="582">
        <v>18</v>
      </c>
      <c r="BH38" s="582">
        <v>17</v>
      </c>
      <c r="BI38" s="74" t="s">
        <v>1208</v>
      </c>
      <c r="BJ38" s="74" t="s">
        <v>1208</v>
      </c>
      <c r="BK38" s="580">
        <v>7</v>
      </c>
      <c r="BL38" s="580">
        <v>7</v>
      </c>
      <c r="BM38" s="582">
        <v>17</v>
      </c>
      <c r="BN38" s="582">
        <v>16</v>
      </c>
      <c r="BO38" s="579">
        <v>14</v>
      </c>
      <c r="BP38" s="576">
        <v>55138</v>
      </c>
      <c r="BQ38" s="579">
        <v>1</v>
      </c>
      <c r="BR38" s="576">
        <v>28000</v>
      </c>
      <c r="BS38" s="579">
        <v>2</v>
      </c>
      <c r="BT38" s="576">
        <v>33870</v>
      </c>
      <c r="BU38" s="579">
        <v>6</v>
      </c>
      <c r="BV38" s="576">
        <v>2346</v>
      </c>
      <c r="BW38" s="577">
        <v>55.7</v>
      </c>
      <c r="BX38" s="580">
        <v>0</v>
      </c>
      <c r="BY38" s="580">
        <v>4</v>
      </c>
      <c r="BZ38" s="580">
        <v>0</v>
      </c>
      <c r="CA38" s="580">
        <v>11776</v>
      </c>
      <c r="CB38" s="577">
        <v>55.2</v>
      </c>
      <c r="CC38" s="583">
        <v>1.17</v>
      </c>
      <c r="CD38" s="577">
        <v>23.4</v>
      </c>
      <c r="CE38" s="577">
        <v>2.8015969926049911</v>
      </c>
      <c r="CF38" s="577">
        <v>64.156949962200002</v>
      </c>
      <c r="CG38" s="579">
        <v>18</v>
      </c>
      <c r="CH38" s="576">
        <v>3182</v>
      </c>
      <c r="CI38" s="579">
        <v>228</v>
      </c>
      <c r="CJ38" s="579">
        <v>749</v>
      </c>
      <c r="CK38" s="579">
        <v>3188</v>
      </c>
      <c r="CL38" s="579">
        <v>958</v>
      </c>
      <c r="CM38" s="579">
        <v>213</v>
      </c>
      <c r="CN38" s="579">
        <v>293</v>
      </c>
      <c r="CO38" s="575">
        <v>1.52</v>
      </c>
      <c r="CP38" s="583" t="s">
        <v>439</v>
      </c>
      <c r="CQ38" s="579">
        <v>8</v>
      </c>
      <c r="CR38" s="579">
        <v>184</v>
      </c>
      <c r="CS38" s="579">
        <v>3</v>
      </c>
      <c r="CT38" s="579">
        <v>1</v>
      </c>
      <c r="CU38" s="579">
        <v>50</v>
      </c>
      <c r="CV38" s="579">
        <v>14</v>
      </c>
      <c r="CW38" s="576">
        <v>1091</v>
      </c>
      <c r="CX38" s="579">
        <v>8</v>
      </c>
      <c r="CY38" s="579">
        <v>674</v>
      </c>
      <c r="CZ38" s="580">
        <v>29</v>
      </c>
      <c r="DA38" s="580">
        <v>492</v>
      </c>
      <c r="DB38" s="580">
        <v>13</v>
      </c>
      <c r="DC38" s="580">
        <v>123</v>
      </c>
      <c r="DD38" s="580">
        <v>2</v>
      </c>
      <c r="DE38" s="580">
        <v>44</v>
      </c>
      <c r="DF38" s="576">
        <v>8735</v>
      </c>
      <c r="DG38" s="576">
        <v>2016</v>
      </c>
      <c r="DH38" s="576">
        <v>1898</v>
      </c>
      <c r="DI38" s="581">
        <v>814175.11800000002</v>
      </c>
      <c r="DJ38" s="581">
        <v>328313.87199999997</v>
      </c>
      <c r="DK38" s="581">
        <v>540867.34499999997</v>
      </c>
      <c r="DL38" s="576">
        <v>97819</v>
      </c>
      <c r="DM38" s="579">
        <v>28</v>
      </c>
      <c r="DN38" s="581">
        <v>14780</v>
      </c>
      <c r="DO38" s="581">
        <v>1837</v>
      </c>
      <c r="DP38" s="581">
        <v>1396</v>
      </c>
      <c r="DQ38" s="580">
        <v>551</v>
      </c>
      <c r="DR38" s="580">
        <v>2204</v>
      </c>
      <c r="DS38" s="576">
        <v>23046</v>
      </c>
      <c r="DT38" s="599">
        <v>12841</v>
      </c>
      <c r="DU38" s="576">
        <v>3367</v>
      </c>
      <c r="DV38" s="576">
        <v>3333</v>
      </c>
      <c r="DW38" s="576">
        <v>251</v>
      </c>
      <c r="DX38" s="576">
        <v>234</v>
      </c>
      <c r="DY38" s="576">
        <v>0</v>
      </c>
      <c r="DZ38" s="576">
        <v>1684</v>
      </c>
      <c r="EA38" s="576">
        <v>53</v>
      </c>
      <c r="EB38" s="576">
        <v>16688.8</v>
      </c>
      <c r="EC38" s="74" t="s">
        <v>1208</v>
      </c>
      <c r="ED38" s="584">
        <v>88</v>
      </c>
      <c r="EE38" s="576">
        <v>13606</v>
      </c>
      <c r="EF38" s="585">
        <v>9078</v>
      </c>
      <c r="EG38" s="579">
        <v>0</v>
      </c>
      <c r="EH38" s="586">
        <v>1483</v>
      </c>
      <c r="EI38" s="580">
        <v>75</v>
      </c>
      <c r="EJ38" s="580">
        <v>93</v>
      </c>
      <c r="EK38" s="577">
        <v>45.4</v>
      </c>
      <c r="EL38" s="580">
        <v>85</v>
      </c>
      <c r="EM38" s="580">
        <v>253</v>
      </c>
      <c r="EN38" s="580">
        <v>1191</v>
      </c>
      <c r="EO38" s="581">
        <v>255</v>
      </c>
      <c r="EP38" s="581">
        <v>89</v>
      </c>
      <c r="EQ38" s="581">
        <v>2979</v>
      </c>
      <c r="ER38" s="576">
        <v>3393</v>
      </c>
      <c r="ES38" s="577">
        <v>96.2</v>
      </c>
      <c r="ET38" s="577">
        <v>94.6</v>
      </c>
      <c r="EU38" s="581">
        <v>357</v>
      </c>
      <c r="EV38" s="577">
        <v>5.36</v>
      </c>
      <c r="EW38" s="581">
        <v>78202</v>
      </c>
      <c r="EX38" s="577">
        <v>39</v>
      </c>
      <c r="EY38" s="581">
        <v>353033</v>
      </c>
      <c r="EZ38" s="577">
        <v>3.9</v>
      </c>
      <c r="FA38" s="580">
        <v>473</v>
      </c>
      <c r="FB38" s="580">
        <v>416</v>
      </c>
      <c r="FC38" s="578">
        <v>11615</v>
      </c>
      <c r="FD38" s="580">
        <v>275</v>
      </c>
      <c r="FE38" s="74" t="s">
        <v>1208</v>
      </c>
      <c r="FF38" s="580">
        <v>100</v>
      </c>
      <c r="FG38" s="577">
        <v>100</v>
      </c>
      <c r="FH38" s="576">
        <v>156086</v>
      </c>
      <c r="FI38" s="576">
        <v>27546</v>
      </c>
      <c r="FJ38" s="576">
        <v>10849</v>
      </c>
      <c r="FK38" s="586">
        <v>124569</v>
      </c>
      <c r="FL38" s="576">
        <v>106577</v>
      </c>
      <c r="FM38" s="576">
        <v>13850</v>
      </c>
      <c r="FN38" s="576">
        <v>4142</v>
      </c>
      <c r="FO38" s="576">
        <v>3971</v>
      </c>
      <c r="FP38" s="587">
        <v>20.9</v>
      </c>
      <c r="FQ38" s="584">
        <v>185</v>
      </c>
      <c r="FR38" s="588">
        <v>10.97</v>
      </c>
      <c r="FS38" s="585">
        <v>8192</v>
      </c>
      <c r="FT38" s="580">
        <v>215</v>
      </c>
      <c r="FU38" s="580">
        <v>294</v>
      </c>
      <c r="FV38" s="580">
        <v>254</v>
      </c>
      <c r="FW38" s="589">
        <v>13</v>
      </c>
      <c r="FX38" s="590">
        <v>403</v>
      </c>
      <c r="FY38" s="591">
        <v>65.129234662259861</v>
      </c>
      <c r="FZ38" s="74" t="s">
        <v>1208</v>
      </c>
      <c r="GA38" s="588">
        <v>99.96</v>
      </c>
      <c r="GB38" s="588">
        <v>89.06</v>
      </c>
      <c r="GC38" s="577">
        <v>73.971885589772981</v>
      </c>
      <c r="GD38" s="592">
        <v>32</v>
      </c>
      <c r="GE38" s="593">
        <v>137</v>
      </c>
      <c r="GF38" s="584">
        <v>16</v>
      </c>
      <c r="GG38" s="584">
        <v>108</v>
      </c>
      <c r="GH38" s="580">
        <v>1435</v>
      </c>
      <c r="GI38" s="580">
        <v>16</v>
      </c>
      <c r="GJ38" s="580">
        <v>2207</v>
      </c>
      <c r="GK38" s="580">
        <v>2733</v>
      </c>
      <c r="GL38" s="580">
        <v>7</v>
      </c>
      <c r="GM38" s="586">
        <v>10566819</v>
      </c>
      <c r="GN38" s="594">
        <v>2940</v>
      </c>
      <c r="GO38" s="580" t="s">
        <v>439</v>
      </c>
      <c r="GP38" s="580" t="s">
        <v>439</v>
      </c>
      <c r="GQ38" s="576">
        <v>13507</v>
      </c>
      <c r="GR38" s="579">
        <v>68</v>
      </c>
      <c r="GS38" s="579">
        <v>2897</v>
      </c>
      <c r="GT38" s="579">
        <v>10542</v>
      </c>
      <c r="GU38" s="576">
        <v>248872</v>
      </c>
      <c r="GV38" s="576">
        <v>968</v>
      </c>
      <c r="GW38" s="576">
        <v>127463</v>
      </c>
      <c r="GX38" s="576">
        <v>120441</v>
      </c>
      <c r="GY38" s="576">
        <v>448</v>
      </c>
      <c r="GZ38" s="576">
        <v>6177</v>
      </c>
      <c r="HA38" s="576">
        <v>1897546</v>
      </c>
      <c r="HB38" s="576">
        <v>1982</v>
      </c>
      <c r="HC38" s="576">
        <v>17910</v>
      </c>
      <c r="HD38" s="576">
        <v>378203</v>
      </c>
      <c r="HE38" s="576">
        <v>801</v>
      </c>
      <c r="HF38" s="576">
        <v>115946</v>
      </c>
      <c r="HG38" s="576">
        <v>15356958.93</v>
      </c>
      <c r="HH38" s="579">
        <v>753</v>
      </c>
      <c r="HI38" s="580">
        <v>26802</v>
      </c>
      <c r="HJ38" s="580">
        <v>1043462</v>
      </c>
      <c r="HK38" s="595">
        <v>70.81</v>
      </c>
      <c r="HL38" s="580">
        <v>7762.6</v>
      </c>
      <c r="HM38" s="576">
        <v>6322</v>
      </c>
      <c r="HN38" s="576">
        <v>2581</v>
      </c>
      <c r="HO38" s="581">
        <v>222</v>
      </c>
      <c r="HP38" s="74" t="s">
        <v>1208</v>
      </c>
      <c r="HQ38" s="74" t="s">
        <v>1208</v>
      </c>
      <c r="HR38" s="74" t="s">
        <v>1208</v>
      </c>
      <c r="HS38" s="581">
        <v>127</v>
      </c>
      <c r="HT38" s="576">
        <v>2562335</v>
      </c>
      <c r="HU38" s="576">
        <v>17246428</v>
      </c>
      <c r="HV38" s="580">
        <v>1937264</v>
      </c>
      <c r="HW38" s="580">
        <v>2548426</v>
      </c>
      <c r="HX38" s="580">
        <v>435065</v>
      </c>
      <c r="HY38" s="580">
        <v>9500</v>
      </c>
      <c r="HZ38" s="580">
        <v>10080</v>
      </c>
      <c r="IA38" s="580">
        <v>307130</v>
      </c>
      <c r="IB38" s="580">
        <v>204690</v>
      </c>
      <c r="IC38" s="609">
        <v>27029</v>
      </c>
      <c r="ID38" s="609">
        <v>2375621</v>
      </c>
      <c r="IE38" s="609">
        <v>2898429</v>
      </c>
      <c r="IF38" s="578" t="s">
        <v>439</v>
      </c>
      <c r="IG38" s="578">
        <v>35</v>
      </c>
      <c r="IH38" s="609" t="s">
        <v>439</v>
      </c>
      <c r="II38" s="578">
        <v>35</v>
      </c>
      <c r="IJ38" s="609">
        <v>48210</v>
      </c>
      <c r="IK38" s="576">
        <v>285564</v>
      </c>
      <c r="IL38" s="578">
        <v>320</v>
      </c>
      <c r="IM38" s="626">
        <v>0</v>
      </c>
      <c r="IN38" s="620">
        <v>41.04</v>
      </c>
      <c r="IO38" s="580">
        <v>244914</v>
      </c>
      <c r="IP38" s="613">
        <v>-32.72</v>
      </c>
      <c r="IQ38" s="592">
        <v>7.5</v>
      </c>
      <c r="IR38" s="592">
        <v>7.5</v>
      </c>
      <c r="IS38" s="592">
        <v>1150.7</v>
      </c>
      <c r="IT38" s="592">
        <v>1120.2</v>
      </c>
      <c r="IU38" s="576">
        <v>117007</v>
      </c>
      <c r="IV38" s="577">
        <v>65.599999999999994</v>
      </c>
      <c r="IW38" s="577">
        <v>68.599999999999994</v>
      </c>
      <c r="IX38" s="577">
        <v>44.8</v>
      </c>
      <c r="IY38" s="577">
        <v>71.599999999999994</v>
      </c>
      <c r="IZ38" s="577">
        <v>24.9</v>
      </c>
      <c r="JA38" s="578">
        <v>3</v>
      </c>
      <c r="JB38" s="578">
        <v>13</v>
      </c>
      <c r="JC38" s="588">
        <v>78.790000000000006</v>
      </c>
      <c r="JD38" s="621">
        <v>1.4730000000000001</v>
      </c>
      <c r="JE38" s="622">
        <v>69.7</v>
      </c>
      <c r="JF38" s="622">
        <v>2.8</v>
      </c>
      <c r="JG38" s="622">
        <v>5.6</v>
      </c>
      <c r="JH38" s="623">
        <v>51359326</v>
      </c>
      <c r="JI38" s="579">
        <v>72.8</v>
      </c>
      <c r="JJ38" s="579">
        <v>37.299999999999997</v>
      </c>
      <c r="JK38" s="613">
        <v>-5.62</v>
      </c>
      <c r="JL38" s="613">
        <v>-18.29</v>
      </c>
      <c r="JM38" s="613">
        <v>-67.099999999999994</v>
      </c>
      <c r="JN38" s="577">
        <v>37.200000000000003</v>
      </c>
      <c r="JO38" s="624">
        <v>3427</v>
      </c>
      <c r="JP38" s="74" t="s">
        <v>1208</v>
      </c>
      <c r="JQ38" s="74" t="s">
        <v>1208</v>
      </c>
      <c r="JR38" s="74" t="s">
        <v>1208</v>
      </c>
      <c r="JS38" s="577">
        <v>41</v>
      </c>
      <c r="JT38" s="577">
        <v>26.58</v>
      </c>
      <c r="JU38" s="576">
        <v>97819</v>
      </c>
      <c r="JV38" s="576">
        <v>1459</v>
      </c>
      <c r="JW38" s="576">
        <v>1602</v>
      </c>
      <c r="JX38" s="576">
        <v>7086</v>
      </c>
      <c r="JY38" s="576">
        <v>8202</v>
      </c>
      <c r="JZ38" s="576">
        <v>7411</v>
      </c>
      <c r="KA38" s="576">
        <v>8758</v>
      </c>
      <c r="KB38" s="576">
        <v>11157</v>
      </c>
      <c r="KC38" s="576">
        <v>9925</v>
      </c>
      <c r="KD38" s="576">
        <v>8310</v>
      </c>
      <c r="KE38" s="576">
        <v>7209</v>
      </c>
      <c r="KF38" s="576">
        <v>6149</v>
      </c>
      <c r="KG38" s="576">
        <v>4525</v>
      </c>
      <c r="KH38" s="74" t="s">
        <v>1208</v>
      </c>
      <c r="KI38" s="576">
        <v>1974</v>
      </c>
      <c r="KJ38" s="576">
        <v>873</v>
      </c>
      <c r="KK38" s="576">
        <v>372</v>
      </c>
      <c r="KL38" s="576">
        <v>182</v>
      </c>
      <c r="KM38" s="576">
        <v>9929</v>
      </c>
      <c r="KN38" s="576">
        <v>9754</v>
      </c>
      <c r="KO38" s="576">
        <v>10657</v>
      </c>
      <c r="KP38" s="576">
        <v>11612</v>
      </c>
      <c r="KQ38" s="576">
        <v>12969</v>
      </c>
      <c r="KR38" s="576">
        <v>15251</v>
      </c>
      <c r="KS38" s="576">
        <v>12976</v>
      </c>
      <c r="KT38" s="576">
        <v>11249</v>
      </c>
      <c r="KU38" s="576">
        <v>10892</v>
      </c>
      <c r="KV38" s="576">
        <v>12523</v>
      </c>
      <c r="KW38" s="576">
        <v>14425</v>
      </c>
      <c r="KX38" s="74" t="s">
        <v>1208</v>
      </c>
      <c r="KY38" s="576">
        <v>10856</v>
      </c>
      <c r="KZ38" s="576">
        <v>7476</v>
      </c>
      <c r="LA38" s="576">
        <v>5594</v>
      </c>
      <c r="LB38" s="576">
        <v>6467</v>
      </c>
    </row>
    <row r="39" spans="1:314" s="454" customFormat="1" ht="12" customHeight="1">
      <c r="A39" s="3">
        <v>252018</v>
      </c>
      <c r="B39" s="555" t="s">
        <v>727</v>
      </c>
      <c r="C39" s="575">
        <v>464.51</v>
      </c>
      <c r="D39" s="576">
        <v>343550</v>
      </c>
      <c r="E39" s="577">
        <v>13.6</v>
      </c>
      <c r="F39" s="577">
        <v>59.9</v>
      </c>
      <c r="G39" s="577">
        <v>26.5</v>
      </c>
      <c r="H39" s="578">
        <v>17330</v>
      </c>
      <c r="I39" s="578">
        <v>36647</v>
      </c>
      <c r="J39" s="578">
        <v>56864</v>
      </c>
      <c r="K39" s="578">
        <v>45054</v>
      </c>
      <c r="L39" s="576">
        <v>150703</v>
      </c>
      <c r="M39" s="576">
        <v>4554</v>
      </c>
      <c r="N39" s="576">
        <v>13042</v>
      </c>
      <c r="O39" s="579">
        <v>11563</v>
      </c>
      <c r="P39" s="74" t="s">
        <v>1208</v>
      </c>
      <c r="Q39" s="74" t="s">
        <v>1208</v>
      </c>
      <c r="R39" s="578">
        <v>342034</v>
      </c>
      <c r="S39" s="576">
        <v>340973</v>
      </c>
      <c r="T39" s="576">
        <v>310543</v>
      </c>
      <c r="U39" s="576">
        <v>831725</v>
      </c>
      <c r="V39" s="576">
        <v>1564111</v>
      </c>
      <c r="W39" s="576">
        <v>532915</v>
      </c>
      <c r="X39" s="576">
        <v>879884</v>
      </c>
      <c r="Y39" s="580">
        <v>55</v>
      </c>
      <c r="Z39" s="574">
        <v>61</v>
      </c>
      <c r="AA39" s="580" t="s">
        <v>439</v>
      </c>
      <c r="AB39" s="74" t="s">
        <v>1208</v>
      </c>
      <c r="AC39" s="74" t="s">
        <v>1208</v>
      </c>
      <c r="AD39" s="581" t="s">
        <v>439</v>
      </c>
      <c r="AE39" s="576">
        <v>86.2</v>
      </c>
      <c r="AF39" s="580">
        <v>67.400000000000006</v>
      </c>
      <c r="AG39" s="576">
        <v>1300</v>
      </c>
      <c r="AH39" s="576">
        <v>116726</v>
      </c>
      <c r="AI39" s="576">
        <v>1848</v>
      </c>
      <c r="AJ39" s="74" t="s">
        <v>1207</v>
      </c>
      <c r="AK39" s="574">
        <v>38</v>
      </c>
      <c r="AL39" s="576">
        <v>3212</v>
      </c>
      <c r="AM39" s="579">
        <v>37</v>
      </c>
      <c r="AN39" s="576">
        <v>18402</v>
      </c>
      <c r="AO39" s="576">
        <v>1079</v>
      </c>
      <c r="AP39" s="576">
        <v>106</v>
      </c>
      <c r="AQ39" s="582">
        <v>18</v>
      </c>
      <c r="AR39" s="576">
        <v>8808</v>
      </c>
      <c r="AS39" s="576">
        <v>606</v>
      </c>
      <c r="AT39" s="576">
        <v>7</v>
      </c>
      <c r="AU39" s="576">
        <v>219</v>
      </c>
      <c r="AV39" s="576">
        <v>11</v>
      </c>
      <c r="AW39" s="576">
        <v>47</v>
      </c>
      <c r="AX39" s="74" t="s">
        <v>1207</v>
      </c>
      <c r="AY39" s="74" t="s">
        <v>1207</v>
      </c>
      <c r="AZ39" s="74" t="s">
        <v>1207</v>
      </c>
      <c r="BA39" s="74" t="s">
        <v>1207</v>
      </c>
      <c r="BB39" s="577">
        <v>100</v>
      </c>
      <c r="BC39" s="577">
        <v>86.2</v>
      </c>
      <c r="BD39" s="577">
        <v>67.400000000000006</v>
      </c>
      <c r="BE39" s="74" t="s">
        <v>1207</v>
      </c>
      <c r="BF39" s="580">
        <v>3</v>
      </c>
      <c r="BG39" s="582">
        <v>3</v>
      </c>
      <c r="BH39" s="582">
        <v>6</v>
      </c>
      <c r="BI39" s="74" t="s">
        <v>1208</v>
      </c>
      <c r="BJ39" s="74" t="s">
        <v>1208</v>
      </c>
      <c r="BK39" s="582">
        <v>3</v>
      </c>
      <c r="BL39" s="582">
        <v>2</v>
      </c>
      <c r="BM39" s="582">
        <v>3</v>
      </c>
      <c r="BN39" s="582">
        <v>5</v>
      </c>
      <c r="BO39" s="579">
        <v>7</v>
      </c>
      <c r="BP39" s="576">
        <v>14609</v>
      </c>
      <c r="BQ39" s="579">
        <v>1</v>
      </c>
      <c r="BR39" s="576">
        <v>31853</v>
      </c>
      <c r="BS39" s="579">
        <v>1</v>
      </c>
      <c r="BT39" s="576">
        <v>21447</v>
      </c>
      <c r="BU39" s="579">
        <v>13</v>
      </c>
      <c r="BV39" s="576">
        <v>6076</v>
      </c>
      <c r="BW39" s="577">
        <v>57.2</v>
      </c>
      <c r="BX39" s="580">
        <v>1</v>
      </c>
      <c r="BY39" s="580">
        <v>5</v>
      </c>
      <c r="BZ39" s="580">
        <v>546</v>
      </c>
      <c r="CA39" s="580">
        <v>10713</v>
      </c>
      <c r="CB39" s="577">
        <v>45.2</v>
      </c>
      <c r="CC39" s="583">
        <v>0.83</v>
      </c>
      <c r="CD39" s="577">
        <v>28.6</v>
      </c>
      <c r="CE39" s="577">
        <v>3.7948041340747021</v>
      </c>
      <c r="CF39" s="577">
        <v>58.2390521632</v>
      </c>
      <c r="CG39" s="579">
        <v>15</v>
      </c>
      <c r="CH39" s="576">
        <v>4100</v>
      </c>
      <c r="CI39" s="579">
        <v>297</v>
      </c>
      <c r="CJ39" s="579">
        <v>1250</v>
      </c>
      <c r="CK39" s="579">
        <v>3136</v>
      </c>
      <c r="CL39" s="579">
        <v>917</v>
      </c>
      <c r="CM39" s="579">
        <v>220</v>
      </c>
      <c r="CN39" s="579">
        <v>465</v>
      </c>
      <c r="CO39" s="575">
        <v>1.39</v>
      </c>
      <c r="CP39" s="583" t="s">
        <v>439</v>
      </c>
      <c r="CQ39" s="579">
        <v>1</v>
      </c>
      <c r="CR39" s="579">
        <v>5</v>
      </c>
      <c r="CS39" s="579">
        <v>5</v>
      </c>
      <c r="CT39" s="579">
        <v>2</v>
      </c>
      <c r="CU39" s="579">
        <v>165</v>
      </c>
      <c r="CV39" s="579">
        <v>15</v>
      </c>
      <c r="CW39" s="576">
        <v>1274</v>
      </c>
      <c r="CX39" s="579">
        <v>7</v>
      </c>
      <c r="CY39" s="579">
        <v>449</v>
      </c>
      <c r="CZ39" s="580">
        <v>40</v>
      </c>
      <c r="DA39" s="580">
        <v>666</v>
      </c>
      <c r="DB39" s="580">
        <v>14</v>
      </c>
      <c r="DC39" s="580">
        <v>148</v>
      </c>
      <c r="DD39" s="580">
        <v>16</v>
      </c>
      <c r="DE39" s="580">
        <v>425</v>
      </c>
      <c r="DF39" s="576">
        <v>10860</v>
      </c>
      <c r="DG39" s="576">
        <v>2965</v>
      </c>
      <c r="DH39" s="581">
        <v>1907</v>
      </c>
      <c r="DI39" s="581">
        <v>1021363.226</v>
      </c>
      <c r="DJ39" s="581">
        <v>412380.30599999998</v>
      </c>
      <c r="DK39" s="581">
        <v>551904.06700000004</v>
      </c>
      <c r="DL39" s="576">
        <v>91142</v>
      </c>
      <c r="DM39" s="579">
        <v>10</v>
      </c>
      <c r="DN39" s="581">
        <v>17229</v>
      </c>
      <c r="DO39" s="581">
        <v>1945</v>
      </c>
      <c r="DP39" s="581">
        <v>1418</v>
      </c>
      <c r="DQ39" s="580">
        <v>204</v>
      </c>
      <c r="DR39" s="580">
        <v>1585</v>
      </c>
      <c r="DS39" s="576">
        <v>7176</v>
      </c>
      <c r="DT39" s="630">
        <v>15539</v>
      </c>
      <c r="DU39" s="576">
        <v>3191</v>
      </c>
      <c r="DV39" s="576">
        <v>2801</v>
      </c>
      <c r="DW39" s="580">
        <v>309</v>
      </c>
      <c r="DX39" s="580">
        <v>162</v>
      </c>
      <c r="DY39" s="580">
        <v>5</v>
      </c>
      <c r="DZ39" s="580">
        <v>1783</v>
      </c>
      <c r="EA39" s="580">
        <v>42</v>
      </c>
      <c r="EB39" s="580">
        <v>15770.5</v>
      </c>
      <c r="EC39" s="74" t="s">
        <v>1208</v>
      </c>
      <c r="ED39" s="584">
        <v>126</v>
      </c>
      <c r="EE39" s="576">
        <v>9581</v>
      </c>
      <c r="EF39" s="585">
        <v>9087</v>
      </c>
      <c r="EG39" s="579">
        <v>4</v>
      </c>
      <c r="EH39" s="586">
        <v>1509</v>
      </c>
      <c r="EI39" s="580">
        <v>116</v>
      </c>
      <c r="EJ39" s="580">
        <v>100</v>
      </c>
      <c r="EK39" s="577">
        <v>75.3</v>
      </c>
      <c r="EL39" s="580">
        <v>80</v>
      </c>
      <c r="EM39" s="580">
        <v>395</v>
      </c>
      <c r="EN39" s="580">
        <v>1609</v>
      </c>
      <c r="EO39" s="581">
        <v>420</v>
      </c>
      <c r="EP39" s="581">
        <v>345</v>
      </c>
      <c r="EQ39" s="581">
        <v>2447</v>
      </c>
      <c r="ER39" s="576">
        <v>2466</v>
      </c>
      <c r="ES39" s="577">
        <v>94</v>
      </c>
      <c r="ET39" s="577">
        <v>88.9</v>
      </c>
      <c r="EU39" s="581">
        <v>201</v>
      </c>
      <c r="EV39" s="577">
        <v>11.39</v>
      </c>
      <c r="EW39" s="581">
        <v>68599</v>
      </c>
      <c r="EX39" s="577">
        <v>37.9</v>
      </c>
      <c r="EY39" s="581">
        <v>391096</v>
      </c>
      <c r="EZ39" s="577">
        <v>3.4</v>
      </c>
      <c r="FA39" s="580">
        <v>288</v>
      </c>
      <c r="FB39" s="580">
        <v>0</v>
      </c>
      <c r="FC39" s="578">
        <v>1448</v>
      </c>
      <c r="FD39" s="580">
        <v>39</v>
      </c>
      <c r="FE39" s="74" t="s">
        <v>1208</v>
      </c>
      <c r="FF39" s="580">
        <v>100</v>
      </c>
      <c r="FG39" s="577">
        <v>100</v>
      </c>
      <c r="FH39" s="576">
        <v>104358</v>
      </c>
      <c r="FI39" s="576">
        <v>2813</v>
      </c>
      <c r="FJ39" s="576">
        <v>0</v>
      </c>
      <c r="FK39" s="586">
        <v>94501</v>
      </c>
      <c r="FL39" s="576">
        <v>83290</v>
      </c>
      <c r="FM39" s="576">
        <v>7359</v>
      </c>
      <c r="FN39" s="576">
        <v>3852</v>
      </c>
      <c r="FO39" s="576">
        <v>7044</v>
      </c>
      <c r="FP39" s="587">
        <v>15.7</v>
      </c>
      <c r="FQ39" s="584">
        <v>224</v>
      </c>
      <c r="FR39" s="588">
        <v>9.9996215980206671</v>
      </c>
      <c r="FS39" s="585">
        <v>5972</v>
      </c>
      <c r="FT39" s="580">
        <v>91</v>
      </c>
      <c r="FU39" s="580">
        <v>120</v>
      </c>
      <c r="FV39" s="580">
        <v>170</v>
      </c>
      <c r="FW39" s="580">
        <v>19</v>
      </c>
      <c r="FX39" s="580">
        <v>575</v>
      </c>
      <c r="FY39" s="591">
        <v>73.044282369084385</v>
      </c>
      <c r="FZ39" s="74" t="s">
        <v>1208</v>
      </c>
      <c r="GA39" s="588">
        <v>100</v>
      </c>
      <c r="GB39" s="588">
        <v>95.1</v>
      </c>
      <c r="GC39" s="577">
        <v>98.5</v>
      </c>
      <c r="GD39" s="592">
        <v>74.400000000000006</v>
      </c>
      <c r="GE39" s="593">
        <v>80</v>
      </c>
      <c r="GF39" s="584">
        <v>10</v>
      </c>
      <c r="GG39" s="584">
        <v>53</v>
      </c>
      <c r="GH39" s="580">
        <v>842</v>
      </c>
      <c r="GI39" s="580">
        <v>11</v>
      </c>
      <c r="GJ39" s="580">
        <v>1729</v>
      </c>
      <c r="GK39" s="580">
        <v>2937</v>
      </c>
      <c r="GL39" s="580">
        <v>6</v>
      </c>
      <c r="GM39" s="586">
        <v>12903100</v>
      </c>
      <c r="GN39" s="594">
        <v>3846</v>
      </c>
      <c r="GO39" s="580" t="s">
        <v>439</v>
      </c>
      <c r="GP39" s="580" t="s">
        <v>439</v>
      </c>
      <c r="GQ39" s="576">
        <v>11367</v>
      </c>
      <c r="GR39" s="579">
        <v>24</v>
      </c>
      <c r="GS39" s="579">
        <v>1626</v>
      </c>
      <c r="GT39" s="579">
        <v>9717</v>
      </c>
      <c r="GU39" s="576">
        <v>116437</v>
      </c>
      <c r="GV39" s="576">
        <v>217</v>
      </c>
      <c r="GW39" s="576">
        <v>20918</v>
      </c>
      <c r="GX39" s="576">
        <v>95302</v>
      </c>
      <c r="GY39" s="576">
        <v>362</v>
      </c>
      <c r="GZ39" s="576">
        <v>2856</v>
      </c>
      <c r="HA39" s="576">
        <v>205671</v>
      </c>
      <c r="HB39" s="576">
        <v>1573</v>
      </c>
      <c r="HC39" s="576">
        <v>14677</v>
      </c>
      <c r="HD39" s="576">
        <v>263467</v>
      </c>
      <c r="HE39" s="576">
        <v>209</v>
      </c>
      <c r="HF39" s="576">
        <v>10581</v>
      </c>
      <c r="HG39" s="576">
        <v>402104.78</v>
      </c>
      <c r="HH39" s="579">
        <v>200</v>
      </c>
      <c r="HI39" s="580">
        <v>6563</v>
      </c>
      <c r="HJ39" s="580">
        <v>224945</v>
      </c>
      <c r="HK39" s="595">
        <v>31.7</v>
      </c>
      <c r="HL39" s="580">
        <v>1040</v>
      </c>
      <c r="HM39" s="576">
        <v>2955</v>
      </c>
      <c r="HN39" s="576">
        <v>1588</v>
      </c>
      <c r="HO39" s="581">
        <v>29</v>
      </c>
      <c r="HP39" s="74" t="s">
        <v>1208</v>
      </c>
      <c r="HQ39" s="74" t="s">
        <v>1208</v>
      </c>
      <c r="HR39" s="74" t="s">
        <v>1208</v>
      </c>
      <c r="HS39" s="581">
        <v>2</v>
      </c>
      <c r="HT39" s="576">
        <v>1469461</v>
      </c>
      <c r="HU39" s="576">
        <v>10121791</v>
      </c>
      <c r="HV39" s="581">
        <v>1071450</v>
      </c>
      <c r="HW39" s="580">
        <v>1421889</v>
      </c>
      <c r="HX39" s="580">
        <v>200180</v>
      </c>
      <c r="HY39" s="580">
        <v>5810</v>
      </c>
      <c r="HZ39" s="580">
        <v>8010</v>
      </c>
      <c r="IA39" s="580">
        <v>202120</v>
      </c>
      <c r="IB39" s="580">
        <v>71450</v>
      </c>
      <c r="IC39" s="609">
        <v>87983</v>
      </c>
      <c r="ID39" s="609">
        <v>6495905</v>
      </c>
      <c r="IE39" s="609" t="s">
        <v>439</v>
      </c>
      <c r="IF39" s="578">
        <v>214</v>
      </c>
      <c r="IG39" s="578" t="s">
        <v>439</v>
      </c>
      <c r="IH39" s="609">
        <v>93</v>
      </c>
      <c r="II39" s="578" t="s">
        <v>439</v>
      </c>
      <c r="IJ39" s="609">
        <v>41276</v>
      </c>
      <c r="IK39" s="576">
        <v>156932</v>
      </c>
      <c r="IL39" s="609" t="s">
        <v>439</v>
      </c>
      <c r="IM39" s="609">
        <v>0</v>
      </c>
      <c r="IN39" s="620">
        <v>38.880000000000003</v>
      </c>
      <c r="IO39" s="609">
        <v>268627</v>
      </c>
      <c r="IP39" s="613" t="s">
        <v>439</v>
      </c>
      <c r="IQ39" s="592">
        <v>2.1</v>
      </c>
      <c r="IR39" s="592">
        <v>2.1</v>
      </c>
      <c r="IS39" s="592">
        <v>854.2</v>
      </c>
      <c r="IT39" s="592">
        <v>854.2</v>
      </c>
      <c r="IU39" s="576">
        <v>32196</v>
      </c>
      <c r="IV39" s="577">
        <v>70.5</v>
      </c>
      <c r="IW39" s="577">
        <v>68</v>
      </c>
      <c r="IX39" s="577">
        <v>44.4</v>
      </c>
      <c r="IY39" s="577">
        <v>74</v>
      </c>
      <c r="IZ39" s="577">
        <v>26.9</v>
      </c>
      <c r="JA39" s="578">
        <v>3</v>
      </c>
      <c r="JB39" s="578">
        <v>11</v>
      </c>
      <c r="JC39" s="588">
        <v>57</v>
      </c>
      <c r="JD39" s="621">
        <v>0.82299999999999995</v>
      </c>
      <c r="JE39" s="622">
        <v>88.9</v>
      </c>
      <c r="JF39" s="622">
        <v>2.1</v>
      </c>
      <c r="JG39" s="622">
        <v>3.9</v>
      </c>
      <c r="JH39" s="623">
        <v>118295707</v>
      </c>
      <c r="JI39" s="579">
        <v>52.41</v>
      </c>
      <c r="JJ39" s="579">
        <v>50.3</v>
      </c>
      <c r="JK39" s="627" t="s">
        <v>439</v>
      </c>
      <c r="JL39" s="627" t="s">
        <v>439</v>
      </c>
      <c r="JM39" s="579" t="s">
        <v>439</v>
      </c>
      <c r="JN39" s="577">
        <v>30.45</v>
      </c>
      <c r="JO39" s="624">
        <v>2355</v>
      </c>
      <c r="JP39" s="74" t="s">
        <v>1208</v>
      </c>
      <c r="JQ39" s="74" t="s">
        <v>1208</v>
      </c>
      <c r="JR39" s="74" t="s">
        <v>1208</v>
      </c>
      <c r="JS39" s="577">
        <v>16</v>
      </c>
      <c r="JT39" s="577">
        <v>37.1</v>
      </c>
      <c r="JU39" s="576">
        <v>63674</v>
      </c>
      <c r="JV39" s="576">
        <v>1121</v>
      </c>
      <c r="JW39" s="576">
        <v>1150</v>
      </c>
      <c r="JX39" s="576">
        <v>4946</v>
      </c>
      <c r="JY39" s="576">
        <v>6031</v>
      </c>
      <c r="JZ39" s="576">
        <v>6009</v>
      </c>
      <c r="KA39" s="576">
        <v>7192</v>
      </c>
      <c r="KB39" s="576">
        <v>9281</v>
      </c>
      <c r="KC39" s="576">
        <v>8634</v>
      </c>
      <c r="KD39" s="576">
        <v>7901</v>
      </c>
      <c r="KE39" s="576">
        <v>6581</v>
      </c>
      <c r="KF39" s="576">
        <v>5116</v>
      </c>
      <c r="KG39" s="576">
        <v>3754</v>
      </c>
      <c r="KH39" s="74" t="s">
        <v>1208</v>
      </c>
      <c r="KI39" s="576">
        <v>1496</v>
      </c>
      <c r="KJ39" s="576">
        <v>686</v>
      </c>
      <c r="KK39" s="576">
        <v>280</v>
      </c>
      <c r="KL39" s="576">
        <v>137</v>
      </c>
      <c r="KM39" s="576">
        <v>8148</v>
      </c>
      <c r="KN39" s="576">
        <v>7485</v>
      </c>
      <c r="KO39" s="576">
        <v>7494</v>
      </c>
      <c r="KP39" s="576">
        <v>8764</v>
      </c>
      <c r="KQ39" s="576">
        <v>10612</v>
      </c>
      <c r="KR39" s="576">
        <v>12766</v>
      </c>
      <c r="KS39" s="576">
        <v>11361</v>
      </c>
      <c r="KT39" s="576">
        <v>10721</v>
      </c>
      <c r="KU39" s="576">
        <v>10057</v>
      </c>
      <c r="KV39" s="576">
        <v>10815</v>
      </c>
      <c r="KW39" s="576">
        <v>13156</v>
      </c>
      <c r="KX39" s="74" t="s">
        <v>1208</v>
      </c>
      <c r="KY39" s="576">
        <v>10014</v>
      </c>
      <c r="KZ39" s="576">
        <v>7871</v>
      </c>
      <c r="LA39" s="576">
        <v>6604</v>
      </c>
      <c r="LB39" s="576">
        <v>7681</v>
      </c>
    </row>
    <row r="40" spans="1:314" ht="12" customHeight="1">
      <c r="A40" s="3">
        <v>272035</v>
      </c>
      <c r="B40" s="555" t="s">
        <v>728</v>
      </c>
      <c r="C40" s="575">
        <v>36.6</v>
      </c>
      <c r="D40" s="576">
        <v>408518</v>
      </c>
      <c r="E40" s="577">
        <v>13.7</v>
      </c>
      <c r="F40" s="577">
        <v>60.6</v>
      </c>
      <c r="G40" s="577">
        <v>25.7</v>
      </c>
      <c r="H40" s="578">
        <v>21748</v>
      </c>
      <c r="I40" s="578">
        <v>48505</v>
      </c>
      <c r="J40" s="578">
        <v>70616</v>
      </c>
      <c r="K40" s="576">
        <v>56035</v>
      </c>
      <c r="L40" s="576">
        <v>193449</v>
      </c>
      <c r="M40" s="576">
        <v>6177</v>
      </c>
      <c r="N40" s="576">
        <v>21969</v>
      </c>
      <c r="O40" s="579">
        <v>19744</v>
      </c>
      <c r="P40" s="74" t="s">
        <v>1208</v>
      </c>
      <c r="Q40" s="74" t="s">
        <v>1208</v>
      </c>
      <c r="R40" s="578">
        <v>400737</v>
      </c>
      <c r="S40" s="576">
        <v>395479</v>
      </c>
      <c r="T40" s="576">
        <v>349896</v>
      </c>
      <c r="U40" s="576">
        <v>379063</v>
      </c>
      <c r="V40" s="576">
        <v>3409031</v>
      </c>
      <c r="W40" s="576">
        <v>1091105</v>
      </c>
      <c r="X40" s="576">
        <v>1044323</v>
      </c>
      <c r="Y40" s="580">
        <v>43</v>
      </c>
      <c r="Z40" s="574">
        <v>41</v>
      </c>
      <c r="AA40" s="580">
        <v>39</v>
      </c>
      <c r="AB40" s="74" t="s">
        <v>1208</v>
      </c>
      <c r="AC40" s="74" t="s">
        <v>1208</v>
      </c>
      <c r="AD40" s="581" t="s">
        <v>439</v>
      </c>
      <c r="AE40" s="576">
        <v>74.400000000000006</v>
      </c>
      <c r="AF40" s="580">
        <v>4923.82</v>
      </c>
      <c r="AG40" s="576">
        <v>1344</v>
      </c>
      <c r="AH40" s="576">
        <v>477148</v>
      </c>
      <c r="AI40" s="576" t="s">
        <v>439</v>
      </c>
      <c r="AJ40" s="74" t="s">
        <v>1207</v>
      </c>
      <c r="AK40" s="574">
        <v>18</v>
      </c>
      <c r="AL40" s="576">
        <v>3545</v>
      </c>
      <c r="AM40" s="579">
        <v>41</v>
      </c>
      <c r="AN40" s="576">
        <v>22318</v>
      </c>
      <c r="AO40" s="576">
        <v>1357</v>
      </c>
      <c r="AP40" s="576">
        <v>144</v>
      </c>
      <c r="AQ40" s="582">
        <v>17</v>
      </c>
      <c r="AR40" s="576">
        <v>9463</v>
      </c>
      <c r="AS40" s="576">
        <v>687</v>
      </c>
      <c r="AT40" s="576">
        <v>15</v>
      </c>
      <c r="AU40" s="576">
        <v>239</v>
      </c>
      <c r="AV40" s="576">
        <v>28</v>
      </c>
      <c r="AW40" s="576">
        <v>123</v>
      </c>
      <c r="AX40" s="74" t="s">
        <v>1207</v>
      </c>
      <c r="AY40" s="74" t="s">
        <v>1207</v>
      </c>
      <c r="AZ40" s="74" t="s">
        <v>1207</v>
      </c>
      <c r="BA40" s="74" t="s">
        <v>1207</v>
      </c>
      <c r="BB40" s="577">
        <v>87.988826815642469</v>
      </c>
      <c r="BC40" s="577">
        <v>113.3</v>
      </c>
      <c r="BD40" s="577">
        <v>107.7</v>
      </c>
      <c r="BE40" s="74" t="s">
        <v>1207</v>
      </c>
      <c r="BF40" s="580">
        <v>3</v>
      </c>
      <c r="BG40" s="582">
        <v>3</v>
      </c>
      <c r="BH40" s="582">
        <v>6</v>
      </c>
      <c r="BI40" s="74" t="s">
        <v>1208</v>
      </c>
      <c r="BJ40" s="74" t="s">
        <v>1208</v>
      </c>
      <c r="BK40" s="580">
        <v>2</v>
      </c>
      <c r="BL40" s="580">
        <v>2</v>
      </c>
      <c r="BM40" s="582">
        <v>7</v>
      </c>
      <c r="BN40" s="582">
        <v>4</v>
      </c>
      <c r="BO40" s="579">
        <v>6</v>
      </c>
      <c r="BP40" s="576">
        <v>26869.86</v>
      </c>
      <c r="BQ40" s="579" t="s">
        <v>439</v>
      </c>
      <c r="BR40" s="576" t="s">
        <v>439</v>
      </c>
      <c r="BS40" s="579">
        <v>4</v>
      </c>
      <c r="BT40" s="576">
        <v>40189</v>
      </c>
      <c r="BU40" s="579">
        <v>2</v>
      </c>
      <c r="BV40" s="576">
        <v>1181.25</v>
      </c>
      <c r="BW40" s="577">
        <v>44.5</v>
      </c>
      <c r="BX40" s="580">
        <v>1</v>
      </c>
      <c r="BY40" s="580">
        <v>2</v>
      </c>
      <c r="BZ40" s="580">
        <v>242</v>
      </c>
      <c r="CA40" s="580">
        <v>9655</v>
      </c>
      <c r="CB40" s="577">
        <v>46.4</v>
      </c>
      <c r="CC40" s="583">
        <v>0.98</v>
      </c>
      <c r="CD40" s="577">
        <v>23.7</v>
      </c>
      <c r="CE40" s="577">
        <v>4.4686681157288621</v>
      </c>
      <c r="CF40" s="577">
        <v>58.022150998500003</v>
      </c>
      <c r="CG40" s="579">
        <v>19</v>
      </c>
      <c r="CH40" s="576">
        <v>4070</v>
      </c>
      <c r="CI40" s="579">
        <v>416</v>
      </c>
      <c r="CJ40" s="579">
        <v>869</v>
      </c>
      <c r="CK40" s="579">
        <v>3714</v>
      </c>
      <c r="CL40" s="579">
        <v>1086</v>
      </c>
      <c r="CM40" s="579">
        <v>218</v>
      </c>
      <c r="CN40" s="579">
        <v>684</v>
      </c>
      <c r="CO40" s="575">
        <v>1.45</v>
      </c>
      <c r="CP40" s="583">
        <v>0</v>
      </c>
      <c r="CQ40" s="579">
        <v>1</v>
      </c>
      <c r="CR40" s="579">
        <v>1</v>
      </c>
      <c r="CS40" s="579">
        <v>0</v>
      </c>
      <c r="CT40" s="579">
        <v>1</v>
      </c>
      <c r="CU40" s="579">
        <v>70</v>
      </c>
      <c r="CV40" s="579">
        <v>14</v>
      </c>
      <c r="CW40" s="576">
        <v>1160</v>
      </c>
      <c r="CX40" s="579">
        <v>10</v>
      </c>
      <c r="CY40" s="579">
        <v>809</v>
      </c>
      <c r="CZ40" s="580">
        <v>29</v>
      </c>
      <c r="DA40" s="580">
        <v>511</v>
      </c>
      <c r="DB40" s="580">
        <v>7</v>
      </c>
      <c r="DC40" s="580">
        <v>51</v>
      </c>
      <c r="DD40" s="580">
        <v>19</v>
      </c>
      <c r="DE40" s="580">
        <v>510</v>
      </c>
      <c r="DF40" s="576">
        <v>14454</v>
      </c>
      <c r="DG40" s="576">
        <v>2727</v>
      </c>
      <c r="DH40" s="581">
        <v>1944</v>
      </c>
      <c r="DI40" s="581">
        <v>1604615.419</v>
      </c>
      <c r="DJ40" s="581">
        <v>424144.17099999997</v>
      </c>
      <c r="DK40" s="581">
        <v>560870.09499999997</v>
      </c>
      <c r="DL40" s="576">
        <v>104969</v>
      </c>
      <c r="DM40" s="579">
        <v>14</v>
      </c>
      <c r="DN40" s="581">
        <v>23704</v>
      </c>
      <c r="DO40" s="581">
        <v>2377</v>
      </c>
      <c r="DP40" s="581">
        <v>1904</v>
      </c>
      <c r="DQ40" s="580">
        <v>44</v>
      </c>
      <c r="DR40" s="580">
        <v>1716</v>
      </c>
      <c r="DS40" s="576">
        <v>8184</v>
      </c>
      <c r="DT40" s="599">
        <v>13427</v>
      </c>
      <c r="DU40" s="576">
        <v>3480</v>
      </c>
      <c r="DV40" s="576">
        <v>4208</v>
      </c>
      <c r="DW40" s="580">
        <v>349</v>
      </c>
      <c r="DX40" s="580">
        <v>231</v>
      </c>
      <c r="DY40" s="580">
        <v>18</v>
      </c>
      <c r="DZ40" s="580">
        <v>2031</v>
      </c>
      <c r="EA40" s="580">
        <v>113</v>
      </c>
      <c r="EB40" s="580">
        <v>8744</v>
      </c>
      <c r="EC40" s="74" t="s">
        <v>1208</v>
      </c>
      <c r="ED40" s="584">
        <v>116</v>
      </c>
      <c r="EE40" s="576">
        <v>11441</v>
      </c>
      <c r="EF40" s="585">
        <v>10516</v>
      </c>
      <c r="EG40" s="579">
        <v>0</v>
      </c>
      <c r="EH40" s="586">
        <v>1578</v>
      </c>
      <c r="EI40" s="580">
        <v>99</v>
      </c>
      <c r="EJ40" s="580">
        <v>123</v>
      </c>
      <c r="EK40" s="577">
        <v>70</v>
      </c>
      <c r="EL40" s="580">
        <v>66</v>
      </c>
      <c r="EM40" s="580">
        <v>309</v>
      </c>
      <c r="EN40" s="580">
        <v>1992</v>
      </c>
      <c r="EO40" s="581">
        <v>326</v>
      </c>
      <c r="EP40" s="581">
        <v>119</v>
      </c>
      <c r="EQ40" s="581">
        <v>3131</v>
      </c>
      <c r="ER40" s="576">
        <v>3387</v>
      </c>
      <c r="ES40" s="577">
        <v>96.7</v>
      </c>
      <c r="ET40" s="577">
        <v>92.5</v>
      </c>
      <c r="EU40" s="581">
        <v>473</v>
      </c>
      <c r="EV40" s="577">
        <v>24.48</v>
      </c>
      <c r="EW40" s="581">
        <v>80227</v>
      </c>
      <c r="EX40" s="577">
        <v>21.7</v>
      </c>
      <c r="EY40" s="581">
        <v>402158</v>
      </c>
      <c r="EZ40" s="577">
        <v>2.2999999999999998</v>
      </c>
      <c r="FA40" s="580">
        <v>438</v>
      </c>
      <c r="FB40" s="580">
        <v>19</v>
      </c>
      <c r="FC40" s="578">
        <v>1338</v>
      </c>
      <c r="FD40" s="580">
        <v>128</v>
      </c>
      <c r="FE40" s="74" t="s">
        <v>1208</v>
      </c>
      <c r="FF40" s="580">
        <v>100</v>
      </c>
      <c r="FG40" s="577">
        <v>100</v>
      </c>
      <c r="FH40" s="576">
        <v>122551</v>
      </c>
      <c r="FI40" s="576">
        <v>6397</v>
      </c>
      <c r="FJ40" s="576">
        <v>0</v>
      </c>
      <c r="FK40" s="586">
        <v>110963</v>
      </c>
      <c r="FL40" s="576">
        <v>93333</v>
      </c>
      <c r="FM40" s="576">
        <v>13072</v>
      </c>
      <c r="FN40" s="576">
        <v>4558</v>
      </c>
      <c r="FO40" s="576">
        <v>5191</v>
      </c>
      <c r="FP40" s="587">
        <v>14.7</v>
      </c>
      <c r="FQ40" s="584">
        <v>424</v>
      </c>
      <c r="FR40" s="588">
        <v>3.9</v>
      </c>
      <c r="FS40" s="585">
        <v>16562</v>
      </c>
      <c r="FT40" s="580">
        <v>0</v>
      </c>
      <c r="FU40" s="580">
        <v>82</v>
      </c>
      <c r="FV40" s="580">
        <v>763</v>
      </c>
      <c r="FW40" s="589">
        <v>37</v>
      </c>
      <c r="FX40" s="590">
        <v>1532</v>
      </c>
      <c r="FY40" s="591">
        <v>55.44856363344568</v>
      </c>
      <c r="FZ40" s="74" t="s">
        <v>1208</v>
      </c>
      <c r="GA40" s="588">
        <v>100</v>
      </c>
      <c r="GB40" s="588">
        <v>97.2</v>
      </c>
      <c r="GC40" s="577">
        <v>99.9</v>
      </c>
      <c r="GD40" s="592">
        <v>81.900000000000006</v>
      </c>
      <c r="GE40" s="593">
        <v>71</v>
      </c>
      <c r="GF40" s="584">
        <v>10</v>
      </c>
      <c r="GG40" s="584">
        <v>74</v>
      </c>
      <c r="GH40" s="580">
        <v>962</v>
      </c>
      <c r="GI40" s="580">
        <v>6</v>
      </c>
      <c r="GJ40" s="580">
        <v>2325</v>
      </c>
      <c r="GK40" s="580">
        <v>3177</v>
      </c>
      <c r="GL40" s="580">
        <v>10</v>
      </c>
      <c r="GM40" s="586" t="s">
        <v>439</v>
      </c>
      <c r="GN40" s="594">
        <v>1283</v>
      </c>
      <c r="GO40" s="580" t="s">
        <v>439</v>
      </c>
      <c r="GP40" s="580" t="s">
        <v>439</v>
      </c>
      <c r="GQ40" s="576">
        <v>13044</v>
      </c>
      <c r="GR40" s="579">
        <v>11</v>
      </c>
      <c r="GS40" s="579">
        <v>2064</v>
      </c>
      <c r="GT40" s="579">
        <v>10969</v>
      </c>
      <c r="GU40" s="576">
        <v>127496</v>
      </c>
      <c r="GV40" s="576">
        <v>54</v>
      </c>
      <c r="GW40" s="576">
        <v>20709</v>
      </c>
      <c r="GX40" s="576">
        <v>106733</v>
      </c>
      <c r="GY40" s="576">
        <v>497</v>
      </c>
      <c r="GZ40" s="576">
        <v>5381</v>
      </c>
      <c r="HA40" s="576">
        <v>766182</v>
      </c>
      <c r="HB40" s="576">
        <v>1692</v>
      </c>
      <c r="HC40" s="576">
        <v>15201</v>
      </c>
      <c r="HD40" s="576">
        <v>321383</v>
      </c>
      <c r="HE40" s="576">
        <v>495</v>
      </c>
      <c r="HF40" s="576">
        <v>11224</v>
      </c>
      <c r="HG40" s="576">
        <v>314163.65000000002</v>
      </c>
      <c r="HH40" s="579">
        <v>490</v>
      </c>
      <c r="HI40" s="580">
        <v>8655</v>
      </c>
      <c r="HJ40" s="580">
        <v>178976</v>
      </c>
      <c r="HK40" s="635">
        <v>0.57999999999999996</v>
      </c>
      <c r="HL40" s="580">
        <v>0</v>
      </c>
      <c r="HM40" s="576">
        <v>275</v>
      </c>
      <c r="HN40" s="576">
        <v>76</v>
      </c>
      <c r="HO40" s="581">
        <v>1</v>
      </c>
      <c r="HP40" s="74" t="s">
        <v>1208</v>
      </c>
      <c r="HQ40" s="74" t="s">
        <v>1208</v>
      </c>
      <c r="HR40" s="74" t="s">
        <v>1208</v>
      </c>
      <c r="HS40" s="581">
        <v>0</v>
      </c>
      <c r="HT40" s="576">
        <v>624959</v>
      </c>
      <c r="HU40" s="576">
        <v>4167426</v>
      </c>
      <c r="HV40" s="580">
        <v>489358</v>
      </c>
      <c r="HW40" s="580">
        <v>617523</v>
      </c>
      <c r="HX40" s="580">
        <v>214897</v>
      </c>
      <c r="HY40" s="580">
        <v>2980</v>
      </c>
      <c r="HZ40" s="580">
        <v>0</v>
      </c>
      <c r="IA40" s="580">
        <v>78340</v>
      </c>
      <c r="IB40" s="580">
        <v>68773</v>
      </c>
      <c r="IC40" s="609">
        <v>77115</v>
      </c>
      <c r="ID40" s="609">
        <v>18725960</v>
      </c>
      <c r="IE40" s="609">
        <v>0</v>
      </c>
      <c r="IF40" s="578">
        <v>101</v>
      </c>
      <c r="IG40" s="578">
        <v>0</v>
      </c>
      <c r="IH40" s="609">
        <v>65</v>
      </c>
      <c r="II40" s="578">
        <v>0</v>
      </c>
      <c r="IJ40" s="609">
        <v>31582</v>
      </c>
      <c r="IK40" s="576">
        <v>112721</v>
      </c>
      <c r="IL40" s="578">
        <v>8860</v>
      </c>
      <c r="IM40" s="626">
        <v>0</v>
      </c>
      <c r="IN40" s="620">
        <v>36.39</v>
      </c>
      <c r="IO40" s="609">
        <v>395479</v>
      </c>
      <c r="IP40" s="613" t="s">
        <v>439</v>
      </c>
      <c r="IQ40" s="592">
        <v>3.5</v>
      </c>
      <c r="IR40" s="592">
        <v>1.8</v>
      </c>
      <c r="IS40" s="592">
        <v>153.82</v>
      </c>
      <c r="IT40" s="592">
        <v>153.82</v>
      </c>
      <c r="IU40" s="576">
        <v>148289</v>
      </c>
      <c r="IV40" s="577">
        <v>72.900000000000006</v>
      </c>
      <c r="IW40" s="577">
        <v>65</v>
      </c>
      <c r="IX40" s="577">
        <v>37.200000000000003</v>
      </c>
      <c r="IY40" s="577">
        <v>68.599999999999994</v>
      </c>
      <c r="IZ40" s="577">
        <v>28.5</v>
      </c>
      <c r="JA40" s="578">
        <v>6</v>
      </c>
      <c r="JB40" s="578">
        <v>11</v>
      </c>
      <c r="JC40" s="588">
        <v>39.1</v>
      </c>
      <c r="JD40" s="621">
        <v>0.91600000000000004</v>
      </c>
      <c r="JE40" s="622">
        <v>91.4</v>
      </c>
      <c r="JF40" s="622">
        <v>3.1</v>
      </c>
      <c r="JG40" s="622">
        <v>5.7591371204425705</v>
      </c>
      <c r="JH40" s="623">
        <v>87249318</v>
      </c>
      <c r="JI40" s="579">
        <v>55.2</v>
      </c>
      <c r="JJ40" s="579">
        <v>59.4</v>
      </c>
      <c r="JK40" s="579" t="s">
        <v>439</v>
      </c>
      <c r="JL40" s="579" t="s">
        <v>439</v>
      </c>
      <c r="JM40" s="579" t="s">
        <v>439</v>
      </c>
      <c r="JN40" s="577">
        <v>35.799999999999997</v>
      </c>
      <c r="JO40" s="624">
        <v>3544</v>
      </c>
      <c r="JP40" s="74" t="s">
        <v>1208</v>
      </c>
      <c r="JQ40" s="74" t="s">
        <v>1208</v>
      </c>
      <c r="JR40" s="74" t="s">
        <v>1208</v>
      </c>
      <c r="JS40" s="577">
        <v>49</v>
      </c>
      <c r="JT40" s="577">
        <v>29.9</v>
      </c>
      <c r="JU40" s="576">
        <v>72032</v>
      </c>
      <c r="JV40" s="576">
        <v>1276</v>
      </c>
      <c r="JW40" s="576">
        <v>1200</v>
      </c>
      <c r="JX40" s="576">
        <v>5279</v>
      </c>
      <c r="JY40" s="576">
        <v>7094</v>
      </c>
      <c r="JZ40" s="576">
        <v>7198</v>
      </c>
      <c r="KA40" s="576">
        <v>8140</v>
      </c>
      <c r="KB40" s="576">
        <v>10539</v>
      </c>
      <c r="KC40" s="576">
        <v>10390</v>
      </c>
      <c r="KD40" s="576">
        <v>9086</v>
      </c>
      <c r="KE40" s="576">
        <v>6762</v>
      </c>
      <c r="KF40" s="576">
        <v>5517</v>
      </c>
      <c r="KG40" s="576">
        <v>4480</v>
      </c>
      <c r="KH40" s="74" t="s">
        <v>1208</v>
      </c>
      <c r="KI40" s="576">
        <v>2359</v>
      </c>
      <c r="KJ40" s="576">
        <v>1052</v>
      </c>
      <c r="KK40" s="576">
        <v>500</v>
      </c>
      <c r="KL40" s="576">
        <v>198</v>
      </c>
      <c r="KM40" s="576">
        <v>8745</v>
      </c>
      <c r="KN40" s="576">
        <v>8242</v>
      </c>
      <c r="KO40" s="576">
        <v>9013</v>
      </c>
      <c r="KP40" s="576">
        <v>10764</v>
      </c>
      <c r="KQ40" s="576">
        <v>13052</v>
      </c>
      <c r="KR40" s="576">
        <v>15896</v>
      </c>
      <c r="KS40" s="576">
        <v>14647</v>
      </c>
      <c r="KT40" s="576">
        <v>12715</v>
      </c>
      <c r="KU40" s="576">
        <v>10541</v>
      </c>
      <c r="KV40" s="576">
        <v>11330</v>
      </c>
      <c r="KW40" s="576">
        <v>14554</v>
      </c>
      <c r="KX40" s="74" t="s">
        <v>1208</v>
      </c>
      <c r="KY40" s="576">
        <v>13046</v>
      </c>
      <c r="KZ40" s="576">
        <v>10588</v>
      </c>
      <c r="LA40" s="576">
        <v>8081</v>
      </c>
      <c r="LB40" s="576">
        <v>8193</v>
      </c>
    </row>
    <row r="41" spans="1:314" ht="12" customHeight="1">
      <c r="A41" s="3">
        <v>272051</v>
      </c>
      <c r="B41" s="555" t="s">
        <v>856</v>
      </c>
      <c r="C41" s="575">
        <v>36.090000000000003</v>
      </c>
      <c r="D41" s="576">
        <v>373978</v>
      </c>
      <c r="E41" s="577">
        <v>14</v>
      </c>
      <c r="F41" s="577">
        <v>62.1</v>
      </c>
      <c r="G41" s="577">
        <v>23.8</v>
      </c>
      <c r="H41" s="578">
        <v>20827</v>
      </c>
      <c r="I41" s="578">
        <v>42302</v>
      </c>
      <c r="J41" s="578">
        <v>63037</v>
      </c>
      <c r="K41" s="576">
        <v>45811</v>
      </c>
      <c r="L41" s="576">
        <v>174222</v>
      </c>
      <c r="M41" s="576">
        <v>5597</v>
      </c>
      <c r="N41" s="576">
        <v>23016</v>
      </c>
      <c r="O41" s="579">
        <v>21101</v>
      </c>
      <c r="P41" s="74" t="s">
        <v>1208</v>
      </c>
      <c r="Q41" s="74" t="s">
        <v>1208</v>
      </c>
      <c r="R41" s="578">
        <v>382859</v>
      </c>
      <c r="S41" s="576">
        <v>374468</v>
      </c>
      <c r="T41" s="576">
        <v>362737</v>
      </c>
      <c r="U41" s="576">
        <v>396759</v>
      </c>
      <c r="V41" s="576">
        <v>3294311</v>
      </c>
      <c r="W41" s="576">
        <v>1203172</v>
      </c>
      <c r="X41" s="576">
        <v>1185311</v>
      </c>
      <c r="Y41" s="580">
        <v>54</v>
      </c>
      <c r="Z41" s="574">
        <v>36</v>
      </c>
      <c r="AA41" s="580">
        <v>36</v>
      </c>
      <c r="AB41" s="74" t="s">
        <v>1208</v>
      </c>
      <c r="AC41" s="74" t="s">
        <v>1208</v>
      </c>
      <c r="AD41" s="581" t="s">
        <v>439</v>
      </c>
      <c r="AE41" s="576">
        <v>781.5</v>
      </c>
      <c r="AF41" s="580">
        <v>509.3</v>
      </c>
      <c r="AG41" s="576">
        <v>1382</v>
      </c>
      <c r="AH41" s="576">
        <v>747614</v>
      </c>
      <c r="AI41" s="576" t="s">
        <v>439</v>
      </c>
      <c r="AJ41" s="74" t="s">
        <v>1207</v>
      </c>
      <c r="AK41" s="574">
        <v>31</v>
      </c>
      <c r="AL41" s="576">
        <v>6431</v>
      </c>
      <c r="AM41" s="579">
        <v>36</v>
      </c>
      <c r="AN41" s="576">
        <v>21021</v>
      </c>
      <c r="AO41" s="576">
        <v>1264</v>
      </c>
      <c r="AP41" s="576">
        <v>175</v>
      </c>
      <c r="AQ41" s="582">
        <v>18</v>
      </c>
      <c r="AR41" s="576">
        <v>8852</v>
      </c>
      <c r="AS41" s="576">
        <v>628</v>
      </c>
      <c r="AT41" s="576">
        <v>9</v>
      </c>
      <c r="AU41" s="576">
        <v>345</v>
      </c>
      <c r="AV41" s="576">
        <v>21</v>
      </c>
      <c r="AW41" s="576">
        <v>38</v>
      </c>
      <c r="AX41" s="74" t="s">
        <v>1207</v>
      </c>
      <c r="AY41" s="74" t="s">
        <v>1207</v>
      </c>
      <c r="AZ41" s="74" t="s">
        <v>1207</v>
      </c>
      <c r="BA41" s="74" t="s">
        <v>1207</v>
      </c>
      <c r="BB41" s="577">
        <v>100</v>
      </c>
      <c r="BC41" s="577">
        <v>108.6</v>
      </c>
      <c r="BD41" s="577">
        <v>114.5</v>
      </c>
      <c r="BE41" s="74" t="s">
        <v>1207</v>
      </c>
      <c r="BF41" s="580">
        <v>23</v>
      </c>
      <c r="BG41" s="582">
        <v>23</v>
      </c>
      <c r="BH41" s="582">
        <v>19</v>
      </c>
      <c r="BI41" s="74" t="s">
        <v>1208</v>
      </c>
      <c r="BJ41" s="74" t="s">
        <v>1208</v>
      </c>
      <c r="BK41" s="580">
        <v>0</v>
      </c>
      <c r="BL41" s="580">
        <v>0</v>
      </c>
      <c r="BM41" s="582">
        <v>0</v>
      </c>
      <c r="BN41" s="582">
        <v>0</v>
      </c>
      <c r="BO41" s="579">
        <v>5</v>
      </c>
      <c r="BP41" s="576">
        <v>29727</v>
      </c>
      <c r="BQ41" s="579">
        <v>1</v>
      </c>
      <c r="BR41" s="576">
        <v>30975</v>
      </c>
      <c r="BS41" s="579">
        <v>4</v>
      </c>
      <c r="BT41" s="576">
        <v>46281</v>
      </c>
      <c r="BU41" s="579">
        <v>2</v>
      </c>
      <c r="BV41" s="576">
        <v>4735</v>
      </c>
      <c r="BW41" s="577">
        <v>50.6</v>
      </c>
      <c r="BX41" s="580">
        <v>1</v>
      </c>
      <c r="BY41" s="580">
        <v>5</v>
      </c>
      <c r="BZ41" s="580">
        <v>106</v>
      </c>
      <c r="CA41" s="580">
        <v>46417</v>
      </c>
      <c r="CB41" s="577">
        <v>63.2</v>
      </c>
      <c r="CC41" s="583">
        <v>2.66</v>
      </c>
      <c r="CD41" s="577">
        <v>24.5</v>
      </c>
      <c r="CE41" s="577">
        <v>4.034910341782008</v>
      </c>
      <c r="CF41" s="577">
        <v>58.920721436299999</v>
      </c>
      <c r="CG41" s="579">
        <v>15</v>
      </c>
      <c r="CH41" s="576">
        <v>4665</v>
      </c>
      <c r="CI41" s="579">
        <v>344</v>
      </c>
      <c r="CJ41" s="579">
        <v>2425</v>
      </c>
      <c r="CK41" s="579">
        <v>3057</v>
      </c>
      <c r="CL41" s="579">
        <v>903</v>
      </c>
      <c r="CM41" s="579">
        <v>182</v>
      </c>
      <c r="CN41" s="579">
        <v>457</v>
      </c>
      <c r="CO41" s="575">
        <v>1.3065061627473245</v>
      </c>
      <c r="CP41" s="583" t="s">
        <v>439</v>
      </c>
      <c r="CQ41" s="579">
        <v>2</v>
      </c>
      <c r="CR41" s="579">
        <v>12</v>
      </c>
      <c r="CS41" s="579">
        <v>1</v>
      </c>
      <c r="CT41" s="579" t="s">
        <v>439</v>
      </c>
      <c r="CU41" s="579" t="s">
        <v>439</v>
      </c>
      <c r="CV41" s="579">
        <v>17</v>
      </c>
      <c r="CW41" s="576">
        <v>1500</v>
      </c>
      <c r="CX41" s="579">
        <v>7</v>
      </c>
      <c r="CY41" s="579">
        <v>818</v>
      </c>
      <c r="CZ41" s="580">
        <v>17</v>
      </c>
      <c r="DA41" s="580">
        <v>271</v>
      </c>
      <c r="DB41" s="580">
        <v>8</v>
      </c>
      <c r="DC41" s="580">
        <v>92</v>
      </c>
      <c r="DD41" s="580">
        <v>7</v>
      </c>
      <c r="DE41" s="580">
        <v>181</v>
      </c>
      <c r="DF41" s="576">
        <v>10256</v>
      </c>
      <c r="DG41" s="576">
        <v>2075</v>
      </c>
      <c r="DH41" s="581">
        <v>1987</v>
      </c>
      <c r="DI41" s="581">
        <v>1109970.7150000001</v>
      </c>
      <c r="DJ41" s="581">
        <v>258263.89499999999</v>
      </c>
      <c r="DK41" s="581">
        <v>565677.53899999999</v>
      </c>
      <c r="DL41" s="576">
        <v>89499</v>
      </c>
      <c r="DM41" s="579">
        <v>16</v>
      </c>
      <c r="DN41" s="581">
        <v>16896</v>
      </c>
      <c r="DO41" s="581">
        <v>1757</v>
      </c>
      <c r="DP41" s="581">
        <v>1336</v>
      </c>
      <c r="DQ41" s="580">
        <v>100</v>
      </c>
      <c r="DR41" s="580">
        <v>2050</v>
      </c>
      <c r="DS41" s="576">
        <v>12522</v>
      </c>
      <c r="DT41" s="599">
        <v>14479</v>
      </c>
      <c r="DU41" s="576">
        <v>3378</v>
      </c>
      <c r="DV41" s="576">
        <v>3024</v>
      </c>
      <c r="DW41" s="580">
        <v>372</v>
      </c>
      <c r="DX41" s="580">
        <v>168</v>
      </c>
      <c r="DY41" s="580">
        <v>0</v>
      </c>
      <c r="DZ41" s="580">
        <v>1765</v>
      </c>
      <c r="EA41" s="580">
        <v>76</v>
      </c>
      <c r="EB41" s="580">
        <v>15225</v>
      </c>
      <c r="EC41" s="74" t="s">
        <v>1208</v>
      </c>
      <c r="ED41" s="584">
        <v>110</v>
      </c>
      <c r="EE41" s="576">
        <v>8086</v>
      </c>
      <c r="EF41" s="585">
        <v>8137</v>
      </c>
      <c r="EG41" s="579">
        <v>16</v>
      </c>
      <c r="EH41" s="586">
        <v>1128</v>
      </c>
      <c r="EI41" s="580">
        <v>99</v>
      </c>
      <c r="EJ41" s="580">
        <v>99</v>
      </c>
      <c r="EK41" s="577">
        <v>70</v>
      </c>
      <c r="EL41" s="580">
        <v>55</v>
      </c>
      <c r="EM41" s="580">
        <v>147</v>
      </c>
      <c r="EN41" s="580">
        <v>1395</v>
      </c>
      <c r="EO41" s="581">
        <v>210</v>
      </c>
      <c r="EP41" s="581">
        <v>184</v>
      </c>
      <c r="EQ41" s="581">
        <v>1637</v>
      </c>
      <c r="ER41" s="576">
        <v>2989</v>
      </c>
      <c r="ES41" s="577">
        <v>93.6</v>
      </c>
      <c r="ET41" s="577">
        <v>91.7</v>
      </c>
      <c r="EU41" s="581">
        <v>1321</v>
      </c>
      <c r="EV41" s="577">
        <v>14.66</v>
      </c>
      <c r="EW41" s="581">
        <v>67746</v>
      </c>
      <c r="EX41" s="577">
        <v>44.5</v>
      </c>
      <c r="EY41" s="581">
        <v>405439</v>
      </c>
      <c r="EZ41" s="577">
        <v>3.2</v>
      </c>
      <c r="FA41" s="580">
        <v>104</v>
      </c>
      <c r="FB41" s="580">
        <v>9</v>
      </c>
      <c r="FC41" s="578" t="s">
        <v>439</v>
      </c>
      <c r="FD41" s="580">
        <v>103</v>
      </c>
      <c r="FE41" s="74" t="s">
        <v>1208</v>
      </c>
      <c r="FF41" s="580">
        <v>97.9</v>
      </c>
      <c r="FG41" s="577" t="s">
        <v>439</v>
      </c>
      <c r="FH41" s="576">
        <v>116092.24</v>
      </c>
      <c r="FI41" s="576">
        <v>4026.74</v>
      </c>
      <c r="FJ41" s="576">
        <v>0</v>
      </c>
      <c r="FK41" s="586">
        <v>104517.79</v>
      </c>
      <c r="FL41" s="576">
        <v>88739.33</v>
      </c>
      <c r="FM41" s="576">
        <v>7319.39</v>
      </c>
      <c r="FN41" s="576">
        <v>8459.07</v>
      </c>
      <c r="FO41" s="576">
        <v>7547.71</v>
      </c>
      <c r="FP41" s="587">
        <v>15.35</v>
      </c>
      <c r="FQ41" s="584">
        <v>135</v>
      </c>
      <c r="FR41" s="588">
        <v>8.7100000000000009</v>
      </c>
      <c r="FS41" s="585">
        <v>20479</v>
      </c>
      <c r="FT41" s="580">
        <v>0</v>
      </c>
      <c r="FU41" s="580">
        <v>40</v>
      </c>
      <c r="FV41" s="580">
        <v>382</v>
      </c>
      <c r="FW41" s="589">
        <v>17</v>
      </c>
      <c r="FX41" s="590">
        <v>715</v>
      </c>
      <c r="FY41" s="591">
        <v>51.486409026457899</v>
      </c>
      <c r="FZ41" s="74" t="s">
        <v>1208</v>
      </c>
      <c r="GA41" s="588">
        <v>99.9</v>
      </c>
      <c r="GB41" s="588">
        <v>96.2</v>
      </c>
      <c r="GC41" s="577">
        <v>99.9</v>
      </c>
      <c r="GD41" s="592">
        <v>54</v>
      </c>
      <c r="GE41" s="593">
        <v>44</v>
      </c>
      <c r="GF41" s="584">
        <v>8</v>
      </c>
      <c r="GG41" s="584">
        <v>44</v>
      </c>
      <c r="GH41" s="580">
        <v>865</v>
      </c>
      <c r="GI41" s="580">
        <v>5</v>
      </c>
      <c r="GJ41" s="580">
        <v>2113</v>
      </c>
      <c r="GK41" s="580">
        <v>2932</v>
      </c>
      <c r="GL41" s="580">
        <v>6</v>
      </c>
      <c r="GM41" s="586">
        <v>4748322</v>
      </c>
      <c r="GN41" s="594">
        <v>2127</v>
      </c>
      <c r="GO41" s="580" t="s">
        <v>439</v>
      </c>
      <c r="GP41" s="580" t="s">
        <v>439</v>
      </c>
      <c r="GQ41" s="576">
        <v>11526</v>
      </c>
      <c r="GR41" s="579">
        <v>5</v>
      </c>
      <c r="GS41" s="579">
        <v>1265</v>
      </c>
      <c r="GT41" s="579">
        <v>10256</v>
      </c>
      <c r="GU41" s="576">
        <v>144593</v>
      </c>
      <c r="GV41" s="576">
        <v>38</v>
      </c>
      <c r="GW41" s="576">
        <v>14589</v>
      </c>
      <c r="GX41" s="576">
        <v>129966</v>
      </c>
      <c r="GY41" s="576">
        <v>1067</v>
      </c>
      <c r="GZ41" s="576">
        <v>13553</v>
      </c>
      <c r="HA41" s="576">
        <v>1635413</v>
      </c>
      <c r="HB41" s="576">
        <v>1378</v>
      </c>
      <c r="HC41" s="576">
        <v>14895</v>
      </c>
      <c r="HD41" s="576">
        <v>284462</v>
      </c>
      <c r="HE41" s="576">
        <v>123</v>
      </c>
      <c r="HF41" s="576">
        <v>4725</v>
      </c>
      <c r="HG41" s="576">
        <v>271308.96000000002</v>
      </c>
      <c r="HH41" s="579">
        <v>121</v>
      </c>
      <c r="HI41" s="580">
        <v>3347</v>
      </c>
      <c r="HJ41" s="580">
        <v>209620</v>
      </c>
      <c r="HK41" s="595">
        <v>0.55000000000000004</v>
      </c>
      <c r="HL41" s="580">
        <v>0</v>
      </c>
      <c r="HM41" s="576">
        <v>172</v>
      </c>
      <c r="HN41" s="576">
        <v>69</v>
      </c>
      <c r="HO41" s="581">
        <v>0</v>
      </c>
      <c r="HP41" s="74" t="s">
        <v>1208</v>
      </c>
      <c r="HQ41" s="74" t="s">
        <v>1208</v>
      </c>
      <c r="HR41" s="74" t="s">
        <v>1208</v>
      </c>
      <c r="HS41" s="581">
        <v>0</v>
      </c>
      <c r="HT41" s="576">
        <v>508682</v>
      </c>
      <c r="HU41" s="576">
        <v>3942305</v>
      </c>
      <c r="HV41" s="580">
        <v>437622.1</v>
      </c>
      <c r="HW41" s="580">
        <v>533241.69999999995</v>
      </c>
      <c r="HX41" s="580">
        <v>192967.4</v>
      </c>
      <c r="HY41" s="580">
        <v>5100</v>
      </c>
      <c r="HZ41" s="580">
        <v>0</v>
      </c>
      <c r="IA41" s="580">
        <v>87100</v>
      </c>
      <c r="IB41" s="580">
        <v>81142</v>
      </c>
      <c r="IC41" s="609">
        <v>85104</v>
      </c>
      <c r="ID41" s="609">
        <v>10717000</v>
      </c>
      <c r="IE41" s="609" t="s">
        <v>439</v>
      </c>
      <c r="IF41" s="578">
        <v>178</v>
      </c>
      <c r="IG41" s="578" t="s">
        <v>439</v>
      </c>
      <c r="IH41" s="609">
        <v>130</v>
      </c>
      <c r="II41" s="578" t="s">
        <v>439</v>
      </c>
      <c r="IJ41" s="609">
        <v>31198</v>
      </c>
      <c r="IK41" s="576">
        <v>104223</v>
      </c>
      <c r="IL41" s="578">
        <v>3084</v>
      </c>
      <c r="IM41" s="626">
        <v>0</v>
      </c>
      <c r="IN41" s="620">
        <v>36.090000000000003</v>
      </c>
      <c r="IO41" s="609">
        <v>374468</v>
      </c>
      <c r="IP41" s="613" t="s">
        <v>439</v>
      </c>
      <c r="IQ41" s="592">
        <v>6.6</v>
      </c>
      <c r="IR41" s="592">
        <v>6.6</v>
      </c>
      <c r="IS41" s="592">
        <v>376</v>
      </c>
      <c r="IT41" s="592">
        <v>376</v>
      </c>
      <c r="IU41" s="576">
        <v>166066</v>
      </c>
      <c r="IV41" s="577">
        <v>70.7</v>
      </c>
      <c r="IW41" s="577">
        <v>62.2</v>
      </c>
      <c r="IX41" s="577">
        <v>50.4</v>
      </c>
      <c r="IY41" s="577">
        <v>70.599999999999994</v>
      </c>
      <c r="IZ41" s="577">
        <v>34.200000000000003</v>
      </c>
      <c r="JA41" s="578">
        <v>0</v>
      </c>
      <c r="JB41" s="578">
        <v>10</v>
      </c>
      <c r="JC41" s="588">
        <v>48.4</v>
      </c>
      <c r="JD41" s="621">
        <v>0.99</v>
      </c>
      <c r="JE41" s="622">
        <v>96.7</v>
      </c>
      <c r="JF41" s="622">
        <v>-2.7</v>
      </c>
      <c r="JG41" s="622">
        <v>0.6</v>
      </c>
      <c r="JH41" s="623">
        <v>51508727</v>
      </c>
      <c r="JI41" s="579">
        <v>62.5</v>
      </c>
      <c r="JJ41" s="579">
        <v>50.8</v>
      </c>
      <c r="JK41" s="579" t="s">
        <v>439</v>
      </c>
      <c r="JL41" s="579" t="s">
        <v>439</v>
      </c>
      <c r="JM41" s="579" t="s">
        <v>439</v>
      </c>
      <c r="JN41" s="577">
        <v>30.5</v>
      </c>
      <c r="JO41" s="624">
        <v>2796</v>
      </c>
      <c r="JP41" s="74" t="s">
        <v>1208</v>
      </c>
      <c r="JQ41" s="74" t="s">
        <v>1208</v>
      </c>
      <c r="JR41" s="74" t="s">
        <v>1208</v>
      </c>
      <c r="JS41" s="577">
        <v>48</v>
      </c>
      <c r="JT41" s="577">
        <v>35.1</v>
      </c>
      <c r="JU41" s="576">
        <v>72656</v>
      </c>
      <c r="JV41" s="576">
        <v>1060</v>
      </c>
      <c r="JW41" s="576">
        <v>1318</v>
      </c>
      <c r="JX41" s="576">
        <v>5611</v>
      </c>
      <c r="JY41" s="576">
        <v>6736</v>
      </c>
      <c r="JZ41" s="576">
        <v>6837</v>
      </c>
      <c r="KA41" s="576">
        <v>7771</v>
      </c>
      <c r="KB41" s="576">
        <v>10138</v>
      </c>
      <c r="KC41" s="576">
        <v>9692</v>
      </c>
      <c r="KD41" s="576">
        <v>7967</v>
      </c>
      <c r="KE41" s="576">
        <v>5947</v>
      </c>
      <c r="KF41" s="576">
        <v>4864</v>
      </c>
      <c r="KG41" s="576">
        <v>3700</v>
      </c>
      <c r="KH41" s="74" t="s">
        <v>1208</v>
      </c>
      <c r="KI41" s="576">
        <v>1660</v>
      </c>
      <c r="KJ41" s="576">
        <v>762</v>
      </c>
      <c r="KK41" s="576">
        <v>332</v>
      </c>
      <c r="KL41" s="576">
        <v>141</v>
      </c>
      <c r="KM41" s="576">
        <v>8910</v>
      </c>
      <c r="KN41" s="576">
        <v>8875</v>
      </c>
      <c r="KO41" s="576">
        <v>8470</v>
      </c>
      <c r="KP41" s="576">
        <v>10301</v>
      </c>
      <c r="KQ41" s="576">
        <v>12376</v>
      </c>
      <c r="KR41" s="576">
        <v>15054</v>
      </c>
      <c r="KS41" s="576">
        <v>13452</v>
      </c>
      <c r="KT41" s="576">
        <v>11172</v>
      </c>
      <c r="KU41" s="576">
        <v>9300</v>
      </c>
      <c r="KV41" s="576">
        <v>10576</v>
      </c>
      <c r="KW41" s="576">
        <v>13064</v>
      </c>
      <c r="KX41" s="74" t="s">
        <v>1208</v>
      </c>
      <c r="KY41" s="576">
        <v>10741</v>
      </c>
      <c r="KZ41" s="576">
        <v>8651</v>
      </c>
      <c r="LA41" s="576">
        <v>6534</v>
      </c>
      <c r="LB41" s="576">
        <v>6648</v>
      </c>
    </row>
    <row r="42" spans="1:314" ht="12" customHeight="1">
      <c r="A42" s="3">
        <v>272078</v>
      </c>
      <c r="B42" s="555" t="s">
        <v>729</v>
      </c>
      <c r="C42" s="575">
        <v>105.29</v>
      </c>
      <c r="D42" s="576">
        <v>351019</v>
      </c>
      <c r="E42" s="577">
        <v>12.5</v>
      </c>
      <c r="F42" s="577">
        <v>58.4</v>
      </c>
      <c r="G42" s="577">
        <v>29.2</v>
      </c>
      <c r="H42" s="578">
        <v>16153</v>
      </c>
      <c r="I42" s="578">
        <v>34081</v>
      </c>
      <c r="J42" s="578">
        <v>53716</v>
      </c>
      <c r="K42" s="576">
        <v>54831</v>
      </c>
      <c r="L42" s="576">
        <v>161259</v>
      </c>
      <c r="M42" s="576">
        <v>3402</v>
      </c>
      <c r="N42" s="576">
        <v>11308</v>
      </c>
      <c r="O42" s="579">
        <v>11439</v>
      </c>
      <c r="P42" s="74" t="s">
        <v>1208</v>
      </c>
      <c r="Q42" s="74" t="s">
        <v>1208</v>
      </c>
      <c r="R42" s="578">
        <v>347624</v>
      </c>
      <c r="S42" s="576">
        <v>351829</v>
      </c>
      <c r="T42" s="576">
        <v>309389</v>
      </c>
      <c r="U42" s="576">
        <v>530639</v>
      </c>
      <c r="V42" s="576">
        <v>3121606</v>
      </c>
      <c r="W42" s="576">
        <v>1071757</v>
      </c>
      <c r="X42" s="576">
        <v>1623533</v>
      </c>
      <c r="Y42" s="580">
        <v>18</v>
      </c>
      <c r="Z42" s="574">
        <v>71</v>
      </c>
      <c r="AA42" s="580">
        <v>40</v>
      </c>
      <c r="AB42" s="74" t="s">
        <v>1208</v>
      </c>
      <c r="AC42" s="74" t="s">
        <v>1208</v>
      </c>
      <c r="AD42" s="581" t="s">
        <v>439</v>
      </c>
      <c r="AE42" s="576">
        <v>1597.8</v>
      </c>
      <c r="AF42" s="583">
        <v>2175.75</v>
      </c>
      <c r="AG42" s="576">
        <v>1564</v>
      </c>
      <c r="AH42" s="576" t="s">
        <v>439</v>
      </c>
      <c r="AI42" s="576" t="s">
        <v>439</v>
      </c>
      <c r="AJ42" s="74" t="s">
        <v>1207</v>
      </c>
      <c r="AK42" s="574">
        <v>21</v>
      </c>
      <c r="AL42" s="576">
        <v>2357</v>
      </c>
      <c r="AM42" s="579">
        <v>41</v>
      </c>
      <c r="AN42" s="576">
        <v>17484</v>
      </c>
      <c r="AO42" s="576">
        <v>1232</v>
      </c>
      <c r="AP42" s="576">
        <v>122</v>
      </c>
      <c r="AQ42" s="582">
        <v>18</v>
      </c>
      <c r="AR42" s="576">
        <v>8713</v>
      </c>
      <c r="AS42" s="576">
        <v>656</v>
      </c>
      <c r="AT42" s="576">
        <v>14</v>
      </c>
      <c r="AU42" s="576">
        <v>210</v>
      </c>
      <c r="AV42" s="576">
        <v>18</v>
      </c>
      <c r="AW42" s="576">
        <v>60</v>
      </c>
      <c r="AX42" s="74" t="s">
        <v>1207</v>
      </c>
      <c r="AY42" s="74" t="s">
        <v>1207</v>
      </c>
      <c r="AZ42" s="74" t="s">
        <v>1207</v>
      </c>
      <c r="BA42" s="74" t="s">
        <v>1207</v>
      </c>
      <c r="BB42" s="577">
        <v>100</v>
      </c>
      <c r="BC42" s="577">
        <v>110.6</v>
      </c>
      <c r="BD42" s="577">
        <v>106.9</v>
      </c>
      <c r="BE42" s="74" t="s">
        <v>1207</v>
      </c>
      <c r="BF42" s="580">
        <v>7</v>
      </c>
      <c r="BG42" s="582">
        <v>32</v>
      </c>
      <c r="BH42" s="582">
        <v>25</v>
      </c>
      <c r="BI42" s="74" t="s">
        <v>1208</v>
      </c>
      <c r="BJ42" s="74" t="s">
        <v>1208</v>
      </c>
      <c r="BK42" s="580">
        <v>0</v>
      </c>
      <c r="BL42" s="580" t="s">
        <v>439</v>
      </c>
      <c r="BM42" s="582" t="s">
        <v>439</v>
      </c>
      <c r="BN42" s="582" t="s">
        <v>439</v>
      </c>
      <c r="BO42" s="579">
        <v>3</v>
      </c>
      <c r="BP42" s="576">
        <v>14721</v>
      </c>
      <c r="BQ42" s="579">
        <v>1</v>
      </c>
      <c r="BR42" s="576">
        <v>24719</v>
      </c>
      <c r="BS42" s="579">
        <v>2</v>
      </c>
      <c r="BT42" s="576">
        <v>26843</v>
      </c>
      <c r="BU42" s="579">
        <v>3</v>
      </c>
      <c r="BV42" s="576">
        <v>2187</v>
      </c>
      <c r="BW42" s="577">
        <v>44.2</v>
      </c>
      <c r="BX42" s="580">
        <v>1</v>
      </c>
      <c r="BY42" s="580">
        <v>4</v>
      </c>
      <c r="BZ42" s="580">
        <v>126</v>
      </c>
      <c r="CA42" s="580">
        <v>6911</v>
      </c>
      <c r="CB42" s="577">
        <v>34.700000000000003</v>
      </c>
      <c r="CC42" s="583">
        <v>0.66</v>
      </c>
      <c r="CD42" s="577">
        <v>20.8</v>
      </c>
      <c r="CE42" s="577">
        <v>4.6550892426435118</v>
      </c>
      <c r="CF42" s="577">
        <v>55.3061976726</v>
      </c>
      <c r="CG42" s="579">
        <v>19</v>
      </c>
      <c r="CH42" s="576">
        <v>4427</v>
      </c>
      <c r="CI42" s="579">
        <v>298</v>
      </c>
      <c r="CJ42" s="579">
        <v>1454</v>
      </c>
      <c r="CK42" s="579">
        <v>3275</v>
      </c>
      <c r="CL42" s="579">
        <v>983</v>
      </c>
      <c r="CM42" s="579">
        <v>167</v>
      </c>
      <c r="CN42" s="579">
        <v>624</v>
      </c>
      <c r="CO42" s="575">
        <v>1.35</v>
      </c>
      <c r="CP42" s="580">
        <v>35747680</v>
      </c>
      <c r="CQ42" s="579">
        <v>1</v>
      </c>
      <c r="CR42" s="579">
        <v>3</v>
      </c>
      <c r="CS42" s="579">
        <v>5</v>
      </c>
      <c r="CT42" s="579">
        <v>2</v>
      </c>
      <c r="CU42" s="579">
        <v>100</v>
      </c>
      <c r="CV42" s="579">
        <v>15</v>
      </c>
      <c r="CW42" s="576">
        <v>1265</v>
      </c>
      <c r="CX42" s="579">
        <v>8</v>
      </c>
      <c r="CY42" s="579">
        <v>742</v>
      </c>
      <c r="CZ42" s="580">
        <v>33</v>
      </c>
      <c r="DA42" s="580">
        <v>503</v>
      </c>
      <c r="DB42" s="580">
        <v>9</v>
      </c>
      <c r="DC42" s="580">
        <v>89</v>
      </c>
      <c r="DD42" s="580">
        <v>10</v>
      </c>
      <c r="DE42" s="580">
        <v>258</v>
      </c>
      <c r="DF42" s="576">
        <v>10917</v>
      </c>
      <c r="DG42" s="576">
        <v>2146</v>
      </c>
      <c r="DH42" s="581">
        <v>1812</v>
      </c>
      <c r="DI42" s="581">
        <v>1107454.145</v>
      </c>
      <c r="DJ42" s="581">
        <v>326942.19799999997</v>
      </c>
      <c r="DK42" s="581">
        <v>517885.98499999999</v>
      </c>
      <c r="DL42" s="576">
        <v>102621</v>
      </c>
      <c r="DM42" s="579">
        <v>12</v>
      </c>
      <c r="DN42" s="581">
        <v>17820</v>
      </c>
      <c r="DO42" s="581">
        <v>1733</v>
      </c>
      <c r="DP42" s="581">
        <v>1408</v>
      </c>
      <c r="DQ42" s="580">
        <v>90</v>
      </c>
      <c r="DR42" s="580">
        <v>1162</v>
      </c>
      <c r="DS42" s="576">
        <v>12151</v>
      </c>
      <c r="DT42" s="599">
        <v>12855</v>
      </c>
      <c r="DU42" s="576">
        <v>3481</v>
      </c>
      <c r="DV42" s="576">
        <v>3757</v>
      </c>
      <c r="DW42" s="580">
        <v>305</v>
      </c>
      <c r="DX42" s="580">
        <v>224</v>
      </c>
      <c r="DY42" s="580">
        <v>0</v>
      </c>
      <c r="DZ42" s="580">
        <v>1972</v>
      </c>
      <c r="EA42" s="580">
        <v>66</v>
      </c>
      <c r="EB42" s="580">
        <v>12185</v>
      </c>
      <c r="EC42" s="74" t="s">
        <v>1208</v>
      </c>
      <c r="ED42" s="584">
        <v>103</v>
      </c>
      <c r="EE42" s="576">
        <v>7961</v>
      </c>
      <c r="EF42" s="585">
        <v>7879</v>
      </c>
      <c r="EG42" s="579">
        <v>0</v>
      </c>
      <c r="EH42" s="586">
        <v>925</v>
      </c>
      <c r="EI42" s="580">
        <v>86</v>
      </c>
      <c r="EJ42" s="580">
        <v>89</v>
      </c>
      <c r="EK42" s="577">
        <v>74.5</v>
      </c>
      <c r="EL42" s="580">
        <v>48</v>
      </c>
      <c r="EM42" s="580">
        <v>152</v>
      </c>
      <c r="EN42" s="580">
        <v>1909</v>
      </c>
      <c r="EO42" s="581">
        <v>562</v>
      </c>
      <c r="EP42" s="581">
        <v>195</v>
      </c>
      <c r="EQ42" s="581">
        <v>2208</v>
      </c>
      <c r="ER42" s="576">
        <v>2419</v>
      </c>
      <c r="ES42" s="577">
        <v>98.1</v>
      </c>
      <c r="ET42" s="577">
        <v>97.5</v>
      </c>
      <c r="EU42" s="581">
        <v>850</v>
      </c>
      <c r="EV42" s="577">
        <v>16.46</v>
      </c>
      <c r="EW42" s="581">
        <v>71996</v>
      </c>
      <c r="EX42" s="577">
        <v>39.700000000000003</v>
      </c>
      <c r="EY42" s="581">
        <v>428181</v>
      </c>
      <c r="EZ42" s="577">
        <v>3</v>
      </c>
      <c r="FA42" s="580">
        <v>194</v>
      </c>
      <c r="FB42" s="580">
        <v>45</v>
      </c>
      <c r="FC42" s="576">
        <v>6594</v>
      </c>
      <c r="FD42" s="580">
        <v>77</v>
      </c>
      <c r="FE42" s="74" t="s">
        <v>1208</v>
      </c>
      <c r="FF42" s="580">
        <v>100</v>
      </c>
      <c r="FG42" s="577">
        <v>100</v>
      </c>
      <c r="FH42" s="576">
        <v>115947</v>
      </c>
      <c r="FI42" s="576">
        <v>5629</v>
      </c>
      <c r="FJ42" s="576">
        <v>0</v>
      </c>
      <c r="FK42" s="586">
        <v>101288</v>
      </c>
      <c r="FL42" s="576">
        <v>56390</v>
      </c>
      <c r="FM42" s="576">
        <v>6477</v>
      </c>
      <c r="FN42" s="576">
        <v>8209</v>
      </c>
      <c r="FO42" s="576">
        <v>9030</v>
      </c>
      <c r="FP42" s="587">
        <v>13.1</v>
      </c>
      <c r="FQ42" s="584">
        <v>221</v>
      </c>
      <c r="FR42" s="588">
        <v>5.4</v>
      </c>
      <c r="FS42" s="585">
        <v>14998</v>
      </c>
      <c r="FT42" s="580">
        <v>0</v>
      </c>
      <c r="FU42" s="580">
        <v>4</v>
      </c>
      <c r="FV42" s="580">
        <v>67</v>
      </c>
      <c r="FW42" s="589">
        <v>15</v>
      </c>
      <c r="FX42" s="590">
        <v>687</v>
      </c>
      <c r="FY42" s="591">
        <v>65.118339537631016</v>
      </c>
      <c r="FZ42" s="74" t="s">
        <v>1208</v>
      </c>
      <c r="GA42" s="588">
        <v>99.99</v>
      </c>
      <c r="GB42" s="588">
        <v>94.68</v>
      </c>
      <c r="GC42" s="577">
        <v>99.6</v>
      </c>
      <c r="GD42" s="592">
        <v>50.8</v>
      </c>
      <c r="GE42" s="593">
        <v>63</v>
      </c>
      <c r="GF42" s="584">
        <v>9</v>
      </c>
      <c r="GG42" s="584">
        <v>56</v>
      </c>
      <c r="GH42" s="580">
        <v>802</v>
      </c>
      <c r="GI42" s="580">
        <v>2</v>
      </c>
      <c r="GJ42" s="580">
        <v>1869</v>
      </c>
      <c r="GK42" s="580">
        <v>3181</v>
      </c>
      <c r="GL42" s="580">
        <v>5</v>
      </c>
      <c r="GM42" s="586">
        <v>877907</v>
      </c>
      <c r="GN42" s="594">
        <v>297</v>
      </c>
      <c r="GO42" s="580" t="s">
        <v>439</v>
      </c>
      <c r="GP42" s="580" t="s">
        <v>439</v>
      </c>
      <c r="GQ42" s="576">
        <v>9320</v>
      </c>
      <c r="GR42" s="579">
        <v>15</v>
      </c>
      <c r="GS42" s="579">
        <v>1169</v>
      </c>
      <c r="GT42" s="579">
        <v>8136</v>
      </c>
      <c r="GU42" s="576">
        <v>102933</v>
      </c>
      <c r="GV42" s="576">
        <v>77</v>
      </c>
      <c r="GW42" s="576">
        <v>16965</v>
      </c>
      <c r="GX42" s="576">
        <v>85891</v>
      </c>
      <c r="GY42" s="576">
        <v>260</v>
      </c>
      <c r="GZ42" s="576">
        <v>2896</v>
      </c>
      <c r="HA42" s="576">
        <v>242817</v>
      </c>
      <c r="HB42" s="576">
        <v>1465</v>
      </c>
      <c r="HC42" s="576">
        <v>15392</v>
      </c>
      <c r="HD42" s="576">
        <v>312218</v>
      </c>
      <c r="HE42" s="576">
        <v>182</v>
      </c>
      <c r="HF42" s="576">
        <v>9944</v>
      </c>
      <c r="HG42" s="576">
        <v>448003.5</v>
      </c>
      <c r="HH42" s="579">
        <v>175</v>
      </c>
      <c r="HI42" s="580">
        <v>6127</v>
      </c>
      <c r="HJ42" s="580">
        <v>168000</v>
      </c>
      <c r="HK42" s="595">
        <v>6.42</v>
      </c>
      <c r="HL42" s="629">
        <v>41.1</v>
      </c>
      <c r="HM42" s="576">
        <v>1343</v>
      </c>
      <c r="HN42" s="576">
        <v>495</v>
      </c>
      <c r="HO42" s="581">
        <v>6</v>
      </c>
      <c r="HP42" s="74" t="s">
        <v>1208</v>
      </c>
      <c r="HQ42" s="74" t="s">
        <v>1208</v>
      </c>
      <c r="HR42" s="74" t="s">
        <v>1208</v>
      </c>
      <c r="HS42" s="581">
        <v>0</v>
      </c>
      <c r="HT42" s="576">
        <v>887937</v>
      </c>
      <c r="HU42" s="576">
        <v>5586976</v>
      </c>
      <c r="HV42" s="580">
        <v>682550</v>
      </c>
      <c r="HW42" s="580">
        <v>809928</v>
      </c>
      <c r="HX42" s="580">
        <v>115448</v>
      </c>
      <c r="HY42" s="580">
        <v>4740</v>
      </c>
      <c r="HZ42" s="580">
        <v>10570</v>
      </c>
      <c r="IA42" s="580">
        <v>87894</v>
      </c>
      <c r="IB42" s="580">
        <v>58416</v>
      </c>
      <c r="IC42" s="609">
        <v>49778</v>
      </c>
      <c r="ID42" s="609">
        <v>3148484</v>
      </c>
      <c r="IE42" s="609">
        <v>19681170</v>
      </c>
      <c r="IF42" s="578">
        <v>48</v>
      </c>
      <c r="IG42" s="578">
        <v>164</v>
      </c>
      <c r="IH42" s="609">
        <v>40</v>
      </c>
      <c r="II42" s="578">
        <v>109</v>
      </c>
      <c r="IJ42" s="609">
        <v>0</v>
      </c>
      <c r="IK42" s="576">
        <v>108545</v>
      </c>
      <c r="IL42" s="578">
        <v>3080</v>
      </c>
      <c r="IM42" s="626" t="s">
        <v>439</v>
      </c>
      <c r="IN42" s="620">
        <v>33</v>
      </c>
      <c r="IO42" s="609">
        <v>339094</v>
      </c>
      <c r="IP42" s="613">
        <v>-8.99</v>
      </c>
      <c r="IQ42" s="592">
        <v>5.6</v>
      </c>
      <c r="IR42" s="592">
        <v>5.6</v>
      </c>
      <c r="IS42" s="592">
        <v>157.65</v>
      </c>
      <c r="IT42" s="592">
        <v>147.66</v>
      </c>
      <c r="IU42" s="576">
        <v>39611</v>
      </c>
      <c r="IV42" s="577">
        <v>79.099999999999994</v>
      </c>
      <c r="IW42" s="577">
        <v>54.5</v>
      </c>
      <c r="IX42" s="577">
        <v>57.5</v>
      </c>
      <c r="IY42" s="577">
        <v>68.7</v>
      </c>
      <c r="IZ42" s="577">
        <v>30.6</v>
      </c>
      <c r="JA42" s="578">
        <v>2</v>
      </c>
      <c r="JB42" s="578">
        <v>10</v>
      </c>
      <c r="JC42" s="588">
        <v>58.1</v>
      </c>
      <c r="JD42" s="621">
        <v>0.81599999999999995</v>
      </c>
      <c r="JE42" s="622">
        <v>94.7</v>
      </c>
      <c r="JF42" s="622">
        <v>-0.7</v>
      </c>
      <c r="JG42" s="622">
        <v>0.94533609551303543</v>
      </c>
      <c r="JH42" s="623">
        <v>50035836</v>
      </c>
      <c r="JI42" s="579">
        <v>52.1</v>
      </c>
      <c r="JJ42" s="579">
        <v>55.9</v>
      </c>
      <c r="JK42" s="579" t="s">
        <v>439</v>
      </c>
      <c r="JL42" s="579" t="s">
        <v>439</v>
      </c>
      <c r="JM42" s="579" t="s">
        <v>439</v>
      </c>
      <c r="JN42" s="577" t="s">
        <v>439</v>
      </c>
      <c r="JO42" s="624">
        <v>2471</v>
      </c>
      <c r="JP42" s="74" t="s">
        <v>1208</v>
      </c>
      <c r="JQ42" s="74" t="s">
        <v>1208</v>
      </c>
      <c r="JR42" s="74" t="s">
        <v>1208</v>
      </c>
      <c r="JS42" s="577">
        <v>51.3</v>
      </c>
      <c r="JT42" s="577">
        <v>28.8</v>
      </c>
      <c r="JU42" s="576">
        <v>62733</v>
      </c>
      <c r="JV42" s="576">
        <v>1145</v>
      </c>
      <c r="JW42" s="576">
        <v>1136</v>
      </c>
      <c r="JX42" s="576">
        <v>5097</v>
      </c>
      <c r="JY42" s="576">
        <v>6266</v>
      </c>
      <c r="JZ42" s="576">
        <v>6530</v>
      </c>
      <c r="KA42" s="576">
        <v>7458</v>
      </c>
      <c r="KB42" s="576">
        <v>9855</v>
      </c>
      <c r="KC42" s="576">
        <v>8812</v>
      </c>
      <c r="KD42" s="576">
        <v>7055</v>
      </c>
      <c r="KE42" s="576">
        <v>5612</v>
      </c>
      <c r="KF42" s="576">
        <v>4838</v>
      </c>
      <c r="KG42" s="576">
        <v>3571</v>
      </c>
      <c r="KH42" s="74" t="s">
        <v>1208</v>
      </c>
      <c r="KI42" s="576">
        <v>1644</v>
      </c>
      <c r="KJ42" s="576">
        <v>595</v>
      </c>
      <c r="KK42" s="576">
        <v>235</v>
      </c>
      <c r="KL42" s="576">
        <v>116</v>
      </c>
      <c r="KM42" s="576">
        <v>7520</v>
      </c>
      <c r="KN42" s="576">
        <v>7623</v>
      </c>
      <c r="KO42" s="576">
        <v>7677</v>
      </c>
      <c r="KP42" s="576">
        <v>9032</v>
      </c>
      <c r="KQ42" s="576">
        <v>10928</v>
      </c>
      <c r="KR42" s="576">
        <v>13836</v>
      </c>
      <c r="KS42" s="576">
        <v>12022</v>
      </c>
      <c r="KT42" s="576">
        <v>10033</v>
      </c>
      <c r="KU42" s="576">
        <v>9071</v>
      </c>
      <c r="KV42" s="576">
        <v>11080</v>
      </c>
      <c r="KW42" s="576">
        <v>14778</v>
      </c>
      <c r="KX42" s="74" t="s">
        <v>1208</v>
      </c>
      <c r="KY42" s="576">
        <v>13300</v>
      </c>
      <c r="KZ42" s="576">
        <v>9917</v>
      </c>
      <c r="LA42" s="576">
        <v>7236</v>
      </c>
      <c r="LB42" s="576">
        <v>7221</v>
      </c>
    </row>
    <row r="43" spans="1:314" ht="12" customHeight="1">
      <c r="A43" s="3">
        <v>272108</v>
      </c>
      <c r="B43" s="555" t="s">
        <v>730</v>
      </c>
      <c r="C43" s="575">
        <v>65.12</v>
      </c>
      <c r="D43" s="576">
        <v>399953</v>
      </c>
      <c r="E43" s="577">
        <v>12.574999999999999</v>
      </c>
      <c r="F43" s="577">
        <v>59.198</v>
      </c>
      <c r="G43" s="577">
        <v>28.225999999999999</v>
      </c>
      <c r="H43" s="578">
        <v>17734</v>
      </c>
      <c r="I43" s="578">
        <v>38992</v>
      </c>
      <c r="J43" s="578">
        <v>61949</v>
      </c>
      <c r="K43" s="576">
        <v>56628</v>
      </c>
      <c r="L43" s="576">
        <v>181180</v>
      </c>
      <c r="M43" s="576">
        <v>4753</v>
      </c>
      <c r="N43" s="576">
        <v>13604</v>
      </c>
      <c r="O43" s="579">
        <v>13911</v>
      </c>
      <c r="P43" s="74" t="s">
        <v>1208</v>
      </c>
      <c r="Q43" s="74" t="s">
        <v>1208</v>
      </c>
      <c r="R43" s="578">
        <v>397634</v>
      </c>
      <c r="S43" s="576">
        <v>404152</v>
      </c>
      <c r="T43" s="576">
        <v>359078</v>
      </c>
      <c r="U43" s="576">
        <v>101691</v>
      </c>
      <c r="V43" s="576">
        <v>3332283</v>
      </c>
      <c r="W43" s="576">
        <v>917348</v>
      </c>
      <c r="X43" s="576">
        <v>1228572</v>
      </c>
      <c r="Y43" s="580">
        <v>19</v>
      </c>
      <c r="Z43" s="574">
        <v>45</v>
      </c>
      <c r="AA43" s="580">
        <v>45</v>
      </c>
      <c r="AB43" s="74" t="s">
        <v>1208</v>
      </c>
      <c r="AC43" s="74" t="s">
        <v>1208</v>
      </c>
      <c r="AD43" s="581" t="s">
        <v>439</v>
      </c>
      <c r="AE43" s="576">
        <v>1259</v>
      </c>
      <c r="AF43" s="580">
        <v>4919</v>
      </c>
      <c r="AG43" s="576" t="s">
        <v>439</v>
      </c>
      <c r="AH43" s="576">
        <v>208916</v>
      </c>
      <c r="AI43" s="576" t="s">
        <v>439</v>
      </c>
      <c r="AJ43" s="74" t="s">
        <v>1207</v>
      </c>
      <c r="AK43" s="574">
        <v>22</v>
      </c>
      <c r="AL43" s="576">
        <v>3794</v>
      </c>
      <c r="AM43" s="579">
        <v>45</v>
      </c>
      <c r="AN43" s="576">
        <v>20678</v>
      </c>
      <c r="AO43" s="576">
        <v>1369</v>
      </c>
      <c r="AP43" s="576">
        <v>163</v>
      </c>
      <c r="AQ43" s="582">
        <v>19</v>
      </c>
      <c r="AR43" s="576">
        <v>10144</v>
      </c>
      <c r="AS43" s="576">
        <v>704</v>
      </c>
      <c r="AT43" s="576">
        <v>12</v>
      </c>
      <c r="AU43" s="576">
        <v>461</v>
      </c>
      <c r="AV43" s="576">
        <v>19</v>
      </c>
      <c r="AW43" s="576">
        <v>76</v>
      </c>
      <c r="AX43" s="74" t="s">
        <v>1207</v>
      </c>
      <c r="AY43" s="74" t="s">
        <v>1207</v>
      </c>
      <c r="AZ43" s="74" t="s">
        <v>1207</v>
      </c>
      <c r="BA43" s="74" t="s">
        <v>1207</v>
      </c>
      <c r="BB43" s="577">
        <v>100</v>
      </c>
      <c r="BC43" s="577">
        <v>75</v>
      </c>
      <c r="BD43" s="577">
        <v>80</v>
      </c>
      <c r="BE43" s="74" t="s">
        <v>1207</v>
      </c>
      <c r="BF43" s="580">
        <v>19</v>
      </c>
      <c r="BG43" s="582">
        <v>19</v>
      </c>
      <c r="BH43" s="582">
        <v>15</v>
      </c>
      <c r="BI43" s="74" t="s">
        <v>1208</v>
      </c>
      <c r="BJ43" s="74" t="s">
        <v>1208</v>
      </c>
      <c r="BK43" s="580">
        <v>7</v>
      </c>
      <c r="BL43" s="580">
        <v>7</v>
      </c>
      <c r="BM43" s="582">
        <v>10</v>
      </c>
      <c r="BN43" s="582">
        <v>8</v>
      </c>
      <c r="BO43" s="579">
        <v>4</v>
      </c>
      <c r="BP43" s="576">
        <v>17904</v>
      </c>
      <c r="BQ43" s="579">
        <v>1</v>
      </c>
      <c r="BR43" s="576">
        <v>25462</v>
      </c>
      <c r="BS43" s="579">
        <v>1</v>
      </c>
      <c r="BT43" s="576">
        <v>11220</v>
      </c>
      <c r="BU43" s="579">
        <v>2</v>
      </c>
      <c r="BV43" s="576">
        <v>10591</v>
      </c>
      <c r="BW43" s="577">
        <v>37.6</v>
      </c>
      <c r="BX43" s="580">
        <v>1</v>
      </c>
      <c r="BY43" s="580">
        <v>5</v>
      </c>
      <c r="BZ43" s="580">
        <v>1769</v>
      </c>
      <c r="CA43" s="580">
        <v>16051</v>
      </c>
      <c r="CB43" s="577">
        <v>43.9</v>
      </c>
      <c r="CC43" s="583">
        <v>0.88</v>
      </c>
      <c r="CD43" s="577">
        <v>30.3</v>
      </c>
      <c r="CE43" s="577">
        <v>4.7295391731062102</v>
      </c>
      <c r="CF43" s="577">
        <v>56.151875160300001</v>
      </c>
      <c r="CG43" s="579">
        <v>25</v>
      </c>
      <c r="CH43" s="576">
        <v>5530</v>
      </c>
      <c r="CI43" s="579">
        <v>286</v>
      </c>
      <c r="CJ43" s="579">
        <v>1223</v>
      </c>
      <c r="CK43" s="579">
        <v>3731</v>
      </c>
      <c r="CL43" s="579">
        <v>1085</v>
      </c>
      <c r="CM43" s="579">
        <v>245</v>
      </c>
      <c r="CN43" s="579">
        <v>692</v>
      </c>
      <c r="CO43" s="575">
        <v>1.28</v>
      </c>
      <c r="CP43" s="583" t="s">
        <v>439</v>
      </c>
      <c r="CQ43" s="579">
        <v>2</v>
      </c>
      <c r="CR43" s="579">
        <v>48</v>
      </c>
      <c r="CS43" s="579">
        <v>2</v>
      </c>
      <c r="CT43" s="579">
        <v>1</v>
      </c>
      <c r="CU43" s="579">
        <v>100</v>
      </c>
      <c r="CV43" s="579">
        <v>17</v>
      </c>
      <c r="CW43" s="576">
        <v>1183</v>
      </c>
      <c r="CX43" s="579">
        <v>9</v>
      </c>
      <c r="CY43" s="579">
        <v>973</v>
      </c>
      <c r="CZ43" s="580">
        <v>34</v>
      </c>
      <c r="DA43" s="580">
        <v>379</v>
      </c>
      <c r="DB43" s="580">
        <v>9</v>
      </c>
      <c r="DC43" s="580">
        <v>37</v>
      </c>
      <c r="DD43" s="580">
        <v>8</v>
      </c>
      <c r="DE43" s="580">
        <v>199</v>
      </c>
      <c r="DF43" s="576">
        <v>12692</v>
      </c>
      <c r="DG43" s="576">
        <v>2295</v>
      </c>
      <c r="DH43" s="581">
        <v>1983</v>
      </c>
      <c r="DI43" s="581">
        <v>1456266.0549999999</v>
      </c>
      <c r="DJ43" s="581">
        <v>320586.37300000002</v>
      </c>
      <c r="DK43" s="581">
        <v>575908.65899999999</v>
      </c>
      <c r="DL43" s="576">
        <v>112567</v>
      </c>
      <c r="DM43" s="579">
        <v>13</v>
      </c>
      <c r="DN43" s="581">
        <v>20720</v>
      </c>
      <c r="DO43" s="581">
        <v>2228</v>
      </c>
      <c r="DP43" s="581">
        <v>1867</v>
      </c>
      <c r="DQ43" s="580">
        <v>76</v>
      </c>
      <c r="DR43" s="580">
        <v>2177</v>
      </c>
      <c r="DS43" s="576">
        <v>12076</v>
      </c>
      <c r="DT43" s="599">
        <v>16000</v>
      </c>
      <c r="DU43" s="576">
        <v>3554</v>
      </c>
      <c r="DV43" s="576">
        <v>3730</v>
      </c>
      <c r="DW43" s="580">
        <v>420</v>
      </c>
      <c r="DX43" s="580">
        <v>176</v>
      </c>
      <c r="DY43" s="580">
        <v>4</v>
      </c>
      <c r="DZ43" s="580">
        <v>2031</v>
      </c>
      <c r="EA43" s="580">
        <v>75</v>
      </c>
      <c r="EB43" s="580">
        <v>13155</v>
      </c>
      <c r="EC43" s="74" t="s">
        <v>1208</v>
      </c>
      <c r="ED43" s="584">
        <v>80</v>
      </c>
      <c r="EE43" s="576">
        <v>9603</v>
      </c>
      <c r="EF43" s="585">
        <v>9546</v>
      </c>
      <c r="EG43" s="579">
        <v>0</v>
      </c>
      <c r="EH43" s="586">
        <v>1525</v>
      </c>
      <c r="EI43" s="580">
        <v>63</v>
      </c>
      <c r="EJ43" s="580">
        <v>80</v>
      </c>
      <c r="EK43" s="577">
        <v>52.2</v>
      </c>
      <c r="EL43" s="580">
        <v>59</v>
      </c>
      <c r="EM43" s="580">
        <v>195</v>
      </c>
      <c r="EN43" s="580">
        <v>2195</v>
      </c>
      <c r="EO43" s="581">
        <v>330</v>
      </c>
      <c r="EP43" s="581">
        <v>71</v>
      </c>
      <c r="EQ43" s="581">
        <v>2171</v>
      </c>
      <c r="ER43" s="576">
        <v>2616</v>
      </c>
      <c r="ES43" s="577">
        <v>97.2</v>
      </c>
      <c r="ET43" s="577">
        <v>89.9</v>
      </c>
      <c r="EU43" s="581" t="s">
        <v>439</v>
      </c>
      <c r="EV43" s="577">
        <v>18.989999999999998</v>
      </c>
      <c r="EW43" s="581">
        <v>82989</v>
      </c>
      <c r="EX43" s="577">
        <v>33.700000000000003</v>
      </c>
      <c r="EY43" s="581">
        <v>407902.96194676403</v>
      </c>
      <c r="EZ43" s="577">
        <v>3.5</v>
      </c>
      <c r="FA43" s="580">
        <v>351</v>
      </c>
      <c r="FB43" s="580">
        <v>9</v>
      </c>
      <c r="FC43" s="578">
        <v>1994</v>
      </c>
      <c r="FD43" s="580">
        <v>181</v>
      </c>
      <c r="FE43" s="74" t="s">
        <v>1208</v>
      </c>
      <c r="FF43" s="580">
        <v>100</v>
      </c>
      <c r="FG43" s="577">
        <v>71</v>
      </c>
      <c r="FH43" s="576">
        <v>119146</v>
      </c>
      <c r="FI43" s="576">
        <v>1254</v>
      </c>
      <c r="FJ43" s="576">
        <v>0</v>
      </c>
      <c r="FK43" s="586">
        <v>104280</v>
      </c>
      <c r="FL43" s="576">
        <v>88296</v>
      </c>
      <c r="FM43" s="576">
        <v>8679</v>
      </c>
      <c r="FN43" s="576">
        <v>7305</v>
      </c>
      <c r="FO43" s="576">
        <v>13612</v>
      </c>
      <c r="FP43" s="587">
        <v>19.600000000000001</v>
      </c>
      <c r="FQ43" s="584">
        <v>514</v>
      </c>
      <c r="FR43" s="588">
        <v>5.55</v>
      </c>
      <c r="FS43" s="585">
        <v>14667</v>
      </c>
      <c r="FT43" s="580">
        <v>0</v>
      </c>
      <c r="FU43" s="580">
        <v>1</v>
      </c>
      <c r="FV43" s="580">
        <v>0</v>
      </c>
      <c r="FW43" s="589">
        <v>32</v>
      </c>
      <c r="FX43" s="590">
        <v>1388</v>
      </c>
      <c r="FY43" s="591">
        <v>68.062570103374057</v>
      </c>
      <c r="FZ43" s="74" t="s">
        <v>1208</v>
      </c>
      <c r="GA43" s="588">
        <v>100</v>
      </c>
      <c r="GB43" s="588">
        <v>92.4</v>
      </c>
      <c r="GC43" s="577">
        <v>96.7</v>
      </c>
      <c r="GD43" s="592">
        <v>33.033664881407802</v>
      </c>
      <c r="GE43" s="593">
        <v>100</v>
      </c>
      <c r="GF43" s="584">
        <v>18</v>
      </c>
      <c r="GG43" s="584">
        <v>32</v>
      </c>
      <c r="GH43" s="580">
        <v>1188</v>
      </c>
      <c r="GI43" s="580">
        <v>6</v>
      </c>
      <c r="GJ43" s="580">
        <v>1943</v>
      </c>
      <c r="GK43" s="580">
        <v>3150</v>
      </c>
      <c r="GL43" s="580">
        <v>7</v>
      </c>
      <c r="GM43" s="586" t="s">
        <v>439</v>
      </c>
      <c r="GN43" s="594">
        <v>464</v>
      </c>
      <c r="GO43" s="580" t="s">
        <v>439</v>
      </c>
      <c r="GP43" s="580" t="s">
        <v>439</v>
      </c>
      <c r="GQ43" s="576">
        <v>10074</v>
      </c>
      <c r="GR43" s="579">
        <v>8</v>
      </c>
      <c r="GS43" s="579">
        <v>1330</v>
      </c>
      <c r="GT43" s="579">
        <v>8736</v>
      </c>
      <c r="GU43" s="576">
        <v>120556</v>
      </c>
      <c r="GV43" s="576">
        <v>24</v>
      </c>
      <c r="GW43" s="576">
        <v>24014</v>
      </c>
      <c r="GX43" s="576">
        <v>96518</v>
      </c>
      <c r="GY43" s="576">
        <v>249</v>
      </c>
      <c r="GZ43" s="576">
        <v>2078</v>
      </c>
      <c r="HA43" s="576">
        <v>184135</v>
      </c>
      <c r="HB43" s="576">
        <v>1580</v>
      </c>
      <c r="HC43" s="576">
        <v>16494</v>
      </c>
      <c r="HD43" s="576">
        <v>319342</v>
      </c>
      <c r="HE43" s="576">
        <v>286</v>
      </c>
      <c r="HF43" s="576">
        <v>18122</v>
      </c>
      <c r="HG43" s="576">
        <v>849031.69</v>
      </c>
      <c r="HH43" s="579">
        <v>279</v>
      </c>
      <c r="HI43" s="580">
        <v>11747</v>
      </c>
      <c r="HJ43" s="580">
        <v>370076</v>
      </c>
      <c r="HK43" s="595">
        <v>6</v>
      </c>
      <c r="HL43" s="580">
        <v>40</v>
      </c>
      <c r="HM43" s="576">
        <v>1224</v>
      </c>
      <c r="HN43" s="576">
        <v>460</v>
      </c>
      <c r="HO43" s="581">
        <v>6</v>
      </c>
      <c r="HP43" s="74" t="s">
        <v>1208</v>
      </c>
      <c r="HQ43" s="74" t="s">
        <v>1208</v>
      </c>
      <c r="HR43" s="74" t="s">
        <v>1208</v>
      </c>
      <c r="HS43" s="581">
        <v>0</v>
      </c>
      <c r="HT43" s="576">
        <v>778043</v>
      </c>
      <c r="HU43" s="576">
        <v>5083313</v>
      </c>
      <c r="HV43" s="580">
        <v>654743</v>
      </c>
      <c r="HW43" s="580">
        <v>760372</v>
      </c>
      <c r="HX43" s="580">
        <v>119708</v>
      </c>
      <c r="HY43" s="580">
        <v>362</v>
      </c>
      <c r="HZ43" s="580" t="s">
        <v>439</v>
      </c>
      <c r="IA43" s="580">
        <v>108390</v>
      </c>
      <c r="IB43" s="580">
        <v>65240</v>
      </c>
      <c r="IC43" s="609">
        <v>53634</v>
      </c>
      <c r="ID43" s="609">
        <v>35003215</v>
      </c>
      <c r="IE43" s="609" t="s">
        <v>439</v>
      </c>
      <c r="IF43" s="578">
        <v>331</v>
      </c>
      <c r="IG43" s="578" t="s">
        <v>439</v>
      </c>
      <c r="IH43" s="609">
        <v>249</v>
      </c>
      <c r="II43" s="578" t="s">
        <v>439</v>
      </c>
      <c r="IJ43" s="609" t="s">
        <v>439</v>
      </c>
      <c r="IK43" s="576">
        <v>139487</v>
      </c>
      <c r="IL43" s="578">
        <v>17850</v>
      </c>
      <c r="IM43" s="626" t="s">
        <v>439</v>
      </c>
      <c r="IN43" s="620">
        <v>40.81</v>
      </c>
      <c r="IO43" s="609">
        <v>391023</v>
      </c>
      <c r="IP43" s="613" t="s">
        <v>439</v>
      </c>
      <c r="IQ43" s="592">
        <v>7.86</v>
      </c>
      <c r="IR43" s="592">
        <v>3.6</v>
      </c>
      <c r="IS43" s="592">
        <v>562.70000000000005</v>
      </c>
      <c r="IT43" s="592">
        <v>561</v>
      </c>
      <c r="IU43" s="576" t="s">
        <v>439</v>
      </c>
      <c r="IV43" s="577">
        <v>69.099999999999994</v>
      </c>
      <c r="IW43" s="577">
        <v>60.9</v>
      </c>
      <c r="IX43" s="577">
        <v>45.4</v>
      </c>
      <c r="IY43" s="577">
        <v>71.900000000000006</v>
      </c>
      <c r="IZ43" s="577">
        <v>21.3</v>
      </c>
      <c r="JA43" s="578">
        <v>4</v>
      </c>
      <c r="JB43" s="578">
        <v>9</v>
      </c>
      <c r="JC43" s="588">
        <v>68.2</v>
      </c>
      <c r="JD43" s="621">
        <v>0.79900000000000004</v>
      </c>
      <c r="JE43" s="622">
        <v>96.1</v>
      </c>
      <c r="JF43" s="622">
        <v>-0.8</v>
      </c>
      <c r="JG43" s="622">
        <v>2.1</v>
      </c>
      <c r="JH43" s="623">
        <v>105708404</v>
      </c>
      <c r="JI43" s="579">
        <v>47.2</v>
      </c>
      <c r="JJ43" s="579">
        <v>55.7</v>
      </c>
      <c r="JK43" s="579" t="s">
        <v>439</v>
      </c>
      <c r="JL43" s="579" t="s">
        <v>439</v>
      </c>
      <c r="JM43" s="579" t="s">
        <v>439</v>
      </c>
      <c r="JN43" s="577">
        <v>28.9</v>
      </c>
      <c r="JO43" s="624">
        <v>2949</v>
      </c>
      <c r="JP43" s="74" t="s">
        <v>1208</v>
      </c>
      <c r="JQ43" s="74" t="s">
        <v>1208</v>
      </c>
      <c r="JR43" s="74" t="s">
        <v>1208</v>
      </c>
      <c r="JS43" s="577">
        <v>48</v>
      </c>
      <c r="JT43" s="577">
        <v>35.4</v>
      </c>
      <c r="JU43" s="576">
        <v>70904</v>
      </c>
      <c r="JV43" s="576">
        <v>1352</v>
      </c>
      <c r="JW43" s="576">
        <v>1455</v>
      </c>
      <c r="JX43" s="576">
        <v>5909</v>
      </c>
      <c r="JY43" s="576">
        <v>6611</v>
      </c>
      <c r="JZ43" s="576">
        <v>6768</v>
      </c>
      <c r="KA43" s="576">
        <v>7991</v>
      </c>
      <c r="KB43" s="576">
        <v>10620</v>
      </c>
      <c r="KC43" s="576">
        <v>9776</v>
      </c>
      <c r="KD43" s="576">
        <v>8480</v>
      </c>
      <c r="KE43" s="576">
        <v>6729</v>
      </c>
      <c r="KF43" s="576">
        <v>5694</v>
      </c>
      <c r="KG43" s="576">
        <v>4175</v>
      </c>
      <c r="KH43" s="74" t="s">
        <v>1208</v>
      </c>
      <c r="KI43" s="576">
        <v>1809</v>
      </c>
      <c r="KJ43" s="576">
        <v>732</v>
      </c>
      <c r="KK43" s="576">
        <v>310</v>
      </c>
      <c r="KL43" s="576">
        <v>148</v>
      </c>
      <c r="KM43" s="576">
        <v>9601</v>
      </c>
      <c r="KN43" s="576">
        <v>9231</v>
      </c>
      <c r="KO43" s="576">
        <v>8119</v>
      </c>
      <c r="KP43" s="576">
        <v>9523</v>
      </c>
      <c r="KQ43" s="576">
        <v>11980</v>
      </c>
      <c r="KR43" s="576">
        <v>15185</v>
      </c>
      <c r="KS43" s="576">
        <v>13583</v>
      </c>
      <c r="KT43" s="576">
        <v>11934</v>
      </c>
      <c r="KU43" s="576">
        <v>10809</v>
      </c>
      <c r="KV43" s="576">
        <v>13112</v>
      </c>
      <c r="KW43" s="576">
        <v>16741</v>
      </c>
      <c r="KX43" s="74" t="s">
        <v>1208</v>
      </c>
      <c r="KY43" s="576">
        <v>13654</v>
      </c>
      <c r="KZ43" s="576">
        <v>9666</v>
      </c>
      <c r="LA43" s="576">
        <v>6962</v>
      </c>
      <c r="LB43" s="576">
        <v>7614</v>
      </c>
    </row>
    <row r="44" spans="1:314" ht="12" customHeight="1">
      <c r="A44" s="3">
        <v>272124</v>
      </c>
      <c r="B44" s="555" t="s">
        <v>770</v>
      </c>
      <c r="C44" s="575">
        <v>41.72</v>
      </c>
      <c r="D44" s="576">
        <v>265908</v>
      </c>
      <c r="E44" s="577">
        <v>12.2</v>
      </c>
      <c r="F44" s="577">
        <v>59.5</v>
      </c>
      <c r="G44" s="577">
        <v>28.3</v>
      </c>
      <c r="H44" s="578">
        <v>12166</v>
      </c>
      <c r="I44" s="578">
        <v>25517</v>
      </c>
      <c r="J44" s="578">
        <v>40069</v>
      </c>
      <c r="K44" s="576">
        <v>40139</v>
      </c>
      <c r="L44" s="576">
        <v>125624</v>
      </c>
      <c r="M44" s="576">
        <v>7908</v>
      </c>
      <c r="N44" s="576">
        <v>8199</v>
      </c>
      <c r="O44" s="579">
        <v>8235</v>
      </c>
      <c r="P44" s="74" t="s">
        <v>1208</v>
      </c>
      <c r="Q44" s="74" t="s">
        <v>1208</v>
      </c>
      <c r="R44" s="578">
        <v>265725</v>
      </c>
      <c r="S44" s="576">
        <v>268800</v>
      </c>
      <c r="T44" s="576">
        <v>253886</v>
      </c>
      <c r="U44" s="576">
        <v>108818</v>
      </c>
      <c r="V44" s="576">
        <v>1735678</v>
      </c>
      <c r="W44" s="576">
        <v>673431</v>
      </c>
      <c r="X44" s="576">
        <v>741383</v>
      </c>
      <c r="Y44" s="580">
        <v>0</v>
      </c>
      <c r="Z44" s="574">
        <v>82</v>
      </c>
      <c r="AA44" s="580">
        <v>25</v>
      </c>
      <c r="AB44" s="74" t="s">
        <v>1208</v>
      </c>
      <c r="AC44" s="74" t="s">
        <v>1208</v>
      </c>
      <c r="AD44" s="581" t="s">
        <v>439</v>
      </c>
      <c r="AE44" s="576">
        <v>453.33000000000004</v>
      </c>
      <c r="AF44" s="580">
        <v>878.23</v>
      </c>
      <c r="AG44" s="576">
        <v>1440</v>
      </c>
      <c r="AH44" s="576">
        <v>307193</v>
      </c>
      <c r="AI44" s="576">
        <v>0</v>
      </c>
      <c r="AJ44" s="74" t="s">
        <v>1207</v>
      </c>
      <c r="AK44" s="574">
        <v>4</v>
      </c>
      <c r="AL44" s="576">
        <v>566</v>
      </c>
      <c r="AM44" s="579">
        <v>27</v>
      </c>
      <c r="AN44" s="576">
        <v>12762</v>
      </c>
      <c r="AO44" s="576">
        <v>858</v>
      </c>
      <c r="AP44" s="576">
        <v>76</v>
      </c>
      <c r="AQ44" s="582">
        <v>14</v>
      </c>
      <c r="AR44" s="576">
        <v>6183</v>
      </c>
      <c r="AS44" s="576">
        <v>520</v>
      </c>
      <c r="AT44" s="576">
        <v>2</v>
      </c>
      <c r="AU44" s="576">
        <v>228</v>
      </c>
      <c r="AV44" s="576">
        <v>19</v>
      </c>
      <c r="AW44" s="576">
        <v>354</v>
      </c>
      <c r="AX44" s="74" t="s">
        <v>1207</v>
      </c>
      <c r="AY44" s="74" t="s">
        <v>1207</v>
      </c>
      <c r="AZ44" s="74" t="s">
        <v>1207</v>
      </c>
      <c r="BA44" s="74" t="s">
        <v>1207</v>
      </c>
      <c r="BB44" s="577">
        <v>100</v>
      </c>
      <c r="BC44" s="577">
        <v>94</v>
      </c>
      <c r="BD44" s="577">
        <v>98.8</v>
      </c>
      <c r="BE44" s="74" t="s">
        <v>1207</v>
      </c>
      <c r="BF44" s="580">
        <v>31</v>
      </c>
      <c r="BG44" s="582">
        <v>31</v>
      </c>
      <c r="BH44" s="582">
        <v>13</v>
      </c>
      <c r="BI44" s="74" t="s">
        <v>1208</v>
      </c>
      <c r="BJ44" s="74" t="s">
        <v>1208</v>
      </c>
      <c r="BK44" s="580">
        <v>0</v>
      </c>
      <c r="BL44" s="580" t="s">
        <v>439</v>
      </c>
      <c r="BM44" s="582">
        <v>0</v>
      </c>
      <c r="BN44" s="582">
        <v>0</v>
      </c>
      <c r="BO44" s="579">
        <v>2</v>
      </c>
      <c r="BP44" s="576">
        <v>15776</v>
      </c>
      <c r="BQ44" s="579">
        <v>0</v>
      </c>
      <c r="BR44" s="576">
        <v>0</v>
      </c>
      <c r="BS44" s="579">
        <v>2</v>
      </c>
      <c r="BT44" s="576">
        <v>18365</v>
      </c>
      <c r="BU44" s="579">
        <v>1</v>
      </c>
      <c r="BV44" s="576">
        <v>454</v>
      </c>
      <c r="BW44" s="577">
        <v>31.3</v>
      </c>
      <c r="BX44" s="580">
        <v>0</v>
      </c>
      <c r="BY44" s="580">
        <v>1</v>
      </c>
      <c r="BZ44" s="580" t="s">
        <v>439</v>
      </c>
      <c r="CA44" s="580">
        <v>3575</v>
      </c>
      <c r="CB44" s="577">
        <v>42</v>
      </c>
      <c r="CC44" s="583">
        <v>1.22</v>
      </c>
      <c r="CD44" s="577">
        <v>30</v>
      </c>
      <c r="CE44" s="577">
        <v>5.8941583045342885</v>
      </c>
      <c r="CF44" s="577">
        <v>56.585147488499999</v>
      </c>
      <c r="CG44" s="579">
        <v>11</v>
      </c>
      <c r="CH44" s="576">
        <v>2398</v>
      </c>
      <c r="CI44" s="579">
        <v>217</v>
      </c>
      <c r="CJ44" s="579">
        <v>537</v>
      </c>
      <c r="CK44" s="579">
        <v>2902</v>
      </c>
      <c r="CL44" s="579">
        <v>840</v>
      </c>
      <c r="CM44" s="579">
        <v>188</v>
      </c>
      <c r="CN44" s="579">
        <v>476</v>
      </c>
      <c r="CO44" s="575">
        <v>1.37</v>
      </c>
      <c r="CP44" s="583">
        <v>0</v>
      </c>
      <c r="CQ44" s="579" t="s">
        <v>439</v>
      </c>
      <c r="CR44" s="579" t="s">
        <v>439</v>
      </c>
      <c r="CS44" s="579">
        <v>2</v>
      </c>
      <c r="CT44" s="579">
        <v>1</v>
      </c>
      <c r="CU44" s="579">
        <v>50</v>
      </c>
      <c r="CV44" s="579">
        <v>15</v>
      </c>
      <c r="CW44" s="576">
        <v>921</v>
      </c>
      <c r="CX44" s="579">
        <v>5</v>
      </c>
      <c r="CY44" s="579">
        <v>471</v>
      </c>
      <c r="CZ44" s="580">
        <v>22</v>
      </c>
      <c r="DA44" s="580">
        <v>347</v>
      </c>
      <c r="DB44" s="580">
        <v>9</v>
      </c>
      <c r="DC44" s="580">
        <v>72</v>
      </c>
      <c r="DD44" s="580">
        <v>1</v>
      </c>
      <c r="DE44" s="580">
        <v>24</v>
      </c>
      <c r="DF44" s="576">
        <v>9728</v>
      </c>
      <c r="DG44" s="576">
        <v>2152</v>
      </c>
      <c r="DH44" s="581">
        <v>1453</v>
      </c>
      <c r="DI44" s="581">
        <v>1161338.3489999999</v>
      </c>
      <c r="DJ44" s="581">
        <v>308703.35200000001</v>
      </c>
      <c r="DK44" s="581">
        <v>411412.984</v>
      </c>
      <c r="DL44" s="576">
        <v>75107</v>
      </c>
      <c r="DM44" s="579">
        <v>16</v>
      </c>
      <c r="DN44" s="581">
        <v>17142</v>
      </c>
      <c r="DO44" s="581">
        <v>1982</v>
      </c>
      <c r="DP44" s="581">
        <v>1738</v>
      </c>
      <c r="DQ44" s="580">
        <v>87</v>
      </c>
      <c r="DR44" s="580">
        <v>1788</v>
      </c>
      <c r="DS44" s="576">
        <v>6987</v>
      </c>
      <c r="DT44" s="619">
        <v>10628</v>
      </c>
      <c r="DU44" s="576">
        <v>2906</v>
      </c>
      <c r="DV44" s="576">
        <v>2927</v>
      </c>
      <c r="DW44" s="580">
        <v>252</v>
      </c>
      <c r="DX44" s="580">
        <v>154</v>
      </c>
      <c r="DY44" s="580">
        <v>14</v>
      </c>
      <c r="DZ44" s="580">
        <v>1689</v>
      </c>
      <c r="EA44" s="580">
        <v>57</v>
      </c>
      <c r="EB44" s="580">
        <v>12975</v>
      </c>
      <c r="EC44" s="74" t="s">
        <v>1208</v>
      </c>
      <c r="ED44" s="584">
        <v>51</v>
      </c>
      <c r="EE44" s="576">
        <v>6571</v>
      </c>
      <c r="EF44" s="585">
        <v>7226</v>
      </c>
      <c r="EG44" s="579">
        <v>0</v>
      </c>
      <c r="EH44" s="586">
        <v>1488</v>
      </c>
      <c r="EI44" s="580">
        <v>53</v>
      </c>
      <c r="EJ44" s="580">
        <v>57</v>
      </c>
      <c r="EK44" s="577">
        <v>67.7</v>
      </c>
      <c r="EL44" s="580">
        <v>44</v>
      </c>
      <c r="EM44" s="580">
        <v>234</v>
      </c>
      <c r="EN44" s="580">
        <v>704</v>
      </c>
      <c r="EO44" s="581">
        <v>292</v>
      </c>
      <c r="EP44" s="581">
        <v>57</v>
      </c>
      <c r="EQ44" s="581">
        <v>551</v>
      </c>
      <c r="ER44" s="576">
        <v>1933</v>
      </c>
      <c r="ES44" s="577">
        <v>97</v>
      </c>
      <c r="ET44" s="577">
        <v>92.4</v>
      </c>
      <c r="EU44" s="581">
        <v>183</v>
      </c>
      <c r="EV44" s="577">
        <v>29.4</v>
      </c>
      <c r="EW44" s="581">
        <v>60630</v>
      </c>
      <c r="EX44" s="577">
        <v>32</v>
      </c>
      <c r="EY44" s="581">
        <v>393041</v>
      </c>
      <c r="EZ44" s="577">
        <v>3.3</v>
      </c>
      <c r="FA44" s="580">
        <v>325</v>
      </c>
      <c r="FB44" s="580">
        <v>9</v>
      </c>
      <c r="FC44" s="576">
        <v>474</v>
      </c>
      <c r="FD44" s="580">
        <v>207</v>
      </c>
      <c r="FE44" s="74" t="s">
        <v>1208</v>
      </c>
      <c r="FF44" s="580">
        <v>100</v>
      </c>
      <c r="FG44" s="577">
        <v>88.9</v>
      </c>
      <c r="FH44" s="576">
        <v>80999</v>
      </c>
      <c r="FI44" s="576">
        <v>714</v>
      </c>
      <c r="FJ44" s="576">
        <v>0</v>
      </c>
      <c r="FK44" s="586">
        <v>50718</v>
      </c>
      <c r="FL44" s="576">
        <v>43614</v>
      </c>
      <c r="FM44" s="576">
        <v>4559</v>
      </c>
      <c r="FN44" s="576">
        <v>2545</v>
      </c>
      <c r="FO44" s="576">
        <v>7261</v>
      </c>
      <c r="FP44" s="587">
        <v>13.8</v>
      </c>
      <c r="FQ44" s="584">
        <v>307</v>
      </c>
      <c r="FR44" s="588">
        <v>2.84</v>
      </c>
      <c r="FS44" s="585">
        <v>6469</v>
      </c>
      <c r="FT44" s="580">
        <v>0</v>
      </c>
      <c r="FU44" s="580">
        <v>18</v>
      </c>
      <c r="FV44" s="580">
        <v>205</v>
      </c>
      <c r="FW44" s="589">
        <v>45</v>
      </c>
      <c r="FX44" s="590">
        <v>1672</v>
      </c>
      <c r="FY44" s="591">
        <v>64.888799066665442</v>
      </c>
      <c r="FZ44" s="74" t="s">
        <v>1208</v>
      </c>
      <c r="GA44" s="588">
        <v>99.9</v>
      </c>
      <c r="GB44" s="588">
        <v>94.5</v>
      </c>
      <c r="GC44" s="577">
        <v>89.8</v>
      </c>
      <c r="GD44" s="592">
        <v>91.9</v>
      </c>
      <c r="GE44" s="593">
        <v>48</v>
      </c>
      <c r="GF44" s="584">
        <v>6</v>
      </c>
      <c r="GG44" s="584">
        <v>31</v>
      </c>
      <c r="GH44" s="580">
        <v>712</v>
      </c>
      <c r="GI44" s="580">
        <v>5</v>
      </c>
      <c r="GJ44" s="580">
        <v>2150</v>
      </c>
      <c r="GK44" s="580">
        <v>1828</v>
      </c>
      <c r="GL44" s="580">
        <v>3</v>
      </c>
      <c r="GM44" s="586" t="s">
        <v>439</v>
      </c>
      <c r="GN44" s="594">
        <v>258</v>
      </c>
      <c r="GO44" s="580" t="s">
        <v>439</v>
      </c>
      <c r="GP44" s="580" t="s">
        <v>439</v>
      </c>
      <c r="GQ44" s="576">
        <v>11940</v>
      </c>
      <c r="GR44" s="579">
        <v>18</v>
      </c>
      <c r="GS44" s="579">
        <v>3842</v>
      </c>
      <c r="GT44" s="579">
        <v>8080</v>
      </c>
      <c r="GU44" s="576">
        <v>110440</v>
      </c>
      <c r="GV44" s="576">
        <v>114</v>
      </c>
      <c r="GW44" s="576">
        <v>42638</v>
      </c>
      <c r="GX44" s="576">
        <v>67688</v>
      </c>
      <c r="GY44" s="576">
        <v>443</v>
      </c>
      <c r="GZ44" s="576">
        <v>5004</v>
      </c>
      <c r="HA44" s="576">
        <v>380866</v>
      </c>
      <c r="HB44" s="576">
        <v>1398</v>
      </c>
      <c r="HC44" s="576">
        <v>12032</v>
      </c>
      <c r="HD44" s="576">
        <v>253061</v>
      </c>
      <c r="HE44" s="576">
        <v>1312</v>
      </c>
      <c r="HF44" s="576">
        <v>30565</v>
      </c>
      <c r="HG44" s="576">
        <v>1174775.5900000001</v>
      </c>
      <c r="HH44" s="579">
        <v>1302</v>
      </c>
      <c r="HI44" s="580">
        <v>25066</v>
      </c>
      <c r="HJ44" s="580">
        <v>592106</v>
      </c>
      <c r="HK44" s="595">
        <v>4.24</v>
      </c>
      <c r="HL44" s="580">
        <v>0</v>
      </c>
      <c r="HM44" s="576">
        <v>975</v>
      </c>
      <c r="HN44" s="576">
        <v>272</v>
      </c>
      <c r="HO44" s="581">
        <v>30</v>
      </c>
      <c r="HP44" s="74" t="s">
        <v>1208</v>
      </c>
      <c r="HQ44" s="74" t="s">
        <v>1208</v>
      </c>
      <c r="HR44" s="74" t="s">
        <v>1208</v>
      </c>
      <c r="HS44" s="581">
        <v>0</v>
      </c>
      <c r="HT44" s="576">
        <v>603464</v>
      </c>
      <c r="HU44" s="576">
        <v>3412426</v>
      </c>
      <c r="HV44" s="580">
        <v>480418</v>
      </c>
      <c r="HW44" s="580">
        <v>584770</v>
      </c>
      <c r="HX44" s="580">
        <v>121121</v>
      </c>
      <c r="HY44" s="580">
        <v>3734</v>
      </c>
      <c r="HZ44" s="580">
        <v>0</v>
      </c>
      <c r="IA44" s="580">
        <v>44110</v>
      </c>
      <c r="IB44" s="580">
        <v>44110</v>
      </c>
      <c r="IC44" s="609">
        <v>33064</v>
      </c>
      <c r="ID44" s="609" t="s">
        <v>439</v>
      </c>
      <c r="IE44" s="609" t="s">
        <v>439</v>
      </c>
      <c r="IF44" s="578" t="s">
        <v>439</v>
      </c>
      <c r="IG44" s="578" t="s">
        <v>439</v>
      </c>
      <c r="IH44" s="609" t="s">
        <v>439</v>
      </c>
      <c r="II44" s="578" t="s">
        <v>439</v>
      </c>
      <c r="IJ44" s="609" t="s">
        <v>439</v>
      </c>
      <c r="IK44" s="576">
        <v>89002</v>
      </c>
      <c r="IL44" s="578">
        <v>3060</v>
      </c>
      <c r="IM44" s="626" t="s">
        <v>439</v>
      </c>
      <c r="IN44" s="620">
        <v>31.17</v>
      </c>
      <c r="IO44" s="609">
        <v>264824</v>
      </c>
      <c r="IP44" s="613" t="s">
        <v>439</v>
      </c>
      <c r="IQ44" s="592">
        <v>0</v>
      </c>
      <c r="IR44" s="592">
        <v>0</v>
      </c>
      <c r="IS44" s="592">
        <v>218.5</v>
      </c>
      <c r="IT44" s="592">
        <v>187.9</v>
      </c>
      <c r="IU44" s="576">
        <v>70621</v>
      </c>
      <c r="IV44" s="577">
        <v>70.5</v>
      </c>
      <c r="IW44" s="577">
        <v>60</v>
      </c>
      <c r="IX44" s="577">
        <v>29.5</v>
      </c>
      <c r="IY44" s="577">
        <v>58.5</v>
      </c>
      <c r="IZ44" s="577">
        <v>19.2</v>
      </c>
      <c r="JA44" s="578">
        <v>1</v>
      </c>
      <c r="JB44" s="578">
        <v>7</v>
      </c>
      <c r="JC44" s="588">
        <v>60.45</v>
      </c>
      <c r="JD44" s="621">
        <v>0.75</v>
      </c>
      <c r="JE44" s="622">
        <v>100.4</v>
      </c>
      <c r="JF44" s="622">
        <v>5.0999999999999996</v>
      </c>
      <c r="JG44" s="622">
        <v>2.4</v>
      </c>
      <c r="JH44" s="623">
        <v>97209209</v>
      </c>
      <c r="JI44" s="579">
        <v>44.1</v>
      </c>
      <c r="JJ44" s="579">
        <v>56.1</v>
      </c>
      <c r="JK44" s="579" t="s">
        <v>439</v>
      </c>
      <c r="JL44" s="579" t="s">
        <v>439</v>
      </c>
      <c r="JM44" s="579">
        <v>10</v>
      </c>
      <c r="JN44" s="577">
        <v>37.700000000000003</v>
      </c>
      <c r="JO44" s="624">
        <v>2395</v>
      </c>
      <c r="JP44" s="74" t="s">
        <v>1208</v>
      </c>
      <c r="JQ44" s="74" t="s">
        <v>1208</v>
      </c>
      <c r="JR44" s="74" t="s">
        <v>1208</v>
      </c>
      <c r="JS44" s="577">
        <v>41</v>
      </c>
      <c r="JT44" s="577">
        <v>32.200000000000003</v>
      </c>
      <c r="JU44" s="576">
        <v>47109</v>
      </c>
      <c r="JV44" s="576">
        <v>687</v>
      </c>
      <c r="JW44" s="576">
        <v>918</v>
      </c>
      <c r="JX44" s="576">
        <v>3783</v>
      </c>
      <c r="JY44" s="576">
        <v>4337</v>
      </c>
      <c r="JZ44" s="576">
        <v>4331</v>
      </c>
      <c r="KA44" s="576">
        <v>5062</v>
      </c>
      <c r="KB44" s="576">
        <v>7096</v>
      </c>
      <c r="KC44" s="576">
        <v>6745</v>
      </c>
      <c r="KD44" s="576">
        <v>5748</v>
      </c>
      <c r="KE44" s="576">
        <v>4214</v>
      </c>
      <c r="KF44" s="576">
        <v>3714</v>
      </c>
      <c r="KG44" s="576">
        <v>2926</v>
      </c>
      <c r="KH44" s="74" t="s">
        <v>1208</v>
      </c>
      <c r="KI44" s="576">
        <v>1545</v>
      </c>
      <c r="KJ44" s="576">
        <v>592</v>
      </c>
      <c r="KK44" s="576">
        <v>233</v>
      </c>
      <c r="KL44" s="576">
        <v>69</v>
      </c>
      <c r="KM44" s="576">
        <v>5972</v>
      </c>
      <c r="KN44" s="576">
        <v>5636</v>
      </c>
      <c r="KO44" s="576">
        <v>5586</v>
      </c>
      <c r="KP44" s="576">
        <v>6272</v>
      </c>
      <c r="KQ44" s="576">
        <v>7461</v>
      </c>
      <c r="KR44" s="576">
        <v>9985</v>
      </c>
      <c r="KS44" s="576">
        <v>9180</v>
      </c>
      <c r="KT44" s="576">
        <v>8060</v>
      </c>
      <c r="KU44" s="576">
        <v>6629</v>
      </c>
      <c r="KV44" s="576">
        <v>8076</v>
      </c>
      <c r="KW44" s="576">
        <v>10660</v>
      </c>
      <c r="KX44" s="74" t="s">
        <v>1208</v>
      </c>
      <c r="KY44" s="576">
        <v>10067</v>
      </c>
      <c r="KZ44" s="576">
        <v>7842</v>
      </c>
      <c r="LA44" s="576">
        <v>5660</v>
      </c>
      <c r="LB44" s="576">
        <v>5486</v>
      </c>
    </row>
    <row r="45" spans="1:314" ht="12" customHeight="1">
      <c r="A45" s="3">
        <v>272159</v>
      </c>
      <c r="B45" s="555" t="s">
        <v>769</v>
      </c>
      <c r="C45" s="575">
        <v>24.7</v>
      </c>
      <c r="D45" s="576">
        <v>231189</v>
      </c>
      <c r="E45" s="577">
        <v>11.5</v>
      </c>
      <c r="F45" s="577">
        <v>58.7</v>
      </c>
      <c r="G45" s="577">
        <v>29.8</v>
      </c>
      <c r="H45" s="578">
        <v>9675</v>
      </c>
      <c r="I45" s="578">
        <v>20822</v>
      </c>
      <c r="J45" s="578">
        <v>32943</v>
      </c>
      <c r="K45" s="576">
        <v>35440</v>
      </c>
      <c r="L45" s="576">
        <v>110299</v>
      </c>
      <c r="M45" s="576">
        <v>3138</v>
      </c>
      <c r="N45" s="576">
        <v>7376</v>
      </c>
      <c r="O45" s="576">
        <v>8027</v>
      </c>
      <c r="P45" s="74" t="s">
        <v>1208</v>
      </c>
      <c r="Q45" s="74" t="s">
        <v>1208</v>
      </c>
      <c r="R45" s="578">
        <v>231189</v>
      </c>
      <c r="S45" s="576">
        <v>237518</v>
      </c>
      <c r="T45" s="576">
        <v>210924</v>
      </c>
      <c r="U45" s="576">
        <v>0</v>
      </c>
      <c r="V45" s="576">
        <v>857316</v>
      </c>
      <c r="W45" s="576">
        <v>194102</v>
      </c>
      <c r="X45" s="576">
        <v>546479</v>
      </c>
      <c r="Y45" s="576">
        <v>12</v>
      </c>
      <c r="Z45" s="576">
        <v>41</v>
      </c>
      <c r="AA45" s="580">
        <v>24</v>
      </c>
      <c r="AB45" s="74" t="s">
        <v>1208</v>
      </c>
      <c r="AC45" s="74" t="s">
        <v>1208</v>
      </c>
      <c r="AD45" s="581" t="s">
        <v>439</v>
      </c>
      <c r="AE45" s="576">
        <v>70.64</v>
      </c>
      <c r="AF45" s="583">
        <v>28.22</v>
      </c>
      <c r="AG45" s="576">
        <v>1209</v>
      </c>
      <c r="AH45" s="576">
        <v>357940</v>
      </c>
      <c r="AI45" s="576" t="s">
        <v>439</v>
      </c>
      <c r="AJ45" s="74" t="s">
        <v>1207</v>
      </c>
      <c r="AK45" s="574">
        <v>9</v>
      </c>
      <c r="AL45" s="576">
        <v>1428</v>
      </c>
      <c r="AM45" s="576">
        <v>24</v>
      </c>
      <c r="AN45" s="576">
        <v>10715</v>
      </c>
      <c r="AO45" s="576">
        <v>686</v>
      </c>
      <c r="AP45" s="576">
        <v>36</v>
      </c>
      <c r="AQ45" s="582">
        <v>12</v>
      </c>
      <c r="AR45" s="576">
        <v>5278</v>
      </c>
      <c r="AS45" s="576">
        <v>379</v>
      </c>
      <c r="AT45" s="576">
        <v>1</v>
      </c>
      <c r="AU45" s="576">
        <v>112</v>
      </c>
      <c r="AV45" s="576">
        <v>14</v>
      </c>
      <c r="AW45" s="576">
        <v>31</v>
      </c>
      <c r="AX45" s="74" t="s">
        <v>1207</v>
      </c>
      <c r="AY45" s="74" t="s">
        <v>1207</v>
      </c>
      <c r="AZ45" s="74" t="s">
        <v>1207</v>
      </c>
      <c r="BA45" s="74" t="s">
        <v>1207</v>
      </c>
      <c r="BB45" s="577">
        <v>100</v>
      </c>
      <c r="BC45" s="577">
        <v>111</v>
      </c>
      <c r="BD45" s="577">
        <v>112</v>
      </c>
      <c r="BE45" s="74" t="s">
        <v>1207</v>
      </c>
      <c r="BF45" s="580">
        <v>36</v>
      </c>
      <c r="BG45" s="582">
        <v>36</v>
      </c>
      <c r="BH45" s="582">
        <v>8</v>
      </c>
      <c r="BI45" s="74" t="s">
        <v>1208</v>
      </c>
      <c r="BJ45" s="74" t="s">
        <v>1208</v>
      </c>
      <c r="BK45" s="580">
        <v>0</v>
      </c>
      <c r="BL45" s="580">
        <v>0</v>
      </c>
      <c r="BM45" s="582">
        <v>0</v>
      </c>
      <c r="BN45" s="582">
        <v>0</v>
      </c>
      <c r="BO45" s="579">
        <v>2</v>
      </c>
      <c r="BP45" s="576">
        <v>8755</v>
      </c>
      <c r="BQ45" s="579" t="s">
        <v>439</v>
      </c>
      <c r="BR45" s="576" t="s">
        <v>439</v>
      </c>
      <c r="BS45" s="579" t="s">
        <v>439</v>
      </c>
      <c r="BT45" s="576" t="s">
        <v>439</v>
      </c>
      <c r="BU45" s="579" t="s">
        <v>439</v>
      </c>
      <c r="BV45" s="576" t="s">
        <v>439</v>
      </c>
      <c r="BW45" s="577" t="s">
        <v>439</v>
      </c>
      <c r="BX45" s="580" t="s">
        <v>439</v>
      </c>
      <c r="BY45" s="580">
        <v>2</v>
      </c>
      <c r="BZ45" s="580" t="s">
        <v>439</v>
      </c>
      <c r="CA45" s="580">
        <v>9581</v>
      </c>
      <c r="CB45" s="577">
        <v>46.7</v>
      </c>
      <c r="CC45" s="583">
        <v>0.88</v>
      </c>
      <c r="CD45" s="577">
        <v>30.3</v>
      </c>
      <c r="CE45" s="577">
        <v>6.206646120613402</v>
      </c>
      <c r="CF45" s="577">
        <v>56.605195612899998</v>
      </c>
      <c r="CG45" s="579">
        <v>14</v>
      </c>
      <c r="CH45" s="576">
        <v>1959</v>
      </c>
      <c r="CI45" s="579">
        <v>185</v>
      </c>
      <c r="CJ45" s="579">
        <v>386</v>
      </c>
      <c r="CK45" s="579">
        <v>2502</v>
      </c>
      <c r="CL45" s="579">
        <v>782</v>
      </c>
      <c r="CM45" s="579">
        <v>153</v>
      </c>
      <c r="CN45" s="579">
        <v>399</v>
      </c>
      <c r="CO45" s="575">
        <v>1.3</v>
      </c>
      <c r="CP45" s="580" t="s">
        <v>439</v>
      </c>
      <c r="CQ45" s="579">
        <v>3</v>
      </c>
      <c r="CR45" s="579">
        <v>8</v>
      </c>
      <c r="CS45" s="576">
        <v>4</v>
      </c>
      <c r="CT45" s="576" t="s">
        <v>439</v>
      </c>
      <c r="CU45" s="576" t="s">
        <v>439</v>
      </c>
      <c r="CV45" s="576">
        <v>14</v>
      </c>
      <c r="CW45" s="576">
        <v>895</v>
      </c>
      <c r="CX45" s="576">
        <v>4</v>
      </c>
      <c r="CY45" s="576">
        <v>400</v>
      </c>
      <c r="CZ45" s="576">
        <v>20</v>
      </c>
      <c r="DA45" s="576">
        <v>358</v>
      </c>
      <c r="DB45" s="576">
        <v>5</v>
      </c>
      <c r="DC45" s="576">
        <v>53</v>
      </c>
      <c r="DD45" s="576">
        <v>5</v>
      </c>
      <c r="DE45" s="576">
        <v>125</v>
      </c>
      <c r="DF45" s="576">
        <v>8737</v>
      </c>
      <c r="DG45" s="576">
        <v>1712</v>
      </c>
      <c r="DH45" s="581">
        <v>1325</v>
      </c>
      <c r="DI45" s="581">
        <v>967642.64099999995</v>
      </c>
      <c r="DJ45" s="581">
        <v>249719.17300000001</v>
      </c>
      <c r="DK45" s="581">
        <v>374375.89500000002</v>
      </c>
      <c r="DL45" s="576">
        <v>68807</v>
      </c>
      <c r="DM45" s="579">
        <v>12</v>
      </c>
      <c r="DN45" s="581">
        <v>12740</v>
      </c>
      <c r="DO45" s="581">
        <v>1577</v>
      </c>
      <c r="DP45" s="581">
        <v>1228</v>
      </c>
      <c r="DQ45" s="576">
        <v>51</v>
      </c>
      <c r="DR45" s="576">
        <v>1139</v>
      </c>
      <c r="DS45" s="576">
        <v>9029</v>
      </c>
      <c r="DT45" s="599">
        <v>9209</v>
      </c>
      <c r="DU45" s="576">
        <v>2782</v>
      </c>
      <c r="DV45" s="576">
        <v>2446</v>
      </c>
      <c r="DW45" s="576">
        <v>242</v>
      </c>
      <c r="DX45" s="576">
        <v>127</v>
      </c>
      <c r="DY45" s="576">
        <v>2</v>
      </c>
      <c r="DZ45" s="576">
        <v>1286</v>
      </c>
      <c r="EA45" s="576">
        <v>53</v>
      </c>
      <c r="EB45" s="576">
        <v>8842</v>
      </c>
      <c r="EC45" s="74" t="s">
        <v>1208</v>
      </c>
      <c r="ED45" s="584">
        <v>47</v>
      </c>
      <c r="EE45" s="576">
        <v>5327</v>
      </c>
      <c r="EF45" s="585">
        <v>4849</v>
      </c>
      <c r="EG45" s="576">
        <v>0</v>
      </c>
      <c r="EH45" s="586">
        <v>934</v>
      </c>
      <c r="EI45" s="580">
        <v>45</v>
      </c>
      <c r="EJ45" s="580">
        <v>44</v>
      </c>
      <c r="EK45" s="577">
        <v>60</v>
      </c>
      <c r="EL45" s="580">
        <v>36</v>
      </c>
      <c r="EM45" s="580">
        <v>115</v>
      </c>
      <c r="EN45" s="580">
        <v>856</v>
      </c>
      <c r="EO45" s="581">
        <v>129</v>
      </c>
      <c r="EP45" s="581">
        <v>25</v>
      </c>
      <c r="EQ45" s="581">
        <v>1249</v>
      </c>
      <c r="ER45" s="576">
        <v>1451</v>
      </c>
      <c r="ES45" s="577">
        <v>94.8</v>
      </c>
      <c r="ET45" s="577">
        <v>86.8</v>
      </c>
      <c r="EU45" s="581">
        <v>198</v>
      </c>
      <c r="EV45" s="577">
        <v>31.17</v>
      </c>
      <c r="EW45" s="581">
        <v>53583</v>
      </c>
      <c r="EX45" s="577">
        <v>36.1</v>
      </c>
      <c r="EY45" s="581">
        <v>400282</v>
      </c>
      <c r="EZ45" s="577">
        <v>4.5999999999999996</v>
      </c>
      <c r="FA45" s="580">
        <v>259</v>
      </c>
      <c r="FB45" s="580">
        <v>21</v>
      </c>
      <c r="FC45" s="576">
        <v>1112</v>
      </c>
      <c r="FD45" s="576">
        <v>138</v>
      </c>
      <c r="FE45" s="74" t="s">
        <v>1208</v>
      </c>
      <c r="FF45" s="576">
        <v>100</v>
      </c>
      <c r="FG45" s="577">
        <v>100</v>
      </c>
      <c r="FH45" s="576">
        <v>71771</v>
      </c>
      <c r="FI45" s="576">
        <v>2425</v>
      </c>
      <c r="FJ45" s="576">
        <v>65</v>
      </c>
      <c r="FK45" s="586">
        <v>63524</v>
      </c>
      <c r="FL45" s="576">
        <v>49500</v>
      </c>
      <c r="FM45" s="576">
        <v>10156</v>
      </c>
      <c r="FN45" s="576">
        <v>3868</v>
      </c>
      <c r="FO45" s="576">
        <v>5822</v>
      </c>
      <c r="FP45" s="587">
        <v>21.1</v>
      </c>
      <c r="FQ45" s="584">
        <v>77</v>
      </c>
      <c r="FR45" s="588">
        <v>5.7</v>
      </c>
      <c r="FS45" s="585">
        <v>8361</v>
      </c>
      <c r="FT45" s="580">
        <v>95</v>
      </c>
      <c r="FU45" s="580" t="s">
        <v>439</v>
      </c>
      <c r="FV45" s="580" t="s">
        <v>439</v>
      </c>
      <c r="FW45" s="589">
        <v>15</v>
      </c>
      <c r="FX45" s="590">
        <v>575</v>
      </c>
      <c r="FY45" s="591">
        <v>63.702997437578212</v>
      </c>
      <c r="FZ45" s="74" t="s">
        <v>1208</v>
      </c>
      <c r="GA45" s="588">
        <v>100</v>
      </c>
      <c r="GB45" s="588">
        <v>96.8</v>
      </c>
      <c r="GC45" s="577">
        <v>99.7</v>
      </c>
      <c r="GD45" s="592">
        <v>34</v>
      </c>
      <c r="GE45" s="593">
        <v>67</v>
      </c>
      <c r="GF45" s="584">
        <v>7</v>
      </c>
      <c r="GG45" s="584">
        <v>24</v>
      </c>
      <c r="GH45" s="580">
        <v>1004</v>
      </c>
      <c r="GI45" s="580">
        <v>1</v>
      </c>
      <c r="GJ45" s="580">
        <v>1762</v>
      </c>
      <c r="GK45" s="580">
        <v>2271</v>
      </c>
      <c r="GL45" s="580">
        <v>4</v>
      </c>
      <c r="GM45" s="586" t="s">
        <v>439</v>
      </c>
      <c r="GN45" s="594">
        <v>280</v>
      </c>
      <c r="GO45" s="580" t="s">
        <v>439</v>
      </c>
      <c r="GP45" s="580" t="s">
        <v>439</v>
      </c>
      <c r="GQ45" s="576">
        <v>7096</v>
      </c>
      <c r="GR45" s="579">
        <v>4</v>
      </c>
      <c r="GS45" s="579">
        <v>1101</v>
      </c>
      <c r="GT45" s="579">
        <v>5991</v>
      </c>
      <c r="GU45" s="576">
        <v>69396</v>
      </c>
      <c r="GV45" s="576">
        <v>14</v>
      </c>
      <c r="GW45" s="576">
        <v>12804</v>
      </c>
      <c r="GX45" s="576">
        <v>56578</v>
      </c>
      <c r="GY45" s="576">
        <v>211</v>
      </c>
      <c r="GZ45" s="576">
        <v>2093</v>
      </c>
      <c r="HA45" s="576">
        <v>195499</v>
      </c>
      <c r="HB45" s="576">
        <v>1090</v>
      </c>
      <c r="HC45" s="576">
        <v>10260</v>
      </c>
      <c r="HD45" s="576">
        <v>191958</v>
      </c>
      <c r="HE45" s="576">
        <v>208</v>
      </c>
      <c r="HF45" s="576">
        <v>7578</v>
      </c>
      <c r="HG45" s="576">
        <v>184110.6</v>
      </c>
      <c r="HH45" s="579">
        <v>205</v>
      </c>
      <c r="HI45" s="580">
        <v>7578</v>
      </c>
      <c r="HJ45" s="580">
        <v>184110</v>
      </c>
      <c r="HK45" s="595">
        <v>1.4887999999999999</v>
      </c>
      <c r="HL45" s="580">
        <v>0</v>
      </c>
      <c r="HM45" s="576">
        <v>450</v>
      </c>
      <c r="HN45" s="576">
        <v>140</v>
      </c>
      <c r="HO45" s="581">
        <v>4</v>
      </c>
      <c r="HP45" s="74" t="s">
        <v>1208</v>
      </c>
      <c r="HQ45" s="74" t="s">
        <v>1208</v>
      </c>
      <c r="HR45" s="74" t="s">
        <v>1208</v>
      </c>
      <c r="HS45" s="581">
        <v>0</v>
      </c>
      <c r="HT45" s="576">
        <v>307281</v>
      </c>
      <c r="HU45" s="576">
        <v>1955719</v>
      </c>
      <c r="HV45" s="580">
        <v>247538</v>
      </c>
      <c r="HW45" s="580">
        <v>307432</v>
      </c>
      <c r="HX45" s="580">
        <v>80088</v>
      </c>
      <c r="HY45" s="580">
        <v>675.83</v>
      </c>
      <c r="HZ45" s="580">
        <v>0</v>
      </c>
      <c r="IA45" s="580">
        <v>53550</v>
      </c>
      <c r="IB45" s="580">
        <v>40460</v>
      </c>
      <c r="IC45" s="609" t="s">
        <v>439</v>
      </c>
      <c r="ID45" s="609" t="s">
        <v>439</v>
      </c>
      <c r="IE45" s="609" t="s">
        <v>439</v>
      </c>
      <c r="IF45" s="578">
        <v>222</v>
      </c>
      <c r="IG45" s="578" t="s">
        <v>439</v>
      </c>
      <c r="IH45" s="609">
        <v>165</v>
      </c>
      <c r="II45" s="578" t="s">
        <v>439</v>
      </c>
      <c r="IJ45" s="609">
        <v>83567</v>
      </c>
      <c r="IK45" s="576">
        <v>73382</v>
      </c>
      <c r="IL45" s="578">
        <v>5020</v>
      </c>
      <c r="IM45" s="626">
        <v>0</v>
      </c>
      <c r="IN45" s="687">
        <v>19.32</v>
      </c>
      <c r="IO45" s="634">
        <v>231360</v>
      </c>
      <c r="IP45" s="613" t="s">
        <v>439</v>
      </c>
      <c r="IQ45" s="592">
        <v>5.9</v>
      </c>
      <c r="IR45" s="592">
        <v>5.9</v>
      </c>
      <c r="IS45" s="592">
        <v>43.6</v>
      </c>
      <c r="IT45" s="592">
        <v>43.6</v>
      </c>
      <c r="IU45" s="576">
        <v>61698</v>
      </c>
      <c r="IV45" s="577">
        <v>64.599999999999994</v>
      </c>
      <c r="IW45" s="577">
        <v>63.7</v>
      </c>
      <c r="IX45" s="577">
        <v>43.8</v>
      </c>
      <c r="IY45" s="577">
        <v>68.2</v>
      </c>
      <c r="IZ45" s="577">
        <v>24.4</v>
      </c>
      <c r="JA45" s="578">
        <v>2</v>
      </c>
      <c r="JB45" s="578">
        <v>11</v>
      </c>
      <c r="JC45" s="584">
        <v>86.3</v>
      </c>
      <c r="JD45" s="621">
        <v>0.66800000000000004</v>
      </c>
      <c r="JE45" s="622">
        <v>91.3</v>
      </c>
      <c r="JF45" s="622">
        <v>0.4</v>
      </c>
      <c r="JG45" s="622">
        <v>4</v>
      </c>
      <c r="JH45" s="623">
        <v>61702941</v>
      </c>
      <c r="JI45" s="579">
        <v>38.6</v>
      </c>
      <c r="JJ45" s="579">
        <v>55.9</v>
      </c>
      <c r="JK45" s="579" t="s">
        <v>439</v>
      </c>
      <c r="JL45" s="579" t="s">
        <v>439</v>
      </c>
      <c r="JM45" s="579" t="s">
        <v>439</v>
      </c>
      <c r="JN45" s="577">
        <v>31.1</v>
      </c>
      <c r="JO45" s="624">
        <v>1218</v>
      </c>
      <c r="JP45" s="74" t="s">
        <v>1208</v>
      </c>
      <c r="JQ45" s="74" t="s">
        <v>1208</v>
      </c>
      <c r="JR45" s="74" t="s">
        <v>1208</v>
      </c>
      <c r="JS45" s="577">
        <v>45</v>
      </c>
      <c r="JT45" s="577">
        <v>27.3</v>
      </c>
      <c r="JU45" s="576">
        <v>39799</v>
      </c>
      <c r="JV45" s="576">
        <v>780</v>
      </c>
      <c r="JW45" s="576">
        <v>924</v>
      </c>
      <c r="JX45" s="576">
        <v>3122</v>
      </c>
      <c r="JY45" s="576">
        <v>3683</v>
      </c>
      <c r="JZ45" s="576">
        <v>3792</v>
      </c>
      <c r="KA45" s="576">
        <v>4647</v>
      </c>
      <c r="KB45" s="576">
        <v>6563</v>
      </c>
      <c r="KC45" s="576">
        <v>5983</v>
      </c>
      <c r="KD45" s="576">
        <v>4865</v>
      </c>
      <c r="KE45" s="576">
        <v>3794</v>
      </c>
      <c r="KF45" s="576">
        <v>3562</v>
      </c>
      <c r="KG45" s="576">
        <v>3006</v>
      </c>
      <c r="KH45" s="74" t="s">
        <v>1208</v>
      </c>
      <c r="KI45" s="576">
        <v>1488</v>
      </c>
      <c r="KJ45" s="576">
        <v>545</v>
      </c>
      <c r="KK45" s="576">
        <v>204</v>
      </c>
      <c r="KL45" s="576">
        <v>80</v>
      </c>
      <c r="KM45" s="576">
        <v>5048</v>
      </c>
      <c r="KN45" s="576">
        <v>4591</v>
      </c>
      <c r="KO45" s="576">
        <v>4711</v>
      </c>
      <c r="KP45" s="576">
        <v>5491</v>
      </c>
      <c r="KQ45" s="576">
        <v>6782</v>
      </c>
      <c r="KR45" s="576">
        <v>8890</v>
      </c>
      <c r="KS45" s="576">
        <v>8024</v>
      </c>
      <c r="KT45" s="576">
        <v>6936</v>
      </c>
      <c r="KU45" s="576">
        <v>6077</v>
      </c>
      <c r="KV45" s="576">
        <v>7835</v>
      </c>
      <c r="KW45" s="576">
        <v>10659</v>
      </c>
      <c r="KX45" s="74" t="s">
        <v>1208</v>
      </c>
      <c r="KY45" s="576">
        <v>9482</v>
      </c>
      <c r="KZ45" s="576">
        <v>6674</v>
      </c>
      <c r="LA45" s="576">
        <v>4436</v>
      </c>
      <c r="LB45" s="576">
        <v>3985</v>
      </c>
    </row>
    <row r="46" spans="1:314" ht="12" customHeight="1">
      <c r="A46" s="3">
        <v>272272</v>
      </c>
      <c r="B46" s="555" t="s">
        <v>731</v>
      </c>
      <c r="C46" s="575">
        <v>61.78</v>
      </c>
      <c r="D46" s="576">
        <v>487772</v>
      </c>
      <c r="E46" s="577">
        <v>11.2</v>
      </c>
      <c r="F46" s="577">
        <v>60.6</v>
      </c>
      <c r="G46" s="577">
        <v>28.2</v>
      </c>
      <c r="H46" s="609">
        <v>19899</v>
      </c>
      <c r="I46" s="637">
        <v>42408</v>
      </c>
      <c r="J46" s="578">
        <v>67946</v>
      </c>
      <c r="K46" s="578">
        <v>72365</v>
      </c>
      <c r="L46" s="576">
        <v>241432</v>
      </c>
      <c r="M46" s="576">
        <v>18916</v>
      </c>
      <c r="N46" s="576">
        <v>18509</v>
      </c>
      <c r="O46" s="579">
        <v>17960</v>
      </c>
      <c r="P46" s="74" t="s">
        <v>1208</v>
      </c>
      <c r="Q46" s="74" t="s">
        <v>1208</v>
      </c>
      <c r="R46" s="594">
        <v>493490</v>
      </c>
      <c r="S46" s="576">
        <v>502784</v>
      </c>
      <c r="T46" s="576">
        <v>522051</v>
      </c>
      <c r="U46" s="576">
        <v>181722</v>
      </c>
      <c r="V46" s="576">
        <v>1759009</v>
      </c>
      <c r="W46" s="576">
        <v>549662</v>
      </c>
      <c r="X46" s="576">
        <v>806735</v>
      </c>
      <c r="Y46" s="580">
        <v>25</v>
      </c>
      <c r="Z46" s="574">
        <v>57</v>
      </c>
      <c r="AA46" s="580">
        <v>0</v>
      </c>
      <c r="AB46" s="74" t="s">
        <v>1208</v>
      </c>
      <c r="AC46" s="74" t="s">
        <v>1208</v>
      </c>
      <c r="AD46" s="581">
        <v>75027</v>
      </c>
      <c r="AE46" s="576">
        <v>565</v>
      </c>
      <c r="AF46" s="580">
        <v>2698</v>
      </c>
      <c r="AG46" s="576">
        <v>1500</v>
      </c>
      <c r="AH46" s="576">
        <v>147891</v>
      </c>
      <c r="AI46" s="576" t="s">
        <v>439</v>
      </c>
      <c r="AJ46" s="74" t="s">
        <v>1207</v>
      </c>
      <c r="AK46" s="574">
        <v>17</v>
      </c>
      <c r="AL46" s="576">
        <v>1998</v>
      </c>
      <c r="AM46" s="579">
        <v>49</v>
      </c>
      <c r="AN46" s="576">
        <v>20440</v>
      </c>
      <c r="AO46" s="576">
        <v>1418</v>
      </c>
      <c r="AP46" s="576">
        <v>208</v>
      </c>
      <c r="AQ46" s="582">
        <v>23</v>
      </c>
      <c r="AR46" s="576">
        <v>10273</v>
      </c>
      <c r="AS46" s="576">
        <v>850</v>
      </c>
      <c r="AT46" s="576">
        <v>7</v>
      </c>
      <c r="AU46" s="576">
        <v>527</v>
      </c>
      <c r="AV46" s="576">
        <v>46</v>
      </c>
      <c r="AW46" s="576">
        <v>476</v>
      </c>
      <c r="AX46" s="74" t="s">
        <v>1207</v>
      </c>
      <c r="AY46" s="74" t="s">
        <v>1207</v>
      </c>
      <c r="AZ46" s="74" t="s">
        <v>1207</v>
      </c>
      <c r="BA46" s="74" t="s">
        <v>1207</v>
      </c>
      <c r="BB46" s="577">
        <v>100</v>
      </c>
      <c r="BC46" s="577">
        <v>79.8</v>
      </c>
      <c r="BD46" s="577">
        <v>79.3</v>
      </c>
      <c r="BE46" s="74" t="s">
        <v>1207</v>
      </c>
      <c r="BF46" s="580">
        <v>18</v>
      </c>
      <c r="BG46" s="582">
        <v>20</v>
      </c>
      <c r="BH46" s="582">
        <v>15</v>
      </c>
      <c r="BI46" s="74" t="s">
        <v>1208</v>
      </c>
      <c r="BJ46" s="74" t="s">
        <v>1208</v>
      </c>
      <c r="BK46" s="580">
        <v>3</v>
      </c>
      <c r="BL46" s="580">
        <v>3</v>
      </c>
      <c r="BM46" s="582">
        <v>9</v>
      </c>
      <c r="BN46" s="582">
        <v>5</v>
      </c>
      <c r="BO46" s="579">
        <v>2</v>
      </c>
      <c r="BP46" s="576">
        <v>16393</v>
      </c>
      <c r="BQ46" s="579">
        <v>1</v>
      </c>
      <c r="BR46" s="576">
        <v>13500</v>
      </c>
      <c r="BS46" s="579">
        <v>7</v>
      </c>
      <c r="BT46" s="576">
        <v>58931</v>
      </c>
      <c r="BU46" s="579">
        <v>1</v>
      </c>
      <c r="BV46" s="576">
        <v>803</v>
      </c>
      <c r="BW46" s="577" t="s">
        <v>439</v>
      </c>
      <c r="BX46" s="580">
        <v>2</v>
      </c>
      <c r="BY46" s="580">
        <v>4</v>
      </c>
      <c r="BZ46" s="580">
        <v>467</v>
      </c>
      <c r="CA46" s="580">
        <v>32529</v>
      </c>
      <c r="CB46" s="577">
        <v>55.1</v>
      </c>
      <c r="CC46" s="583">
        <v>1.22</v>
      </c>
      <c r="CD46" s="577">
        <v>30</v>
      </c>
      <c r="CE46" s="577">
        <v>5.3264436716797547</v>
      </c>
      <c r="CF46" s="577">
        <v>59.3815685239</v>
      </c>
      <c r="CG46" s="579">
        <v>21</v>
      </c>
      <c r="CH46" s="576">
        <v>4256</v>
      </c>
      <c r="CI46" s="579">
        <v>404</v>
      </c>
      <c r="CJ46" s="579">
        <v>842</v>
      </c>
      <c r="CK46" s="579">
        <v>5251</v>
      </c>
      <c r="CL46" s="579">
        <v>1573</v>
      </c>
      <c r="CM46" s="579">
        <v>308</v>
      </c>
      <c r="CN46" s="579">
        <v>881</v>
      </c>
      <c r="CO46" s="575">
        <v>1.33</v>
      </c>
      <c r="CP46" s="583">
        <v>0</v>
      </c>
      <c r="CQ46" s="579">
        <v>2</v>
      </c>
      <c r="CR46" s="579">
        <v>12</v>
      </c>
      <c r="CS46" s="579">
        <v>6</v>
      </c>
      <c r="CT46" s="579">
        <v>1</v>
      </c>
      <c r="CU46" s="579">
        <v>150</v>
      </c>
      <c r="CV46" s="579">
        <v>26</v>
      </c>
      <c r="CW46" s="576">
        <v>1856</v>
      </c>
      <c r="CX46" s="579">
        <v>12</v>
      </c>
      <c r="CY46" s="579">
        <v>1161</v>
      </c>
      <c r="CZ46" s="580">
        <v>44</v>
      </c>
      <c r="DA46" s="580">
        <v>667</v>
      </c>
      <c r="DB46" s="580">
        <v>21</v>
      </c>
      <c r="DC46" s="580">
        <v>311</v>
      </c>
      <c r="DD46" s="580">
        <v>4</v>
      </c>
      <c r="DE46" s="580">
        <v>108</v>
      </c>
      <c r="DF46" s="576">
        <v>19492</v>
      </c>
      <c r="DG46" s="576">
        <v>3804</v>
      </c>
      <c r="DH46" s="581">
        <v>3165</v>
      </c>
      <c r="DI46" s="581">
        <v>2122569.4649999999</v>
      </c>
      <c r="DJ46" s="581">
        <v>466945.522</v>
      </c>
      <c r="DK46" s="581">
        <v>911790.72499999998</v>
      </c>
      <c r="DL46" s="576">
        <v>137458</v>
      </c>
      <c r="DM46" s="579">
        <v>22</v>
      </c>
      <c r="DN46" s="581">
        <v>32409</v>
      </c>
      <c r="DO46" s="581">
        <v>3483</v>
      </c>
      <c r="DP46" s="581">
        <v>2944</v>
      </c>
      <c r="DQ46" s="580">
        <v>158</v>
      </c>
      <c r="DR46" s="580">
        <v>1586</v>
      </c>
      <c r="DS46" s="576">
        <v>31214</v>
      </c>
      <c r="DT46" s="619">
        <v>19039</v>
      </c>
      <c r="DU46" s="578">
        <v>4669</v>
      </c>
      <c r="DV46" s="619">
        <v>5233</v>
      </c>
      <c r="DW46" s="580">
        <v>636</v>
      </c>
      <c r="DX46" s="580">
        <v>233</v>
      </c>
      <c r="DY46" s="580">
        <v>4</v>
      </c>
      <c r="DZ46" s="580">
        <v>3773</v>
      </c>
      <c r="EA46" s="580">
        <v>66</v>
      </c>
      <c r="EB46" s="580">
        <v>13517</v>
      </c>
      <c r="EC46" s="74" t="s">
        <v>1208</v>
      </c>
      <c r="ED46" s="584">
        <v>108</v>
      </c>
      <c r="EE46" s="576">
        <v>12316</v>
      </c>
      <c r="EF46" s="585">
        <v>11226</v>
      </c>
      <c r="EG46" s="579">
        <v>38</v>
      </c>
      <c r="EH46" s="586">
        <v>2142</v>
      </c>
      <c r="EI46" s="580">
        <v>95</v>
      </c>
      <c r="EJ46" s="580">
        <v>89</v>
      </c>
      <c r="EK46" s="577">
        <v>72.3</v>
      </c>
      <c r="EL46" s="580">
        <v>85</v>
      </c>
      <c r="EM46" s="580">
        <v>501</v>
      </c>
      <c r="EN46" s="580">
        <v>137</v>
      </c>
      <c r="EO46" s="581">
        <v>347</v>
      </c>
      <c r="EP46" s="581">
        <v>14</v>
      </c>
      <c r="EQ46" s="581">
        <v>2975</v>
      </c>
      <c r="ER46" s="576">
        <v>3242</v>
      </c>
      <c r="ES46" s="577">
        <v>96.9</v>
      </c>
      <c r="ET46" s="577">
        <v>95</v>
      </c>
      <c r="EU46" s="581">
        <v>517</v>
      </c>
      <c r="EV46" s="577">
        <v>36.729999999999997</v>
      </c>
      <c r="EW46" s="581">
        <v>110470</v>
      </c>
      <c r="EX46" s="577">
        <v>28.4</v>
      </c>
      <c r="EY46" s="581">
        <v>400848</v>
      </c>
      <c r="EZ46" s="577">
        <v>2.5</v>
      </c>
      <c r="FA46" s="580">
        <v>297</v>
      </c>
      <c r="FB46" s="580">
        <v>15</v>
      </c>
      <c r="FC46" s="576">
        <v>2728</v>
      </c>
      <c r="FD46" s="580">
        <v>231</v>
      </c>
      <c r="FE46" s="74" t="s">
        <v>1208</v>
      </c>
      <c r="FF46" s="580">
        <v>100</v>
      </c>
      <c r="FG46" s="577">
        <v>95.8</v>
      </c>
      <c r="FH46" s="576">
        <v>181023</v>
      </c>
      <c r="FI46" s="576">
        <v>1294</v>
      </c>
      <c r="FJ46" s="576">
        <v>0</v>
      </c>
      <c r="FK46" s="586">
        <v>169734</v>
      </c>
      <c r="FL46" s="576">
        <v>0</v>
      </c>
      <c r="FM46" s="576">
        <v>7028</v>
      </c>
      <c r="FN46" s="576">
        <v>162706</v>
      </c>
      <c r="FO46" s="576">
        <v>9995</v>
      </c>
      <c r="FP46" s="587">
        <v>9.3000000000000007</v>
      </c>
      <c r="FQ46" s="584">
        <v>257</v>
      </c>
      <c r="FR46" s="588">
        <v>2.85</v>
      </c>
      <c r="FS46" s="585">
        <v>10932</v>
      </c>
      <c r="FT46" s="580">
        <v>8</v>
      </c>
      <c r="FU46" s="580">
        <v>40</v>
      </c>
      <c r="FV46" s="580">
        <v>253</v>
      </c>
      <c r="FW46" s="589">
        <v>56</v>
      </c>
      <c r="FX46" s="590">
        <v>1879</v>
      </c>
      <c r="FY46" s="591">
        <v>58.668446898549412</v>
      </c>
      <c r="FZ46" s="74" t="s">
        <v>1208</v>
      </c>
      <c r="GA46" s="588">
        <v>99.9</v>
      </c>
      <c r="GB46" s="588">
        <v>94.63</v>
      </c>
      <c r="GC46" s="577">
        <v>98.8</v>
      </c>
      <c r="GD46" s="592">
        <v>92</v>
      </c>
      <c r="GE46" s="593">
        <v>157</v>
      </c>
      <c r="GF46" s="584">
        <v>15</v>
      </c>
      <c r="GG46" s="584">
        <v>66</v>
      </c>
      <c r="GH46" s="580">
        <v>1959</v>
      </c>
      <c r="GI46" s="580">
        <v>12</v>
      </c>
      <c r="GJ46" s="578">
        <v>4731</v>
      </c>
      <c r="GK46" s="580">
        <v>3642</v>
      </c>
      <c r="GL46" s="580">
        <v>6</v>
      </c>
      <c r="GM46" s="586" t="s">
        <v>439</v>
      </c>
      <c r="GN46" s="594">
        <v>1115</v>
      </c>
      <c r="GO46" s="580" t="s">
        <v>439</v>
      </c>
      <c r="GP46" s="580" t="s">
        <v>439</v>
      </c>
      <c r="GQ46" s="576">
        <v>24644</v>
      </c>
      <c r="GR46" s="579">
        <v>11</v>
      </c>
      <c r="GS46" s="579">
        <v>7445</v>
      </c>
      <c r="GT46" s="579">
        <v>17188</v>
      </c>
      <c r="GU46" s="576">
        <v>231607</v>
      </c>
      <c r="GV46" s="576">
        <v>66</v>
      </c>
      <c r="GW46" s="576">
        <v>72467</v>
      </c>
      <c r="GX46" s="576">
        <v>159074</v>
      </c>
      <c r="GY46" s="576">
        <v>1697</v>
      </c>
      <c r="GZ46" s="576">
        <v>20419</v>
      </c>
      <c r="HA46" s="576">
        <v>1392283</v>
      </c>
      <c r="HB46" s="576">
        <v>2593</v>
      </c>
      <c r="HC46" s="576">
        <v>21349</v>
      </c>
      <c r="HD46" s="576">
        <v>405137</v>
      </c>
      <c r="HE46" s="576">
        <v>2348</v>
      </c>
      <c r="HF46" s="576">
        <v>49212</v>
      </c>
      <c r="HG46" s="576">
        <v>1200870.98</v>
      </c>
      <c r="HH46" s="579">
        <v>2339</v>
      </c>
      <c r="HI46" s="580" t="s">
        <v>439</v>
      </c>
      <c r="HJ46" s="580" t="s">
        <v>439</v>
      </c>
      <c r="HK46" s="595">
        <v>1.98</v>
      </c>
      <c r="HL46" s="580" t="s">
        <v>439</v>
      </c>
      <c r="HM46" s="576">
        <v>556</v>
      </c>
      <c r="HN46" s="576">
        <v>131</v>
      </c>
      <c r="HO46" s="581">
        <v>190</v>
      </c>
      <c r="HP46" s="74" t="s">
        <v>1208</v>
      </c>
      <c r="HQ46" s="74" t="s">
        <v>1208</v>
      </c>
      <c r="HR46" s="74" t="s">
        <v>1208</v>
      </c>
      <c r="HS46" s="581">
        <v>0</v>
      </c>
      <c r="HT46" s="576">
        <v>855514</v>
      </c>
      <c r="HU46" s="576">
        <v>5817359</v>
      </c>
      <c r="HV46" s="580">
        <v>661783.62</v>
      </c>
      <c r="HW46" s="580">
        <v>862270.91</v>
      </c>
      <c r="HX46" s="580">
        <v>200243.64</v>
      </c>
      <c r="HY46" s="580">
        <v>3970</v>
      </c>
      <c r="HZ46" s="580">
        <v>0</v>
      </c>
      <c r="IA46" s="580">
        <v>120250</v>
      </c>
      <c r="IB46" s="580">
        <v>75420</v>
      </c>
      <c r="IC46" s="578">
        <v>86914</v>
      </c>
      <c r="ID46" s="609">
        <v>11601763</v>
      </c>
      <c r="IE46" s="609" t="s">
        <v>439</v>
      </c>
      <c r="IF46" s="578">
        <v>288</v>
      </c>
      <c r="IG46" s="578" t="s">
        <v>439</v>
      </c>
      <c r="IH46" s="609">
        <v>167</v>
      </c>
      <c r="II46" s="578" t="s">
        <v>439</v>
      </c>
      <c r="IJ46" s="609" t="s">
        <v>439</v>
      </c>
      <c r="IK46" s="576">
        <v>156141</v>
      </c>
      <c r="IL46" s="578">
        <v>13700</v>
      </c>
      <c r="IM46" s="626" t="s">
        <v>439</v>
      </c>
      <c r="IN46" s="620">
        <v>49.5</v>
      </c>
      <c r="IO46" s="609">
        <v>501649</v>
      </c>
      <c r="IP46" s="613" t="s">
        <v>439</v>
      </c>
      <c r="IQ46" s="592">
        <v>4.0999999999999996</v>
      </c>
      <c r="IR46" s="592">
        <v>4.0999999999999996</v>
      </c>
      <c r="IS46" s="592">
        <v>873</v>
      </c>
      <c r="IT46" s="592">
        <v>873</v>
      </c>
      <c r="IU46" s="576">
        <v>55130</v>
      </c>
      <c r="IV46" s="577">
        <v>69.8</v>
      </c>
      <c r="IW46" s="577">
        <v>58.9</v>
      </c>
      <c r="IX46" s="577">
        <v>40.200000000000003</v>
      </c>
      <c r="IY46" s="577">
        <v>56.1</v>
      </c>
      <c r="IZ46" s="577">
        <v>20.3</v>
      </c>
      <c r="JA46" s="578">
        <v>2</v>
      </c>
      <c r="JB46" s="578">
        <v>7</v>
      </c>
      <c r="JC46" s="588">
        <v>67.400000000000006</v>
      </c>
      <c r="JD46" s="621">
        <v>0.76497999999999999</v>
      </c>
      <c r="JE46" s="622">
        <v>95.4</v>
      </c>
      <c r="JF46" s="622">
        <v>5.0999999999999996</v>
      </c>
      <c r="JG46" s="622">
        <v>2.7</v>
      </c>
      <c r="JH46" s="623">
        <v>191206974</v>
      </c>
      <c r="JI46" s="579">
        <v>46.8</v>
      </c>
      <c r="JJ46" s="579">
        <v>58.3</v>
      </c>
      <c r="JK46" s="579" t="s">
        <v>439</v>
      </c>
      <c r="JL46" s="579" t="s">
        <v>439</v>
      </c>
      <c r="JM46" s="579">
        <v>5.4</v>
      </c>
      <c r="JN46" s="577">
        <v>31.3</v>
      </c>
      <c r="JO46" s="624">
        <v>3036</v>
      </c>
      <c r="JP46" s="74" t="s">
        <v>1208</v>
      </c>
      <c r="JQ46" s="74" t="s">
        <v>1208</v>
      </c>
      <c r="JR46" s="74" t="s">
        <v>1208</v>
      </c>
      <c r="JS46" s="577">
        <v>12</v>
      </c>
      <c r="JT46" s="577">
        <v>31.7</v>
      </c>
      <c r="JU46" s="576">
        <v>86610</v>
      </c>
      <c r="JV46" s="576">
        <v>1518</v>
      </c>
      <c r="JW46" s="576">
        <v>1891</v>
      </c>
      <c r="JX46" s="576">
        <v>7313</v>
      </c>
      <c r="JY46" s="576">
        <v>8018</v>
      </c>
      <c r="JZ46" s="576">
        <v>7679</v>
      </c>
      <c r="KA46" s="576">
        <v>9023</v>
      </c>
      <c r="KB46" s="576">
        <v>12904</v>
      </c>
      <c r="KC46" s="576">
        <v>12364</v>
      </c>
      <c r="KD46" s="576">
        <v>10395</v>
      </c>
      <c r="KE46" s="576">
        <v>7880</v>
      </c>
      <c r="KF46" s="576">
        <v>7219</v>
      </c>
      <c r="KG46" s="576">
        <v>6459</v>
      </c>
      <c r="KH46" s="74" t="s">
        <v>1208</v>
      </c>
      <c r="KI46" s="576">
        <v>3440</v>
      </c>
      <c r="KJ46" s="576">
        <v>1461</v>
      </c>
      <c r="KK46" s="576">
        <v>598</v>
      </c>
      <c r="KL46" s="576">
        <v>287</v>
      </c>
      <c r="KM46" s="576">
        <v>11045</v>
      </c>
      <c r="KN46" s="576">
        <v>10914</v>
      </c>
      <c r="KO46" s="576">
        <v>10117</v>
      </c>
      <c r="KP46" s="576">
        <v>10922</v>
      </c>
      <c r="KQ46" s="576">
        <v>13019</v>
      </c>
      <c r="KR46" s="576">
        <v>17899</v>
      </c>
      <c r="KS46" s="576">
        <v>16590</v>
      </c>
      <c r="KT46" s="576">
        <v>14374</v>
      </c>
      <c r="KU46" s="576">
        <v>11989</v>
      </c>
      <c r="KV46" s="576">
        <v>14217</v>
      </c>
      <c r="KW46" s="576">
        <v>19066</v>
      </c>
      <c r="KX46" s="74" t="s">
        <v>1208</v>
      </c>
      <c r="KY46" s="576">
        <v>16833</v>
      </c>
      <c r="KZ46" s="576">
        <v>13028</v>
      </c>
      <c r="LA46" s="576">
        <v>9128</v>
      </c>
      <c r="LB46" s="576">
        <v>8863</v>
      </c>
    </row>
    <row r="47" spans="1:314" ht="12" customHeight="1">
      <c r="A47" s="3">
        <v>282014</v>
      </c>
      <c r="B47" s="555" t="s">
        <v>732</v>
      </c>
      <c r="C47" s="575">
        <v>534.35</v>
      </c>
      <c r="D47" s="576">
        <v>534648</v>
      </c>
      <c r="E47" s="577">
        <v>13.233192680043693</v>
      </c>
      <c r="F47" s="577">
        <v>60.075040026335081</v>
      </c>
      <c r="G47" s="577">
        <v>26.691767293621222</v>
      </c>
      <c r="H47" s="578">
        <v>25285</v>
      </c>
      <c r="I47" s="578">
        <v>54392</v>
      </c>
      <c r="J47" s="578">
        <v>85093</v>
      </c>
      <c r="K47" s="576">
        <v>72889</v>
      </c>
      <c r="L47" s="576">
        <v>240574</v>
      </c>
      <c r="M47" s="576">
        <v>11529</v>
      </c>
      <c r="N47" s="576">
        <v>15571</v>
      </c>
      <c r="O47" s="579">
        <v>15247</v>
      </c>
      <c r="P47" s="74" t="s">
        <v>1208</v>
      </c>
      <c r="Q47" s="74" t="s">
        <v>1208</v>
      </c>
      <c r="R47" s="578">
        <v>526754</v>
      </c>
      <c r="S47" s="576">
        <v>535664</v>
      </c>
      <c r="T47" s="576">
        <v>538513</v>
      </c>
      <c r="U47" s="576">
        <v>555675</v>
      </c>
      <c r="V47" s="576">
        <v>2170435</v>
      </c>
      <c r="W47" s="594">
        <v>712620</v>
      </c>
      <c r="X47" s="576">
        <v>1351397</v>
      </c>
      <c r="Y47" s="580">
        <v>3</v>
      </c>
      <c r="Z47" s="574">
        <v>142</v>
      </c>
      <c r="AA47" s="580">
        <v>0</v>
      </c>
      <c r="AB47" s="74" t="s">
        <v>1208</v>
      </c>
      <c r="AC47" s="74" t="s">
        <v>1208</v>
      </c>
      <c r="AD47" s="581">
        <v>409337</v>
      </c>
      <c r="AE47" s="576">
        <v>204</v>
      </c>
      <c r="AF47" s="580">
        <v>2066</v>
      </c>
      <c r="AG47" s="576">
        <v>1657</v>
      </c>
      <c r="AH47" s="576">
        <v>252881</v>
      </c>
      <c r="AI47" s="576">
        <v>500</v>
      </c>
      <c r="AJ47" s="74" t="s">
        <v>1207</v>
      </c>
      <c r="AK47" s="574">
        <v>42</v>
      </c>
      <c r="AL47" s="576">
        <v>2521</v>
      </c>
      <c r="AM47" s="579">
        <v>66</v>
      </c>
      <c r="AN47" s="576">
        <v>27713</v>
      </c>
      <c r="AO47" s="576">
        <v>1693</v>
      </c>
      <c r="AP47" s="576">
        <v>289</v>
      </c>
      <c r="AQ47" s="582">
        <v>32</v>
      </c>
      <c r="AR47" s="576">
        <v>13267</v>
      </c>
      <c r="AS47" s="576">
        <v>925</v>
      </c>
      <c r="AT47" s="576">
        <v>2</v>
      </c>
      <c r="AU47" s="576">
        <v>719</v>
      </c>
      <c r="AV47" s="576">
        <v>18</v>
      </c>
      <c r="AW47" s="576">
        <v>350</v>
      </c>
      <c r="AX47" s="74" t="s">
        <v>1207</v>
      </c>
      <c r="AY47" s="74" t="s">
        <v>1207</v>
      </c>
      <c r="AZ47" s="74" t="s">
        <v>1207</v>
      </c>
      <c r="BA47" s="74" t="s">
        <v>1207</v>
      </c>
      <c r="BB47" s="577">
        <v>100</v>
      </c>
      <c r="BC47" s="577">
        <v>109.6</v>
      </c>
      <c r="BD47" s="577">
        <v>115.2</v>
      </c>
      <c r="BE47" s="74" t="s">
        <v>1207</v>
      </c>
      <c r="BF47" s="580">
        <v>37</v>
      </c>
      <c r="BG47" s="582">
        <v>37</v>
      </c>
      <c r="BH47" s="582">
        <v>28</v>
      </c>
      <c r="BI47" s="74" t="s">
        <v>1208</v>
      </c>
      <c r="BJ47" s="74" t="s">
        <v>1208</v>
      </c>
      <c r="BK47" s="580">
        <v>3</v>
      </c>
      <c r="BL47" s="580">
        <v>3</v>
      </c>
      <c r="BM47" s="582">
        <v>7</v>
      </c>
      <c r="BN47" s="582">
        <v>6</v>
      </c>
      <c r="BO47" s="579">
        <v>8</v>
      </c>
      <c r="BP47" s="576">
        <v>32880</v>
      </c>
      <c r="BQ47" s="579">
        <v>1</v>
      </c>
      <c r="BR47" s="576">
        <v>39600</v>
      </c>
      <c r="BS47" s="579">
        <v>8</v>
      </c>
      <c r="BT47" s="576">
        <v>139175</v>
      </c>
      <c r="BU47" s="579">
        <v>5</v>
      </c>
      <c r="BV47" s="576">
        <v>2079</v>
      </c>
      <c r="BW47" s="577">
        <v>41.6</v>
      </c>
      <c r="BX47" s="580">
        <v>2</v>
      </c>
      <c r="BY47" s="580">
        <v>4</v>
      </c>
      <c r="BZ47" s="580">
        <v>112</v>
      </c>
      <c r="CA47" s="580">
        <v>4935</v>
      </c>
      <c r="CB47" s="577">
        <v>47.1</v>
      </c>
      <c r="CC47" s="583">
        <v>1.67</v>
      </c>
      <c r="CD47" s="577">
        <v>31.5</v>
      </c>
      <c r="CE47" s="577">
        <v>4.5015614487444244</v>
      </c>
      <c r="CF47" s="577">
        <v>58.408520961699999</v>
      </c>
      <c r="CG47" s="579">
        <v>35</v>
      </c>
      <c r="CH47" s="576">
        <v>6033</v>
      </c>
      <c r="CI47" s="579">
        <v>417</v>
      </c>
      <c r="CJ47" s="579">
        <v>1234</v>
      </c>
      <c r="CK47" s="579">
        <v>5470</v>
      </c>
      <c r="CL47" s="579">
        <v>1610</v>
      </c>
      <c r="CM47" s="579">
        <v>442</v>
      </c>
      <c r="CN47" s="579">
        <v>930</v>
      </c>
      <c r="CO47" s="575">
        <v>1.49</v>
      </c>
      <c r="CP47" s="578" t="s">
        <v>439</v>
      </c>
      <c r="CQ47" s="579">
        <v>3</v>
      </c>
      <c r="CR47" s="579">
        <v>69</v>
      </c>
      <c r="CS47" s="579">
        <v>4</v>
      </c>
      <c r="CT47" s="579">
        <v>3</v>
      </c>
      <c r="CU47" s="579">
        <v>250</v>
      </c>
      <c r="CV47" s="579">
        <v>34</v>
      </c>
      <c r="CW47" s="576">
        <v>2118</v>
      </c>
      <c r="CX47" s="579">
        <v>8</v>
      </c>
      <c r="CY47" s="579">
        <v>968</v>
      </c>
      <c r="CZ47" s="580">
        <v>35</v>
      </c>
      <c r="DA47" s="580">
        <v>609</v>
      </c>
      <c r="DB47" s="580">
        <v>3</v>
      </c>
      <c r="DC47" s="580">
        <v>24</v>
      </c>
      <c r="DD47" s="580">
        <v>20</v>
      </c>
      <c r="DE47" s="580">
        <v>580</v>
      </c>
      <c r="DF47" s="576">
        <v>19107</v>
      </c>
      <c r="DG47" s="576">
        <v>3647</v>
      </c>
      <c r="DH47" s="581">
        <v>3244</v>
      </c>
      <c r="DI47" s="581">
        <v>1782676.986</v>
      </c>
      <c r="DJ47" s="581">
        <v>559917.01599999995</v>
      </c>
      <c r="DK47" s="581">
        <v>908903.82799999998</v>
      </c>
      <c r="DL47" s="576">
        <v>142532</v>
      </c>
      <c r="DM47" s="579">
        <v>24</v>
      </c>
      <c r="DN47" s="581">
        <v>32123</v>
      </c>
      <c r="DO47" s="581">
        <v>3330</v>
      </c>
      <c r="DP47" s="581">
        <v>2281</v>
      </c>
      <c r="DQ47" s="580">
        <v>233</v>
      </c>
      <c r="DR47" s="580">
        <v>2546</v>
      </c>
      <c r="DS47" s="576">
        <v>44784</v>
      </c>
      <c r="DT47" s="619">
        <v>21742</v>
      </c>
      <c r="DU47" s="576">
        <v>5162</v>
      </c>
      <c r="DV47" s="576">
        <v>4019</v>
      </c>
      <c r="DW47" s="580">
        <v>279</v>
      </c>
      <c r="DX47" s="580">
        <v>589</v>
      </c>
      <c r="DY47" s="580">
        <v>0</v>
      </c>
      <c r="DZ47" s="580">
        <v>2548</v>
      </c>
      <c r="EA47" s="580">
        <v>91</v>
      </c>
      <c r="EB47" s="580">
        <v>15687</v>
      </c>
      <c r="EC47" s="74" t="s">
        <v>1208</v>
      </c>
      <c r="ED47" s="584">
        <v>112</v>
      </c>
      <c r="EE47" s="576">
        <v>15539</v>
      </c>
      <c r="EF47" s="585">
        <v>14231</v>
      </c>
      <c r="EG47" s="579">
        <v>122</v>
      </c>
      <c r="EH47" s="586">
        <v>1413</v>
      </c>
      <c r="EI47" s="580">
        <v>94</v>
      </c>
      <c r="EJ47" s="580">
        <v>112</v>
      </c>
      <c r="EK47" s="577">
        <v>83.2</v>
      </c>
      <c r="EL47" s="580">
        <v>91</v>
      </c>
      <c r="EM47" s="580">
        <v>140</v>
      </c>
      <c r="EN47" s="580">
        <v>1669</v>
      </c>
      <c r="EO47" s="581">
        <v>667</v>
      </c>
      <c r="EP47" s="581">
        <v>193</v>
      </c>
      <c r="EQ47" s="581">
        <v>4047</v>
      </c>
      <c r="ER47" s="576">
        <v>4087</v>
      </c>
      <c r="ES47" s="577">
        <v>96.2</v>
      </c>
      <c r="ET47" s="577">
        <v>98.3</v>
      </c>
      <c r="EU47" s="581">
        <v>1166</v>
      </c>
      <c r="EV47" s="577">
        <v>15.7</v>
      </c>
      <c r="EW47" s="581">
        <v>110765</v>
      </c>
      <c r="EX47" s="577">
        <v>34.4</v>
      </c>
      <c r="EY47" s="581">
        <v>389972</v>
      </c>
      <c r="EZ47" s="577">
        <v>3.6</v>
      </c>
      <c r="FA47" s="580">
        <v>599</v>
      </c>
      <c r="FB47" s="580">
        <v>14</v>
      </c>
      <c r="FC47" s="576">
        <v>6522</v>
      </c>
      <c r="FD47" s="580">
        <v>180</v>
      </c>
      <c r="FE47" s="74" t="s">
        <v>1208</v>
      </c>
      <c r="FF47" s="580">
        <v>100</v>
      </c>
      <c r="FG47" s="577">
        <v>100</v>
      </c>
      <c r="FH47" s="576">
        <v>188080</v>
      </c>
      <c r="FI47" s="576">
        <v>23453</v>
      </c>
      <c r="FJ47" s="576">
        <v>12</v>
      </c>
      <c r="FK47" s="586">
        <v>163036</v>
      </c>
      <c r="FL47" s="576">
        <v>140678</v>
      </c>
      <c r="FM47" s="576">
        <v>12329</v>
      </c>
      <c r="FN47" s="576">
        <v>10029</v>
      </c>
      <c r="FO47" s="576">
        <v>1591</v>
      </c>
      <c r="FP47" s="587">
        <v>16.399999999999999</v>
      </c>
      <c r="FQ47" s="584">
        <v>920</v>
      </c>
      <c r="FR47" s="588">
        <v>8.8000000000000007</v>
      </c>
      <c r="FS47" s="585">
        <v>11780</v>
      </c>
      <c r="FT47" s="580">
        <v>0</v>
      </c>
      <c r="FU47" s="580">
        <v>159</v>
      </c>
      <c r="FV47" s="580">
        <v>287</v>
      </c>
      <c r="FW47" s="589">
        <v>51</v>
      </c>
      <c r="FX47" s="590">
        <v>1814</v>
      </c>
      <c r="FY47" s="591">
        <v>66.126828426366728</v>
      </c>
      <c r="FZ47" s="74" t="s">
        <v>1208</v>
      </c>
      <c r="GA47" s="588">
        <v>99.6</v>
      </c>
      <c r="GB47" s="588">
        <v>91</v>
      </c>
      <c r="GC47" s="577">
        <v>92.4</v>
      </c>
      <c r="GD47" s="592">
        <v>37.700000000000003</v>
      </c>
      <c r="GE47" s="593">
        <v>176</v>
      </c>
      <c r="GF47" s="584">
        <v>20</v>
      </c>
      <c r="GG47" s="584">
        <v>58</v>
      </c>
      <c r="GH47" s="580">
        <v>3454</v>
      </c>
      <c r="GI47" s="580">
        <v>18</v>
      </c>
      <c r="GJ47" s="580">
        <v>4657</v>
      </c>
      <c r="GK47" s="580">
        <v>3940</v>
      </c>
      <c r="GL47" s="580">
        <v>6</v>
      </c>
      <c r="GM47" s="586">
        <v>10032783</v>
      </c>
      <c r="GN47" s="594">
        <v>6388</v>
      </c>
      <c r="GO47" s="580" t="s">
        <v>439</v>
      </c>
      <c r="GP47" s="580">
        <v>15660089</v>
      </c>
      <c r="GQ47" s="576">
        <v>23660</v>
      </c>
      <c r="GR47" s="579">
        <v>65</v>
      </c>
      <c r="GS47" s="579">
        <v>4170</v>
      </c>
      <c r="GT47" s="579">
        <v>19425</v>
      </c>
      <c r="GU47" s="576">
        <v>244970</v>
      </c>
      <c r="GV47" s="576">
        <v>877</v>
      </c>
      <c r="GW47" s="576">
        <v>66955</v>
      </c>
      <c r="GX47" s="576">
        <v>177138</v>
      </c>
      <c r="GY47" s="576">
        <v>1356</v>
      </c>
      <c r="GZ47" s="576">
        <v>12341</v>
      </c>
      <c r="HA47" s="576">
        <v>1104318</v>
      </c>
      <c r="HB47" s="576">
        <v>3688</v>
      </c>
      <c r="HC47" s="576">
        <v>28489</v>
      </c>
      <c r="HD47" s="576">
        <v>578040</v>
      </c>
      <c r="HE47" s="576">
        <v>926</v>
      </c>
      <c r="HF47" s="576">
        <v>48424</v>
      </c>
      <c r="HG47" s="576">
        <v>2486951.17</v>
      </c>
      <c r="HH47" s="579">
        <v>901</v>
      </c>
      <c r="HI47" s="580">
        <v>48424</v>
      </c>
      <c r="HJ47" s="580">
        <v>2486951</v>
      </c>
      <c r="HK47" s="595">
        <v>50.76</v>
      </c>
      <c r="HL47" s="580">
        <v>2088</v>
      </c>
      <c r="HM47" s="576">
        <v>7144</v>
      </c>
      <c r="HN47" s="576">
        <v>2514</v>
      </c>
      <c r="HO47" s="581">
        <v>54</v>
      </c>
      <c r="HP47" s="74" t="s">
        <v>1208</v>
      </c>
      <c r="HQ47" s="74" t="s">
        <v>1208</v>
      </c>
      <c r="HR47" s="74" t="s">
        <v>1208</v>
      </c>
      <c r="HS47" s="581">
        <v>5</v>
      </c>
      <c r="HT47" s="576">
        <v>2482898</v>
      </c>
      <c r="HU47" s="576">
        <v>16946597</v>
      </c>
      <c r="HV47" s="580">
        <v>1710010</v>
      </c>
      <c r="HW47" s="580">
        <v>2465709</v>
      </c>
      <c r="HX47" s="580">
        <v>460110</v>
      </c>
      <c r="HY47" s="580">
        <v>31451</v>
      </c>
      <c r="HZ47" s="580">
        <v>38117</v>
      </c>
      <c r="IA47" s="580">
        <v>297360</v>
      </c>
      <c r="IB47" s="580">
        <v>209070</v>
      </c>
      <c r="IC47" s="609">
        <v>47094</v>
      </c>
      <c r="ID47" s="609">
        <v>14290255</v>
      </c>
      <c r="IE47" s="609" t="s">
        <v>439</v>
      </c>
      <c r="IF47" s="578">
        <v>202</v>
      </c>
      <c r="IG47" s="578" t="s">
        <v>439</v>
      </c>
      <c r="IH47" s="609">
        <v>78</v>
      </c>
      <c r="II47" s="578">
        <v>0</v>
      </c>
      <c r="IJ47" s="609">
        <v>283672</v>
      </c>
      <c r="IK47" s="576">
        <v>290439</v>
      </c>
      <c r="IL47" s="578">
        <v>4520</v>
      </c>
      <c r="IM47" s="650">
        <v>4200</v>
      </c>
      <c r="IN47" s="620">
        <v>93.42</v>
      </c>
      <c r="IO47" s="609">
        <v>390211</v>
      </c>
      <c r="IP47" s="613">
        <v>0.45</v>
      </c>
      <c r="IQ47" s="614">
        <v>2.41</v>
      </c>
      <c r="IR47" s="614">
        <v>2.41</v>
      </c>
      <c r="IS47" s="592">
        <v>2886.1</v>
      </c>
      <c r="IT47" s="592">
        <v>2823.37</v>
      </c>
      <c r="IU47" s="576">
        <v>125757</v>
      </c>
      <c r="IV47" s="577">
        <v>74.3</v>
      </c>
      <c r="IW47" s="577">
        <v>58.3</v>
      </c>
      <c r="IX47" s="577">
        <v>42.8</v>
      </c>
      <c r="IY47" s="577">
        <v>64.599999999999994</v>
      </c>
      <c r="IZ47" s="577">
        <v>19.2</v>
      </c>
      <c r="JA47" s="578">
        <v>2</v>
      </c>
      <c r="JB47" s="578">
        <v>10</v>
      </c>
      <c r="JC47" s="588">
        <v>89.9</v>
      </c>
      <c r="JD47" s="621">
        <v>0.88800000000000001</v>
      </c>
      <c r="JE47" s="622">
        <v>87.3</v>
      </c>
      <c r="JF47" s="622">
        <v>3.2</v>
      </c>
      <c r="JG47" s="622">
        <v>5.2</v>
      </c>
      <c r="JH47" s="623">
        <v>200715832</v>
      </c>
      <c r="JI47" s="579">
        <v>55.4</v>
      </c>
      <c r="JJ47" s="579">
        <v>51.4</v>
      </c>
      <c r="JK47" s="579" t="s">
        <v>439</v>
      </c>
      <c r="JL47" s="579" t="s">
        <v>439</v>
      </c>
      <c r="JM47" s="579" t="s">
        <v>439</v>
      </c>
      <c r="JN47" s="577">
        <v>31.7</v>
      </c>
      <c r="JO47" s="624">
        <v>3952</v>
      </c>
      <c r="JP47" s="74" t="s">
        <v>1208</v>
      </c>
      <c r="JQ47" s="74" t="s">
        <v>1208</v>
      </c>
      <c r="JR47" s="74" t="s">
        <v>1208</v>
      </c>
      <c r="JS47" s="577">
        <v>28</v>
      </c>
      <c r="JT47" s="577">
        <v>34.200000000000003</v>
      </c>
      <c r="JU47" s="576">
        <v>104597</v>
      </c>
      <c r="JV47" s="576">
        <v>1885</v>
      </c>
      <c r="JW47" s="576">
        <v>1979</v>
      </c>
      <c r="JX47" s="576">
        <v>8259</v>
      </c>
      <c r="JY47" s="576">
        <v>9490</v>
      </c>
      <c r="JZ47" s="576">
        <v>9730</v>
      </c>
      <c r="KA47" s="576">
        <v>11540</v>
      </c>
      <c r="KB47" s="576">
        <v>15419</v>
      </c>
      <c r="KC47" s="576">
        <v>13612</v>
      </c>
      <c r="KD47" s="576">
        <v>12265</v>
      </c>
      <c r="KE47" s="576">
        <v>9521</v>
      </c>
      <c r="KF47" s="576">
        <v>7723</v>
      </c>
      <c r="KG47" s="576">
        <v>5808</v>
      </c>
      <c r="KH47" s="74" t="s">
        <v>1208</v>
      </c>
      <c r="KI47" s="576">
        <v>2711</v>
      </c>
      <c r="KJ47" s="576">
        <v>1116</v>
      </c>
      <c r="KK47" s="576">
        <v>516</v>
      </c>
      <c r="KL47" s="576">
        <v>194</v>
      </c>
      <c r="KM47" s="576">
        <v>13500</v>
      </c>
      <c r="KN47" s="576">
        <v>11813</v>
      </c>
      <c r="KO47" s="576">
        <v>12401</v>
      </c>
      <c r="KP47" s="576">
        <v>14251</v>
      </c>
      <c r="KQ47" s="576">
        <v>16675</v>
      </c>
      <c r="KR47" s="576">
        <v>20840</v>
      </c>
      <c r="KS47" s="576">
        <v>18079</v>
      </c>
      <c r="KT47" s="576">
        <v>16725</v>
      </c>
      <c r="KU47" s="576">
        <v>14881</v>
      </c>
      <c r="KV47" s="576">
        <v>16765</v>
      </c>
      <c r="KW47" s="576">
        <v>20670</v>
      </c>
      <c r="KX47" s="74" t="s">
        <v>1208</v>
      </c>
      <c r="KY47" s="576">
        <v>17680</v>
      </c>
      <c r="KZ47" s="576">
        <v>13754</v>
      </c>
      <c r="LA47" s="576">
        <v>11386</v>
      </c>
      <c r="LB47" s="576">
        <v>11996</v>
      </c>
    </row>
    <row r="48" spans="1:314" ht="12" customHeight="1">
      <c r="A48" s="3">
        <v>282022</v>
      </c>
      <c r="B48" s="555" t="s">
        <v>733</v>
      </c>
      <c r="C48" s="591">
        <v>50.72</v>
      </c>
      <c r="D48" s="632">
        <v>463236</v>
      </c>
      <c r="E48" s="693">
        <v>11.6</v>
      </c>
      <c r="F48" s="693">
        <v>60.8</v>
      </c>
      <c r="G48" s="693">
        <v>27.6</v>
      </c>
      <c r="H48" s="578">
        <v>21230</v>
      </c>
      <c r="I48" s="578">
        <v>42699</v>
      </c>
      <c r="J48" s="578">
        <v>64850</v>
      </c>
      <c r="K48" s="576">
        <v>66987</v>
      </c>
      <c r="L48" s="632">
        <v>236606</v>
      </c>
      <c r="M48" s="632">
        <v>11962</v>
      </c>
      <c r="N48" s="632">
        <v>19203</v>
      </c>
      <c r="O48" s="626">
        <v>17686</v>
      </c>
      <c r="P48" s="74" t="s">
        <v>1208</v>
      </c>
      <c r="Q48" s="74" t="s">
        <v>1208</v>
      </c>
      <c r="R48" s="578">
        <v>451481</v>
      </c>
      <c r="S48" s="632">
        <v>452563</v>
      </c>
      <c r="T48" s="632">
        <v>435641</v>
      </c>
      <c r="U48" s="650">
        <v>547650</v>
      </c>
      <c r="V48" s="632">
        <v>1457861</v>
      </c>
      <c r="W48" s="576">
        <v>721243</v>
      </c>
      <c r="X48" s="632">
        <v>754356</v>
      </c>
      <c r="Y48" s="580">
        <v>36</v>
      </c>
      <c r="Z48" s="574">
        <v>85</v>
      </c>
      <c r="AA48" s="580">
        <v>41</v>
      </c>
      <c r="AB48" s="74" t="s">
        <v>1208</v>
      </c>
      <c r="AC48" s="74" t="s">
        <v>1208</v>
      </c>
      <c r="AD48" s="581" t="s">
        <v>439</v>
      </c>
      <c r="AE48" s="694">
        <v>744</v>
      </c>
      <c r="AF48" s="695">
        <v>1052</v>
      </c>
      <c r="AG48" s="632">
        <v>250</v>
      </c>
      <c r="AH48" s="576">
        <v>119108</v>
      </c>
      <c r="AI48" s="581" t="s">
        <v>439</v>
      </c>
      <c r="AJ48" s="74" t="s">
        <v>1207</v>
      </c>
      <c r="AK48" s="574">
        <v>21</v>
      </c>
      <c r="AL48" s="632">
        <v>2795</v>
      </c>
      <c r="AM48" s="626">
        <v>41</v>
      </c>
      <c r="AN48" s="632">
        <v>20927</v>
      </c>
      <c r="AO48" s="576">
        <v>1202</v>
      </c>
      <c r="AP48" s="576">
        <v>275</v>
      </c>
      <c r="AQ48" s="696">
        <v>18</v>
      </c>
      <c r="AR48" s="632">
        <v>9471</v>
      </c>
      <c r="AS48" s="576">
        <v>600</v>
      </c>
      <c r="AT48" s="576">
        <v>1</v>
      </c>
      <c r="AU48" s="576">
        <v>532</v>
      </c>
      <c r="AV48" s="576">
        <v>23</v>
      </c>
      <c r="AW48" s="576">
        <v>47</v>
      </c>
      <c r="AX48" s="74" t="s">
        <v>1207</v>
      </c>
      <c r="AY48" s="74" t="s">
        <v>1207</v>
      </c>
      <c r="AZ48" s="74" t="s">
        <v>1207</v>
      </c>
      <c r="BA48" s="74" t="s">
        <v>1207</v>
      </c>
      <c r="BB48" s="693">
        <v>100</v>
      </c>
      <c r="BC48" s="577">
        <v>119</v>
      </c>
      <c r="BD48" s="577">
        <v>113</v>
      </c>
      <c r="BE48" s="74" t="s">
        <v>1207</v>
      </c>
      <c r="BF48" s="580">
        <v>42</v>
      </c>
      <c r="BG48" s="582">
        <v>42</v>
      </c>
      <c r="BH48" s="582">
        <v>18</v>
      </c>
      <c r="BI48" s="74" t="s">
        <v>1208</v>
      </c>
      <c r="BJ48" s="74" t="s">
        <v>1208</v>
      </c>
      <c r="BK48" s="580" t="s">
        <v>439</v>
      </c>
      <c r="BL48" s="580" t="s">
        <v>439</v>
      </c>
      <c r="BM48" s="582" t="s">
        <v>439</v>
      </c>
      <c r="BN48" s="582" t="s">
        <v>439</v>
      </c>
      <c r="BO48" s="626">
        <v>7</v>
      </c>
      <c r="BP48" s="632">
        <v>20013</v>
      </c>
      <c r="BQ48" s="626">
        <v>1</v>
      </c>
      <c r="BR48" s="632">
        <v>30830</v>
      </c>
      <c r="BS48" s="626">
        <v>6</v>
      </c>
      <c r="BT48" s="632">
        <v>61160</v>
      </c>
      <c r="BU48" s="626">
        <v>3</v>
      </c>
      <c r="BV48" s="632">
        <v>3534</v>
      </c>
      <c r="BW48" s="577">
        <v>45.6</v>
      </c>
      <c r="BX48" s="580">
        <v>2</v>
      </c>
      <c r="BY48" s="580">
        <v>2</v>
      </c>
      <c r="BZ48" s="580">
        <v>912</v>
      </c>
      <c r="CA48" s="580">
        <v>2344</v>
      </c>
      <c r="CB48" s="693">
        <v>56.9</v>
      </c>
      <c r="CC48" s="583">
        <v>1.51</v>
      </c>
      <c r="CD48" s="577">
        <v>25.2</v>
      </c>
      <c r="CE48" s="693">
        <v>5.6430799668947147</v>
      </c>
      <c r="CF48" s="693">
        <v>58.068414811399997</v>
      </c>
      <c r="CG48" s="626">
        <v>24</v>
      </c>
      <c r="CH48" s="632">
        <v>4285</v>
      </c>
      <c r="CI48" s="626">
        <v>510</v>
      </c>
      <c r="CJ48" s="626">
        <v>1254</v>
      </c>
      <c r="CK48" s="579">
        <v>5057</v>
      </c>
      <c r="CL48" s="579">
        <v>1493</v>
      </c>
      <c r="CM48" s="579">
        <v>364</v>
      </c>
      <c r="CN48" s="579">
        <v>696</v>
      </c>
      <c r="CO48" s="591">
        <v>1.38</v>
      </c>
      <c r="CP48" s="581" t="s">
        <v>439</v>
      </c>
      <c r="CQ48" s="626">
        <v>4</v>
      </c>
      <c r="CR48" s="626">
        <v>43</v>
      </c>
      <c r="CS48" s="626">
        <v>5</v>
      </c>
      <c r="CT48" s="626">
        <v>1</v>
      </c>
      <c r="CU48" s="626">
        <v>50</v>
      </c>
      <c r="CV48" s="626">
        <v>22</v>
      </c>
      <c r="CW48" s="632">
        <v>1684</v>
      </c>
      <c r="CX48" s="626">
        <v>13</v>
      </c>
      <c r="CY48" s="626">
        <v>1154</v>
      </c>
      <c r="CZ48" s="580">
        <v>27</v>
      </c>
      <c r="DA48" s="580">
        <v>485</v>
      </c>
      <c r="DB48" s="580">
        <v>15</v>
      </c>
      <c r="DC48" s="580">
        <v>156</v>
      </c>
      <c r="DD48" s="580">
        <v>17</v>
      </c>
      <c r="DE48" s="580">
        <v>430</v>
      </c>
      <c r="DF48" s="632">
        <v>17739</v>
      </c>
      <c r="DG48" s="632">
        <v>3300</v>
      </c>
      <c r="DH48" s="697">
        <v>2945</v>
      </c>
      <c r="DI48" s="697">
        <v>1911851.382</v>
      </c>
      <c r="DJ48" s="697">
        <v>420723.41</v>
      </c>
      <c r="DK48" s="697">
        <v>832818.78700000001</v>
      </c>
      <c r="DL48" s="632">
        <v>127947</v>
      </c>
      <c r="DM48" s="626">
        <v>12</v>
      </c>
      <c r="DN48" s="697">
        <v>28963</v>
      </c>
      <c r="DO48" s="697">
        <v>3158</v>
      </c>
      <c r="DP48" s="697">
        <v>2458</v>
      </c>
      <c r="DQ48" s="580">
        <v>190</v>
      </c>
      <c r="DR48" s="580">
        <v>4261</v>
      </c>
      <c r="DS48" s="632">
        <v>16313</v>
      </c>
      <c r="DT48" s="619">
        <v>22622</v>
      </c>
      <c r="DU48" s="578">
        <v>5293</v>
      </c>
      <c r="DV48" s="576">
        <v>5354</v>
      </c>
      <c r="DW48" s="580">
        <v>337</v>
      </c>
      <c r="DX48" s="580">
        <v>390</v>
      </c>
      <c r="DY48" s="580">
        <v>4</v>
      </c>
      <c r="DZ48" s="580">
        <v>2501</v>
      </c>
      <c r="EA48" s="580">
        <v>51</v>
      </c>
      <c r="EB48" s="580">
        <v>12435</v>
      </c>
      <c r="EC48" s="74" t="s">
        <v>1208</v>
      </c>
      <c r="ED48" s="584">
        <v>134</v>
      </c>
      <c r="EE48" s="576">
        <v>11153</v>
      </c>
      <c r="EF48" s="585">
        <v>10952</v>
      </c>
      <c r="EG48" s="626">
        <v>236</v>
      </c>
      <c r="EH48" s="586">
        <v>1340</v>
      </c>
      <c r="EI48" s="580">
        <v>128</v>
      </c>
      <c r="EJ48" s="580">
        <v>113</v>
      </c>
      <c r="EK48" s="577">
        <v>77.2</v>
      </c>
      <c r="EL48" s="580">
        <v>51</v>
      </c>
      <c r="EM48" s="580">
        <v>156</v>
      </c>
      <c r="EN48" s="580">
        <v>1633</v>
      </c>
      <c r="EO48" s="581">
        <v>389</v>
      </c>
      <c r="EP48" s="581">
        <v>95</v>
      </c>
      <c r="EQ48" s="581">
        <v>3329</v>
      </c>
      <c r="ER48" s="632">
        <v>3718</v>
      </c>
      <c r="ES48" s="577">
        <v>96.1</v>
      </c>
      <c r="ET48" s="577">
        <v>95.3</v>
      </c>
      <c r="EU48" s="581">
        <v>2605</v>
      </c>
      <c r="EV48" s="693">
        <v>39</v>
      </c>
      <c r="EW48" s="581">
        <v>95658</v>
      </c>
      <c r="EX48" s="577">
        <v>31.4</v>
      </c>
      <c r="EY48" s="581">
        <v>399676</v>
      </c>
      <c r="EZ48" s="577">
        <v>4.4000000000000004</v>
      </c>
      <c r="FA48" s="580">
        <v>384</v>
      </c>
      <c r="FB48" s="580">
        <v>48</v>
      </c>
      <c r="FC48" s="576">
        <v>434</v>
      </c>
      <c r="FD48" s="580">
        <v>269</v>
      </c>
      <c r="FE48" s="74" t="s">
        <v>1208</v>
      </c>
      <c r="FF48" s="580">
        <v>100</v>
      </c>
      <c r="FG48" s="577">
        <v>100</v>
      </c>
      <c r="FH48" s="632">
        <v>153347</v>
      </c>
      <c r="FI48" s="632">
        <v>8847</v>
      </c>
      <c r="FJ48" s="632">
        <v>4</v>
      </c>
      <c r="FK48" s="586">
        <v>139017</v>
      </c>
      <c r="FL48" s="632">
        <v>119773</v>
      </c>
      <c r="FM48" s="632">
        <v>14192</v>
      </c>
      <c r="FN48" s="632">
        <v>5052</v>
      </c>
      <c r="FO48" s="632">
        <v>5483</v>
      </c>
      <c r="FP48" s="587">
        <v>12.5</v>
      </c>
      <c r="FQ48" s="584">
        <v>345</v>
      </c>
      <c r="FR48" s="588">
        <v>4.5999999999999996</v>
      </c>
      <c r="FS48" s="585">
        <v>16653</v>
      </c>
      <c r="FT48" s="581" t="s">
        <v>439</v>
      </c>
      <c r="FU48" s="580">
        <v>264</v>
      </c>
      <c r="FV48" s="580">
        <v>1485</v>
      </c>
      <c r="FW48" s="589">
        <v>46</v>
      </c>
      <c r="FX48" s="590">
        <v>1628</v>
      </c>
      <c r="FY48" s="591">
        <v>51.184311144237192</v>
      </c>
      <c r="FZ48" s="74" t="s">
        <v>1208</v>
      </c>
      <c r="GA48" s="588">
        <v>100</v>
      </c>
      <c r="GB48" s="588">
        <v>93.1</v>
      </c>
      <c r="GC48" s="577">
        <v>100</v>
      </c>
      <c r="GD48" s="592">
        <v>99.9</v>
      </c>
      <c r="GE48" s="593">
        <v>85</v>
      </c>
      <c r="GF48" s="584">
        <v>10</v>
      </c>
      <c r="GG48" s="584">
        <v>52</v>
      </c>
      <c r="GH48" s="580">
        <v>1824</v>
      </c>
      <c r="GI48" s="580">
        <v>10</v>
      </c>
      <c r="GJ48" s="580">
        <v>5097</v>
      </c>
      <c r="GK48" s="580">
        <v>3364</v>
      </c>
      <c r="GL48" s="580">
        <v>6</v>
      </c>
      <c r="GM48" s="586">
        <v>2597436</v>
      </c>
      <c r="GN48" s="594">
        <v>1911</v>
      </c>
      <c r="GO48" s="581" t="s">
        <v>439</v>
      </c>
      <c r="GP48" s="581" t="s">
        <v>439</v>
      </c>
      <c r="GQ48" s="632">
        <v>17333</v>
      </c>
      <c r="GR48" s="626">
        <v>14</v>
      </c>
      <c r="GS48" s="626">
        <v>3075</v>
      </c>
      <c r="GT48" s="626">
        <v>14244</v>
      </c>
      <c r="GU48" s="632">
        <v>191556</v>
      </c>
      <c r="GV48" s="632">
        <v>348</v>
      </c>
      <c r="GW48" s="632">
        <v>52211</v>
      </c>
      <c r="GX48" s="632">
        <v>138997</v>
      </c>
      <c r="GY48" s="632">
        <v>692</v>
      </c>
      <c r="GZ48" s="632">
        <v>7340</v>
      </c>
      <c r="HA48" s="632">
        <v>679355</v>
      </c>
      <c r="HB48" s="632">
        <v>2389</v>
      </c>
      <c r="HC48" s="632">
        <v>19590</v>
      </c>
      <c r="HD48" s="632">
        <v>358025</v>
      </c>
      <c r="HE48" s="632">
        <v>701</v>
      </c>
      <c r="HF48" s="632">
        <v>33101</v>
      </c>
      <c r="HG48" s="632">
        <v>1449763.26</v>
      </c>
      <c r="HH48" s="626">
        <v>685</v>
      </c>
      <c r="HI48" s="580">
        <v>21635</v>
      </c>
      <c r="HJ48" s="580">
        <v>822785</v>
      </c>
      <c r="HK48" s="595">
        <v>0.86</v>
      </c>
      <c r="HL48" s="580" t="s">
        <v>439</v>
      </c>
      <c r="HM48" s="632">
        <v>294</v>
      </c>
      <c r="HN48" s="632">
        <v>127</v>
      </c>
      <c r="HO48" s="581">
        <v>3</v>
      </c>
      <c r="HP48" s="74" t="s">
        <v>1208</v>
      </c>
      <c r="HQ48" s="74" t="s">
        <v>1208</v>
      </c>
      <c r="HR48" s="74" t="s">
        <v>1208</v>
      </c>
      <c r="HS48" s="581">
        <v>0</v>
      </c>
      <c r="HT48" s="632">
        <v>822899</v>
      </c>
      <c r="HU48" s="632">
        <v>5619284</v>
      </c>
      <c r="HV48" s="629">
        <v>678544</v>
      </c>
      <c r="HW48" s="629">
        <v>816986</v>
      </c>
      <c r="HX48" s="580">
        <v>286218</v>
      </c>
      <c r="HY48" s="580">
        <v>14760</v>
      </c>
      <c r="HZ48" s="580">
        <v>14760</v>
      </c>
      <c r="IA48" s="580">
        <v>167390</v>
      </c>
      <c r="IB48" s="580">
        <v>149660</v>
      </c>
      <c r="IC48" s="609">
        <v>86127</v>
      </c>
      <c r="ID48" s="581" t="s">
        <v>439</v>
      </c>
      <c r="IE48" s="581" t="s">
        <v>439</v>
      </c>
      <c r="IF48" s="576" t="s">
        <v>439</v>
      </c>
      <c r="IG48" s="576" t="s">
        <v>439</v>
      </c>
      <c r="IH48" s="581" t="s">
        <v>439</v>
      </c>
      <c r="II48" s="576" t="s">
        <v>439</v>
      </c>
      <c r="IJ48" s="609">
        <v>180648</v>
      </c>
      <c r="IK48" s="632">
        <v>124516</v>
      </c>
      <c r="IL48" s="578">
        <v>20020</v>
      </c>
      <c r="IM48" s="581" t="s">
        <v>439</v>
      </c>
      <c r="IN48" s="620">
        <v>50.72</v>
      </c>
      <c r="IO48" s="609">
        <v>452563</v>
      </c>
      <c r="IP48" s="613" t="s">
        <v>439</v>
      </c>
      <c r="IQ48" s="592">
        <v>16</v>
      </c>
      <c r="IR48" s="592">
        <v>16</v>
      </c>
      <c r="IS48" s="592">
        <v>2587.1</v>
      </c>
      <c r="IT48" s="592">
        <v>2587.1</v>
      </c>
      <c r="IU48" s="576">
        <v>148013</v>
      </c>
      <c r="IV48" s="693">
        <v>73.5</v>
      </c>
      <c r="IW48" s="693">
        <v>53.1</v>
      </c>
      <c r="IX48" s="693">
        <v>40.9</v>
      </c>
      <c r="IY48" s="693">
        <v>57.2</v>
      </c>
      <c r="IZ48" s="693">
        <v>20.2</v>
      </c>
      <c r="JA48" s="578">
        <v>2</v>
      </c>
      <c r="JB48" s="578">
        <v>5</v>
      </c>
      <c r="JC48" s="588">
        <v>47</v>
      </c>
      <c r="JD48" s="621">
        <v>0.84</v>
      </c>
      <c r="JE48" s="622">
        <v>97.4</v>
      </c>
      <c r="JF48" s="622">
        <v>12.1</v>
      </c>
      <c r="JG48" s="622">
        <v>0.3</v>
      </c>
      <c r="JH48" s="623">
        <v>232253917</v>
      </c>
      <c r="JI48" s="579">
        <v>50.8</v>
      </c>
      <c r="JJ48" s="579">
        <v>63.2</v>
      </c>
      <c r="JK48" s="581" t="s">
        <v>439</v>
      </c>
      <c r="JL48" s="581" t="s">
        <v>439</v>
      </c>
      <c r="JM48" s="579">
        <v>67.599999999999994</v>
      </c>
      <c r="JN48" s="640">
        <v>34.4</v>
      </c>
      <c r="JO48" s="624">
        <v>3257</v>
      </c>
      <c r="JP48" s="74" t="s">
        <v>1208</v>
      </c>
      <c r="JQ48" s="74" t="s">
        <v>1208</v>
      </c>
      <c r="JR48" s="74" t="s">
        <v>1208</v>
      </c>
      <c r="JS48" s="577">
        <v>28</v>
      </c>
      <c r="JT48" s="693">
        <v>39.700000000000003</v>
      </c>
      <c r="JU48" s="632">
        <v>77278</v>
      </c>
      <c r="JV48" s="632">
        <v>1250</v>
      </c>
      <c r="JW48" s="632">
        <v>1427</v>
      </c>
      <c r="JX48" s="632">
        <v>6322</v>
      </c>
      <c r="JY48" s="632">
        <v>8065</v>
      </c>
      <c r="JZ48" s="632">
        <v>8098</v>
      </c>
      <c r="KA48" s="632">
        <v>9117</v>
      </c>
      <c r="KB48" s="632">
        <v>11726</v>
      </c>
      <c r="KC48" s="632">
        <v>11014</v>
      </c>
      <c r="KD48" s="632">
        <v>9607</v>
      </c>
      <c r="KE48" s="632">
        <v>7596</v>
      </c>
      <c r="KF48" s="632">
        <v>6536</v>
      </c>
      <c r="KG48" s="632">
        <v>5368</v>
      </c>
      <c r="KH48" s="74" t="s">
        <v>1208</v>
      </c>
      <c r="KI48" s="632">
        <v>2516</v>
      </c>
      <c r="KJ48" s="632">
        <v>1080</v>
      </c>
      <c r="KK48" s="632">
        <v>415</v>
      </c>
      <c r="KL48" s="632">
        <v>197</v>
      </c>
      <c r="KM48" s="632">
        <v>8510</v>
      </c>
      <c r="KN48" s="632">
        <v>9070</v>
      </c>
      <c r="KO48" s="632">
        <v>10127</v>
      </c>
      <c r="KP48" s="632">
        <v>11506</v>
      </c>
      <c r="KQ48" s="632">
        <v>13185</v>
      </c>
      <c r="KR48" s="632">
        <v>16158</v>
      </c>
      <c r="KS48" s="632">
        <v>14504</v>
      </c>
      <c r="KT48" s="632">
        <v>12976</v>
      </c>
      <c r="KU48" s="632">
        <v>11260</v>
      </c>
      <c r="KV48" s="632">
        <v>13402</v>
      </c>
      <c r="KW48" s="632">
        <v>17436</v>
      </c>
      <c r="KX48" s="74" t="s">
        <v>1208</v>
      </c>
      <c r="KY48" s="632">
        <v>15270</v>
      </c>
      <c r="KZ48" s="632">
        <v>12832</v>
      </c>
      <c r="LA48" s="632">
        <v>9945</v>
      </c>
      <c r="LB48" s="576">
        <v>9821</v>
      </c>
    </row>
    <row r="49" spans="1:314" ht="12" customHeight="1">
      <c r="A49" s="3">
        <v>282031</v>
      </c>
      <c r="B49" s="555" t="s">
        <v>768</v>
      </c>
      <c r="C49" s="575">
        <v>49.42</v>
      </c>
      <c r="D49" s="576">
        <v>303587</v>
      </c>
      <c r="E49" s="577">
        <v>13.8</v>
      </c>
      <c r="F49" s="577">
        <v>60.1</v>
      </c>
      <c r="G49" s="577">
        <v>26.1</v>
      </c>
      <c r="H49" s="578">
        <v>17233</v>
      </c>
      <c r="I49" s="578">
        <v>33820</v>
      </c>
      <c r="J49" s="578">
        <v>50015</v>
      </c>
      <c r="K49" s="576">
        <v>40148</v>
      </c>
      <c r="L49" s="576">
        <v>139103</v>
      </c>
      <c r="M49" s="576">
        <v>3581</v>
      </c>
      <c r="N49" s="576">
        <v>11720</v>
      </c>
      <c r="O49" s="579">
        <v>10603</v>
      </c>
      <c r="P49" s="74" t="s">
        <v>1208</v>
      </c>
      <c r="Q49" s="74" t="s">
        <v>1208</v>
      </c>
      <c r="R49" s="578">
        <v>299021</v>
      </c>
      <c r="S49" s="576">
        <v>293409</v>
      </c>
      <c r="T49" s="576">
        <v>262799</v>
      </c>
      <c r="U49" s="576">
        <v>265171</v>
      </c>
      <c r="V49" s="576">
        <v>2457865</v>
      </c>
      <c r="W49" s="576">
        <v>913019</v>
      </c>
      <c r="X49" s="576">
        <v>602872</v>
      </c>
      <c r="Y49" s="580">
        <v>42</v>
      </c>
      <c r="Z49" s="574">
        <v>28</v>
      </c>
      <c r="AA49" s="580">
        <v>14</v>
      </c>
      <c r="AB49" s="74" t="s">
        <v>1208</v>
      </c>
      <c r="AC49" s="74" t="s">
        <v>1208</v>
      </c>
      <c r="AD49" s="581" t="s">
        <v>439</v>
      </c>
      <c r="AE49" s="576">
        <v>1034</v>
      </c>
      <c r="AF49" s="580">
        <v>863</v>
      </c>
      <c r="AG49" s="576">
        <v>1268</v>
      </c>
      <c r="AH49" s="576">
        <v>286491</v>
      </c>
      <c r="AI49" s="576" t="s">
        <v>439</v>
      </c>
      <c r="AJ49" s="74" t="s">
        <v>1207</v>
      </c>
      <c r="AK49" s="574">
        <v>28</v>
      </c>
      <c r="AL49" s="576">
        <v>2876</v>
      </c>
      <c r="AM49" s="579">
        <v>28</v>
      </c>
      <c r="AN49" s="576">
        <v>16246</v>
      </c>
      <c r="AO49" s="576">
        <v>889</v>
      </c>
      <c r="AP49" s="576">
        <v>110</v>
      </c>
      <c r="AQ49" s="582">
        <v>13</v>
      </c>
      <c r="AR49" s="576">
        <v>7452</v>
      </c>
      <c r="AS49" s="576">
        <v>503</v>
      </c>
      <c r="AT49" s="576">
        <v>6</v>
      </c>
      <c r="AU49" s="576">
        <v>303</v>
      </c>
      <c r="AV49" s="576">
        <v>3</v>
      </c>
      <c r="AW49" s="576">
        <v>35</v>
      </c>
      <c r="AX49" s="74" t="s">
        <v>1207</v>
      </c>
      <c r="AY49" s="74" t="s">
        <v>1207</v>
      </c>
      <c r="AZ49" s="74" t="s">
        <v>1207</v>
      </c>
      <c r="BA49" s="74" t="s">
        <v>1207</v>
      </c>
      <c r="BB49" s="577">
        <v>100</v>
      </c>
      <c r="BC49" s="577">
        <v>115.9</v>
      </c>
      <c r="BD49" s="577">
        <v>107</v>
      </c>
      <c r="BE49" s="74" t="s">
        <v>1207</v>
      </c>
      <c r="BF49" s="580">
        <v>34</v>
      </c>
      <c r="BG49" s="582">
        <v>39</v>
      </c>
      <c r="BH49" s="582">
        <v>23</v>
      </c>
      <c r="BI49" s="74" t="s">
        <v>1208</v>
      </c>
      <c r="BJ49" s="74" t="s">
        <v>1208</v>
      </c>
      <c r="BK49" s="580">
        <v>2</v>
      </c>
      <c r="BL49" s="580">
        <v>0</v>
      </c>
      <c r="BM49" s="582">
        <v>8</v>
      </c>
      <c r="BN49" s="582">
        <v>5</v>
      </c>
      <c r="BO49" s="579">
        <v>2</v>
      </c>
      <c r="BP49" s="576">
        <v>9204</v>
      </c>
      <c r="BQ49" s="579" t="s">
        <v>439</v>
      </c>
      <c r="BR49" s="576" t="s">
        <v>439</v>
      </c>
      <c r="BS49" s="579" t="s">
        <v>439</v>
      </c>
      <c r="BT49" s="576" t="s">
        <v>439</v>
      </c>
      <c r="BU49" s="579">
        <v>1</v>
      </c>
      <c r="BV49" s="576">
        <v>2102</v>
      </c>
      <c r="BW49" s="577">
        <v>47.5</v>
      </c>
      <c r="BX49" s="580" t="s">
        <v>439</v>
      </c>
      <c r="BY49" s="580" t="s">
        <v>439</v>
      </c>
      <c r="BZ49" s="580" t="s">
        <v>439</v>
      </c>
      <c r="CA49" s="580" t="s">
        <v>439</v>
      </c>
      <c r="CB49" s="577">
        <v>58.95</v>
      </c>
      <c r="CC49" s="583">
        <v>0.97</v>
      </c>
      <c r="CD49" s="577">
        <v>28.6</v>
      </c>
      <c r="CE49" s="577">
        <v>4.8627083193771448</v>
      </c>
      <c r="CF49" s="577">
        <v>57.430791853999999</v>
      </c>
      <c r="CG49" s="579">
        <v>21</v>
      </c>
      <c r="CH49" s="576">
        <v>3851</v>
      </c>
      <c r="CI49" s="579">
        <v>254</v>
      </c>
      <c r="CJ49" s="579">
        <v>733</v>
      </c>
      <c r="CK49" s="579">
        <v>2946</v>
      </c>
      <c r="CL49" s="579">
        <v>869</v>
      </c>
      <c r="CM49" s="579">
        <v>275</v>
      </c>
      <c r="CN49" s="579">
        <v>404</v>
      </c>
      <c r="CO49" s="575">
        <v>1.64</v>
      </c>
      <c r="CP49" s="580">
        <v>9190000</v>
      </c>
      <c r="CQ49" s="579">
        <v>2</v>
      </c>
      <c r="CR49" s="579">
        <v>16</v>
      </c>
      <c r="CS49" s="579">
        <v>4</v>
      </c>
      <c r="CT49" s="579">
        <v>2</v>
      </c>
      <c r="CU49" s="579">
        <v>180</v>
      </c>
      <c r="CV49" s="579">
        <v>15</v>
      </c>
      <c r="CW49" s="576">
        <v>1120</v>
      </c>
      <c r="CX49" s="579">
        <v>6</v>
      </c>
      <c r="CY49" s="579">
        <v>596</v>
      </c>
      <c r="CZ49" s="580">
        <v>21</v>
      </c>
      <c r="DA49" s="580">
        <v>330</v>
      </c>
      <c r="DB49" s="580">
        <v>8</v>
      </c>
      <c r="DC49" s="580">
        <v>73</v>
      </c>
      <c r="DD49" s="580">
        <v>11</v>
      </c>
      <c r="DE49" s="580">
        <v>299</v>
      </c>
      <c r="DF49" s="576">
        <v>8775</v>
      </c>
      <c r="DG49" s="576">
        <v>1456</v>
      </c>
      <c r="DH49" s="581">
        <v>1901</v>
      </c>
      <c r="DI49" s="581">
        <v>846128.70499999996</v>
      </c>
      <c r="DJ49" s="581">
        <v>230235.72399999999</v>
      </c>
      <c r="DK49" s="581">
        <v>545839.51300000004</v>
      </c>
      <c r="DL49" s="576">
        <v>79251</v>
      </c>
      <c r="DM49" s="579">
        <v>6</v>
      </c>
      <c r="DN49" s="581">
        <v>14745</v>
      </c>
      <c r="DO49" s="581">
        <v>1760</v>
      </c>
      <c r="DP49" s="581">
        <v>1251</v>
      </c>
      <c r="DQ49" s="580">
        <v>88</v>
      </c>
      <c r="DR49" s="580">
        <v>1402</v>
      </c>
      <c r="DS49" s="576">
        <v>8250</v>
      </c>
      <c r="DT49" s="599">
        <v>11321</v>
      </c>
      <c r="DU49" s="576">
        <v>2987</v>
      </c>
      <c r="DV49" s="576">
        <v>2920</v>
      </c>
      <c r="DW49" s="580">
        <v>173</v>
      </c>
      <c r="DX49" s="580">
        <v>243</v>
      </c>
      <c r="DY49" s="580">
        <v>2</v>
      </c>
      <c r="DZ49" s="580">
        <v>1200</v>
      </c>
      <c r="EA49" s="580">
        <v>47</v>
      </c>
      <c r="EB49" s="580">
        <v>12372</v>
      </c>
      <c r="EC49" s="74" t="s">
        <v>1208</v>
      </c>
      <c r="ED49" s="584">
        <v>83</v>
      </c>
      <c r="EE49" s="576">
        <v>8003</v>
      </c>
      <c r="EF49" s="585">
        <v>7358</v>
      </c>
      <c r="EG49" s="579">
        <v>365</v>
      </c>
      <c r="EH49" s="586">
        <v>1115</v>
      </c>
      <c r="EI49" s="580">
        <v>86</v>
      </c>
      <c r="EJ49" s="580">
        <v>79</v>
      </c>
      <c r="EK49" s="577">
        <v>41</v>
      </c>
      <c r="EL49" s="580">
        <v>45</v>
      </c>
      <c r="EM49" s="580">
        <v>262</v>
      </c>
      <c r="EN49" s="580">
        <v>1133</v>
      </c>
      <c r="EO49" s="581">
        <v>295</v>
      </c>
      <c r="EP49" s="581">
        <v>69</v>
      </c>
      <c r="EQ49" s="581">
        <v>2637</v>
      </c>
      <c r="ER49" s="576">
        <v>2696</v>
      </c>
      <c r="ES49" s="577">
        <v>103.1</v>
      </c>
      <c r="ET49" s="577">
        <v>102</v>
      </c>
      <c r="EU49" s="581">
        <v>534</v>
      </c>
      <c r="EV49" s="579">
        <v>17.2</v>
      </c>
      <c r="EW49" s="581">
        <v>58389</v>
      </c>
      <c r="EX49" s="577">
        <v>25.6</v>
      </c>
      <c r="EY49" s="581">
        <v>404963</v>
      </c>
      <c r="EZ49" s="579">
        <v>1.6</v>
      </c>
      <c r="FA49" s="580">
        <v>331</v>
      </c>
      <c r="FB49" s="580">
        <v>10</v>
      </c>
      <c r="FC49" s="578">
        <v>1010</v>
      </c>
      <c r="FD49" s="580">
        <v>86</v>
      </c>
      <c r="FE49" s="74" t="s">
        <v>1208</v>
      </c>
      <c r="FF49" s="580">
        <v>100</v>
      </c>
      <c r="FG49" s="577">
        <v>100</v>
      </c>
      <c r="FH49" s="576">
        <v>99336</v>
      </c>
      <c r="FI49" s="576">
        <v>6465</v>
      </c>
      <c r="FJ49" s="576">
        <v>0</v>
      </c>
      <c r="FK49" s="586">
        <v>88406</v>
      </c>
      <c r="FL49" s="576">
        <v>77409</v>
      </c>
      <c r="FM49" s="576">
        <v>6057</v>
      </c>
      <c r="FN49" s="576">
        <v>4940</v>
      </c>
      <c r="FO49" s="576">
        <v>4465</v>
      </c>
      <c r="FP49" s="587">
        <v>10.61</v>
      </c>
      <c r="FQ49" s="584">
        <v>429</v>
      </c>
      <c r="FR49" s="588">
        <v>6.91</v>
      </c>
      <c r="FS49" s="585">
        <v>9825</v>
      </c>
      <c r="FT49" s="580">
        <v>0</v>
      </c>
      <c r="FU49" s="580">
        <v>45</v>
      </c>
      <c r="FV49" s="580">
        <v>159</v>
      </c>
      <c r="FW49" s="589">
        <v>24</v>
      </c>
      <c r="FX49" s="590">
        <v>945</v>
      </c>
      <c r="FY49" s="591">
        <v>67.266905098561097</v>
      </c>
      <c r="FZ49" s="74" t="s">
        <v>1208</v>
      </c>
      <c r="GA49" s="588">
        <v>99.992000000000004</v>
      </c>
      <c r="GB49" s="588">
        <v>97.2</v>
      </c>
      <c r="GC49" s="577">
        <v>99.6</v>
      </c>
      <c r="GD49" s="592">
        <v>52.7</v>
      </c>
      <c r="GE49" s="593">
        <v>73</v>
      </c>
      <c r="GF49" s="584">
        <v>7</v>
      </c>
      <c r="GG49" s="584">
        <v>40</v>
      </c>
      <c r="GH49" s="580">
        <v>931</v>
      </c>
      <c r="GI49" s="580">
        <v>6</v>
      </c>
      <c r="GJ49" s="580">
        <v>2314</v>
      </c>
      <c r="GK49" s="580">
        <v>1991</v>
      </c>
      <c r="GL49" s="580">
        <v>6</v>
      </c>
      <c r="GM49" s="586">
        <v>5913563</v>
      </c>
      <c r="GN49" s="594">
        <v>1470</v>
      </c>
      <c r="GO49" s="580" t="s">
        <v>439</v>
      </c>
      <c r="GP49" s="580" t="s">
        <v>439</v>
      </c>
      <c r="GQ49" s="576">
        <v>8937</v>
      </c>
      <c r="GR49" s="579">
        <v>9</v>
      </c>
      <c r="GS49" s="579">
        <v>1112</v>
      </c>
      <c r="GT49" s="579">
        <v>7816</v>
      </c>
      <c r="GU49" s="576">
        <v>100301</v>
      </c>
      <c r="GV49" s="576">
        <v>54</v>
      </c>
      <c r="GW49" s="576">
        <v>25941</v>
      </c>
      <c r="GX49" s="576">
        <v>74306</v>
      </c>
      <c r="GY49" s="576">
        <v>360</v>
      </c>
      <c r="GZ49" s="576">
        <v>3052</v>
      </c>
      <c r="HA49" s="576">
        <v>409183</v>
      </c>
      <c r="HB49" s="576">
        <v>1428</v>
      </c>
      <c r="HC49" s="576">
        <v>12371</v>
      </c>
      <c r="HD49" s="576">
        <v>214988</v>
      </c>
      <c r="HE49" s="576">
        <v>294</v>
      </c>
      <c r="HF49" s="576">
        <v>24962</v>
      </c>
      <c r="HG49" s="576">
        <v>1318994.19</v>
      </c>
      <c r="HH49" s="579">
        <v>280</v>
      </c>
      <c r="HI49" s="580">
        <v>10782</v>
      </c>
      <c r="HJ49" s="580">
        <v>351875</v>
      </c>
      <c r="HK49" s="595">
        <v>5.74</v>
      </c>
      <c r="HL49" s="580">
        <v>200</v>
      </c>
      <c r="HM49" s="576">
        <v>1044</v>
      </c>
      <c r="HN49" s="576">
        <v>499</v>
      </c>
      <c r="HO49" s="581">
        <v>43</v>
      </c>
      <c r="HP49" s="74" t="s">
        <v>1208</v>
      </c>
      <c r="HQ49" s="74" t="s">
        <v>1208</v>
      </c>
      <c r="HR49" s="74" t="s">
        <v>1208</v>
      </c>
      <c r="HS49" s="581">
        <v>69</v>
      </c>
      <c r="HT49" s="576">
        <v>619573</v>
      </c>
      <c r="HU49" s="576">
        <v>4437436</v>
      </c>
      <c r="HV49" s="580">
        <v>498561</v>
      </c>
      <c r="HW49" s="580">
        <v>636548</v>
      </c>
      <c r="HX49" s="580">
        <v>195563</v>
      </c>
      <c r="HY49" s="580">
        <v>3850</v>
      </c>
      <c r="HZ49" s="580">
        <v>3850</v>
      </c>
      <c r="IA49" s="580">
        <v>108960</v>
      </c>
      <c r="IB49" s="580">
        <v>71770</v>
      </c>
      <c r="IC49" s="609">
        <v>68223</v>
      </c>
      <c r="ID49" s="609">
        <v>32944000</v>
      </c>
      <c r="IE49" s="609" t="s">
        <v>439</v>
      </c>
      <c r="IF49" s="578">
        <v>196</v>
      </c>
      <c r="IG49" s="578" t="s">
        <v>439</v>
      </c>
      <c r="IH49" s="609">
        <v>82</v>
      </c>
      <c r="II49" s="578" t="s">
        <v>439</v>
      </c>
      <c r="IJ49" s="609">
        <v>218</v>
      </c>
      <c r="IK49" s="576">
        <v>117472</v>
      </c>
      <c r="IL49" s="578">
        <v>300</v>
      </c>
      <c r="IM49" s="650">
        <v>2844</v>
      </c>
      <c r="IN49" s="620">
        <v>37.049999999999997</v>
      </c>
      <c r="IO49" s="609">
        <v>279870</v>
      </c>
      <c r="IP49" s="613">
        <v>-10.83</v>
      </c>
      <c r="IQ49" s="614">
        <v>3.86</v>
      </c>
      <c r="IR49" s="614">
        <v>3.86</v>
      </c>
      <c r="IS49" s="592">
        <v>827.6</v>
      </c>
      <c r="IT49" s="592">
        <v>821.1</v>
      </c>
      <c r="IU49" s="576">
        <v>15031</v>
      </c>
      <c r="IV49" s="577">
        <v>67.8</v>
      </c>
      <c r="IW49" s="577">
        <v>65</v>
      </c>
      <c r="IX49" s="577">
        <v>39.700000000000003</v>
      </c>
      <c r="IY49" s="577">
        <v>71.3</v>
      </c>
      <c r="IZ49" s="577">
        <v>21.7</v>
      </c>
      <c r="JA49" s="578">
        <v>1</v>
      </c>
      <c r="JB49" s="578">
        <v>7</v>
      </c>
      <c r="JC49" s="588">
        <v>71</v>
      </c>
      <c r="JD49" s="621">
        <v>0.79300000000000004</v>
      </c>
      <c r="JE49" s="622">
        <v>94.5</v>
      </c>
      <c r="JF49" s="622">
        <v>3</v>
      </c>
      <c r="JG49" s="622">
        <v>1.1000000000000001</v>
      </c>
      <c r="JH49" s="623">
        <v>119352087</v>
      </c>
      <c r="JI49" s="672">
        <v>48.1</v>
      </c>
      <c r="JJ49" s="579">
        <v>59.6</v>
      </c>
      <c r="JK49" s="579" t="s">
        <v>439</v>
      </c>
      <c r="JL49" s="579" t="s">
        <v>439</v>
      </c>
      <c r="JM49" s="579">
        <v>25.5</v>
      </c>
      <c r="JN49" s="577">
        <v>30.3</v>
      </c>
      <c r="JO49" s="624">
        <v>2037</v>
      </c>
      <c r="JP49" s="74" t="s">
        <v>1208</v>
      </c>
      <c r="JQ49" s="74" t="s">
        <v>1208</v>
      </c>
      <c r="JR49" s="74" t="s">
        <v>1208</v>
      </c>
      <c r="JS49" s="577">
        <v>12</v>
      </c>
      <c r="JT49" s="577">
        <v>28</v>
      </c>
      <c r="JU49" s="576">
        <v>54684</v>
      </c>
      <c r="JV49" s="576">
        <v>987</v>
      </c>
      <c r="JW49" s="576">
        <v>913</v>
      </c>
      <c r="JX49" s="576">
        <v>4287</v>
      </c>
      <c r="JY49" s="576">
        <v>5222</v>
      </c>
      <c r="JZ49" s="576">
        <v>5350</v>
      </c>
      <c r="KA49" s="576">
        <v>5900</v>
      </c>
      <c r="KB49" s="576">
        <v>7838</v>
      </c>
      <c r="KC49" s="576">
        <v>7464</v>
      </c>
      <c r="KD49" s="576">
        <v>6561</v>
      </c>
      <c r="KE49" s="576">
        <v>4894</v>
      </c>
      <c r="KF49" s="576">
        <v>3839</v>
      </c>
      <c r="KG49" s="576">
        <v>2758</v>
      </c>
      <c r="KH49" s="74" t="s">
        <v>1208</v>
      </c>
      <c r="KI49" s="576">
        <v>1288</v>
      </c>
      <c r="KJ49" s="576">
        <v>491</v>
      </c>
      <c r="KK49" s="576">
        <v>229</v>
      </c>
      <c r="KL49" s="576">
        <v>127</v>
      </c>
      <c r="KM49" s="576">
        <v>6480</v>
      </c>
      <c r="KN49" s="576">
        <v>6176</v>
      </c>
      <c r="KO49" s="576">
        <v>6661</v>
      </c>
      <c r="KP49" s="576">
        <v>8103</v>
      </c>
      <c r="KQ49" s="576">
        <v>9103</v>
      </c>
      <c r="KR49" s="576">
        <v>11081</v>
      </c>
      <c r="KS49" s="576">
        <v>9975</v>
      </c>
      <c r="KT49" s="576">
        <v>9076</v>
      </c>
      <c r="KU49" s="576">
        <v>7822</v>
      </c>
      <c r="KV49" s="576">
        <v>9037</v>
      </c>
      <c r="KW49" s="576">
        <v>11234</v>
      </c>
      <c r="KX49" s="74" t="s">
        <v>1208</v>
      </c>
      <c r="KY49" s="576">
        <v>9334</v>
      </c>
      <c r="KZ49" s="576">
        <v>7035</v>
      </c>
      <c r="LA49" s="576">
        <v>5474</v>
      </c>
      <c r="LB49" s="576">
        <v>5934</v>
      </c>
    </row>
    <row r="50" spans="1:314" ht="12" customHeight="1">
      <c r="A50" s="3">
        <v>282049</v>
      </c>
      <c r="B50" s="555" t="s">
        <v>734</v>
      </c>
      <c r="C50" s="575">
        <v>100.18</v>
      </c>
      <c r="D50" s="576">
        <v>483744</v>
      </c>
      <c r="E50" s="577">
        <v>13.7</v>
      </c>
      <c r="F50" s="577">
        <v>62.2</v>
      </c>
      <c r="G50" s="577">
        <v>24.1</v>
      </c>
      <c r="H50" s="578">
        <v>24519</v>
      </c>
      <c r="I50" s="578">
        <v>52027</v>
      </c>
      <c r="J50" s="578">
        <v>81254</v>
      </c>
      <c r="K50" s="576">
        <v>59122</v>
      </c>
      <c r="L50" s="576">
        <v>222844</v>
      </c>
      <c r="M50" s="576">
        <v>7121</v>
      </c>
      <c r="N50" s="576">
        <v>21372</v>
      </c>
      <c r="O50" s="579">
        <v>22104</v>
      </c>
      <c r="P50" s="74" t="s">
        <v>1208</v>
      </c>
      <c r="Q50" s="74" t="s">
        <v>1208</v>
      </c>
      <c r="R50" s="578">
        <v>486798</v>
      </c>
      <c r="S50" s="576">
        <v>487850</v>
      </c>
      <c r="T50" s="576">
        <v>439258</v>
      </c>
      <c r="U50" s="576">
        <v>918727</v>
      </c>
      <c r="V50" s="576">
        <v>3122031</v>
      </c>
      <c r="W50" s="576">
        <v>1329920</v>
      </c>
      <c r="X50" s="576">
        <v>1060777</v>
      </c>
      <c r="Y50" s="580">
        <v>61</v>
      </c>
      <c r="Z50" s="574">
        <v>86</v>
      </c>
      <c r="AA50" s="580">
        <v>40</v>
      </c>
      <c r="AB50" s="74" t="s">
        <v>1208</v>
      </c>
      <c r="AC50" s="74" t="s">
        <v>1208</v>
      </c>
      <c r="AD50" s="580" t="s">
        <v>439</v>
      </c>
      <c r="AE50" s="576">
        <v>308</v>
      </c>
      <c r="AF50" s="580">
        <v>501</v>
      </c>
      <c r="AG50" s="576">
        <v>3181</v>
      </c>
      <c r="AH50" s="576">
        <v>207680</v>
      </c>
      <c r="AI50" s="576">
        <v>2121</v>
      </c>
      <c r="AJ50" s="74" t="s">
        <v>1207</v>
      </c>
      <c r="AK50" s="574">
        <v>52</v>
      </c>
      <c r="AL50" s="576">
        <v>7575</v>
      </c>
      <c r="AM50" s="579">
        <v>40</v>
      </c>
      <c r="AN50" s="576">
        <v>26394</v>
      </c>
      <c r="AO50" s="576">
        <v>1418</v>
      </c>
      <c r="AP50" s="576">
        <v>267</v>
      </c>
      <c r="AQ50" s="582">
        <v>19</v>
      </c>
      <c r="AR50" s="576">
        <v>10892</v>
      </c>
      <c r="AS50" s="576">
        <v>695</v>
      </c>
      <c r="AT50" s="576">
        <v>10</v>
      </c>
      <c r="AU50" s="576">
        <v>599</v>
      </c>
      <c r="AV50" s="576">
        <v>11</v>
      </c>
      <c r="AW50" s="576">
        <v>25</v>
      </c>
      <c r="AX50" s="74" t="s">
        <v>1207</v>
      </c>
      <c r="AY50" s="74" t="s">
        <v>1207</v>
      </c>
      <c r="AZ50" s="74" t="s">
        <v>1207</v>
      </c>
      <c r="BA50" s="74" t="s">
        <v>1207</v>
      </c>
      <c r="BB50" s="577">
        <v>100</v>
      </c>
      <c r="BC50" s="577">
        <v>129.80000000000001</v>
      </c>
      <c r="BD50" s="577">
        <v>111.3</v>
      </c>
      <c r="BE50" s="74" t="s">
        <v>1207</v>
      </c>
      <c r="BF50" s="580">
        <v>42</v>
      </c>
      <c r="BG50" s="582">
        <v>42</v>
      </c>
      <c r="BH50" s="582">
        <v>42</v>
      </c>
      <c r="BI50" s="74" t="s">
        <v>1208</v>
      </c>
      <c r="BJ50" s="74" t="s">
        <v>1208</v>
      </c>
      <c r="BK50" s="580">
        <v>0</v>
      </c>
      <c r="BL50" s="580">
        <v>0</v>
      </c>
      <c r="BM50" s="582">
        <v>0</v>
      </c>
      <c r="BN50" s="582">
        <v>0</v>
      </c>
      <c r="BO50" s="579">
        <v>9</v>
      </c>
      <c r="BP50" s="576">
        <v>19685</v>
      </c>
      <c r="BQ50" s="579">
        <v>1</v>
      </c>
      <c r="BR50" s="576">
        <v>20355</v>
      </c>
      <c r="BS50" s="579">
        <v>6</v>
      </c>
      <c r="BT50" s="576">
        <v>93924</v>
      </c>
      <c r="BU50" s="579">
        <v>1</v>
      </c>
      <c r="BV50" s="576">
        <v>1242</v>
      </c>
      <c r="BW50" s="577">
        <v>47.1</v>
      </c>
      <c r="BX50" s="580">
        <v>3</v>
      </c>
      <c r="BY50" s="580">
        <v>6</v>
      </c>
      <c r="BZ50" s="580">
        <v>1675</v>
      </c>
      <c r="CA50" s="580">
        <v>32857</v>
      </c>
      <c r="CB50" s="577">
        <v>46.5</v>
      </c>
      <c r="CC50" s="583">
        <v>0.78</v>
      </c>
      <c r="CD50" s="577">
        <v>19.2</v>
      </c>
      <c r="CE50" s="577">
        <v>4.105227567293424</v>
      </c>
      <c r="CF50" s="577">
        <v>57.907059588099997</v>
      </c>
      <c r="CG50" s="579">
        <v>25</v>
      </c>
      <c r="CH50" s="576">
        <v>5330</v>
      </c>
      <c r="CI50" s="579">
        <v>544</v>
      </c>
      <c r="CJ50" s="579">
        <v>1629</v>
      </c>
      <c r="CK50" s="579">
        <v>4013</v>
      </c>
      <c r="CL50" s="579">
        <v>1122</v>
      </c>
      <c r="CM50" s="579">
        <v>252</v>
      </c>
      <c r="CN50" s="579">
        <v>585</v>
      </c>
      <c r="CO50" s="575">
        <v>1.37</v>
      </c>
      <c r="CP50" s="583" t="s">
        <v>439</v>
      </c>
      <c r="CQ50" s="579">
        <v>1</v>
      </c>
      <c r="CR50" s="579">
        <v>1</v>
      </c>
      <c r="CS50" s="579">
        <v>1</v>
      </c>
      <c r="CT50" s="579">
        <v>1</v>
      </c>
      <c r="CU50" s="579">
        <v>100</v>
      </c>
      <c r="CV50" s="579">
        <v>18</v>
      </c>
      <c r="CW50" s="576">
        <v>1688</v>
      </c>
      <c r="CX50" s="579">
        <v>9</v>
      </c>
      <c r="CY50" s="579">
        <v>876</v>
      </c>
      <c r="CZ50" s="580">
        <v>20</v>
      </c>
      <c r="DA50" s="580">
        <v>373</v>
      </c>
      <c r="DB50" s="580">
        <v>9</v>
      </c>
      <c r="DC50" s="580">
        <v>111</v>
      </c>
      <c r="DD50" s="580">
        <v>4</v>
      </c>
      <c r="DE50" s="580">
        <v>106</v>
      </c>
      <c r="DF50" s="576">
        <v>13173</v>
      </c>
      <c r="DG50" s="576">
        <v>2165</v>
      </c>
      <c r="DH50" s="581">
        <v>2555</v>
      </c>
      <c r="DI50" s="581">
        <v>1412255.21</v>
      </c>
      <c r="DJ50" s="581">
        <v>263043.41100000002</v>
      </c>
      <c r="DK50" s="581">
        <v>753562.446</v>
      </c>
      <c r="DL50" s="576">
        <v>116709</v>
      </c>
      <c r="DM50" s="579">
        <v>15</v>
      </c>
      <c r="DN50" s="581">
        <v>21911</v>
      </c>
      <c r="DO50" s="581">
        <v>1863</v>
      </c>
      <c r="DP50" s="581">
        <v>1728</v>
      </c>
      <c r="DQ50" s="580">
        <v>78</v>
      </c>
      <c r="DR50" s="580">
        <v>2197</v>
      </c>
      <c r="DS50" s="576">
        <v>17972</v>
      </c>
      <c r="DT50" s="599">
        <v>15864</v>
      </c>
      <c r="DU50" s="576">
        <v>4195</v>
      </c>
      <c r="DV50" s="576">
        <v>3779</v>
      </c>
      <c r="DW50" s="580">
        <v>290</v>
      </c>
      <c r="DX50" s="580">
        <v>232</v>
      </c>
      <c r="DY50" s="580">
        <v>2</v>
      </c>
      <c r="DZ50" s="580">
        <v>2025</v>
      </c>
      <c r="EA50" s="580">
        <v>47</v>
      </c>
      <c r="EB50" s="580">
        <v>17705</v>
      </c>
      <c r="EC50" s="74" t="s">
        <v>1208</v>
      </c>
      <c r="ED50" s="584">
        <v>129</v>
      </c>
      <c r="EE50" s="576">
        <v>8775</v>
      </c>
      <c r="EF50" s="585">
        <v>8723</v>
      </c>
      <c r="EG50" s="579">
        <v>345</v>
      </c>
      <c r="EH50" s="586">
        <v>1506</v>
      </c>
      <c r="EI50" s="580">
        <v>135</v>
      </c>
      <c r="EJ50" s="580">
        <v>117</v>
      </c>
      <c r="EK50" s="577">
        <v>76.099999999999994</v>
      </c>
      <c r="EL50" s="580">
        <v>64</v>
      </c>
      <c r="EM50" s="580">
        <v>202</v>
      </c>
      <c r="EN50" s="580">
        <v>3497</v>
      </c>
      <c r="EO50" s="581">
        <v>881</v>
      </c>
      <c r="EP50" s="581">
        <v>93</v>
      </c>
      <c r="EQ50" s="581">
        <v>3406</v>
      </c>
      <c r="ER50" s="576">
        <v>3733</v>
      </c>
      <c r="ES50" s="577">
        <v>97.7</v>
      </c>
      <c r="ET50" s="577">
        <v>96.4</v>
      </c>
      <c r="EU50" s="581">
        <v>1012</v>
      </c>
      <c r="EV50" s="577">
        <v>16.03</v>
      </c>
      <c r="EW50" s="581">
        <v>87231</v>
      </c>
      <c r="EX50" s="577">
        <v>35.9</v>
      </c>
      <c r="EY50" s="581">
        <v>394538</v>
      </c>
      <c r="EZ50" s="577">
        <v>4.05</v>
      </c>
      <c r="FA50" s="580">
        <v>306</v>
      </c>
      <c r="FB50" s="580">
        <v>24</v>
      </c>
      <c r="FC50" s="576">
        <v>2159</v>
      </c>
      <c r="FD50" s="580">
        <v>91</v>
      </c>
      <c r="FE50" s="74" t="s">
        <v>1208</v>
      </c>
      <c r="FF50" s="580">
        <v>100</v>
      </c>
      <c r="FG50" s="577">
        <v>100</v>
      </c>
      <c r="FH50" s="576">
        <v>168853</v>
      </c>
      <c r="FI50" s="576">
        <v>13872</v>
      </c>
      <c r="FJ50" s="576">
        <v>0</v>
      </c>
      <c r="FK50" s="586">
        <v>144769</v>
      </c>
      <c r="FL50" s="576">
        <v>127180</v>
      </c>
      <c r="FM50" s="576">
        <v>8243</v>
      </c>
      <c r="FN50" s="576">
        <v>9346</v>
      </c>
      <c r="FO50" s="576">
        <v>10212</v>
      </c>
      <c r="FP50" s="587">
        <v>13.6</v>
      </c>
      <c r="FQ50" s="584">
        <v>523</v>
      </c>
      <c r="FR50" s="588">
        <v>10.029999999999999</v>
      </c>
      <c r="FS50" s="585">
        <v>13591</v>
      </c>
      <c r="FT50" s="580">
        <v>0</v>
      </c>
      <c r="FU50" s="580">
        <v>189</v>
      </c>
      <c r="FV50" s="580">
        <v>2331</v>
      </c>
      <c r="FW50" s="589">
        <v>27</v>
      </c>
      <c r="FX50" s="590">
        <v>1630</v>
      </c>
      <c r="FY50" s="591">
        <v>56.951469913278743</v>
      </c>
      <c r="FZ50" s="74" t="s">
        <v>1208</v>
      </c>
      <c r="GA50" s="588">
        <v>99.9</v>
      </c>
      <c r="GB50" s="588">
        <v>93.7</v>
      </c>
      <c r="GC50" s="577">
        <v>99.9</v>
      </c>
      <c r="GD50" s="592">
        <v>94.7</v>
      </c>
      <c r="GE50" s="593">
        <v>85</v>
      </c>
      <c r="GF50" s="584">
        <v>8</v>
      </c>
      <c r="GG50" s="584">
        <v>72</v>
      </c>
      <c r="GH50" s="580">
        <v>1520</v>
      </c>
      <c r="GI50" s="580">
        <v>7</v>
      </c>
      <c r="GJ50" s="580">
        <v>3865</v>
      </c>
      <c r="GK50" s="580">
        <v>4951</v>
      </c>
      <c r="GL50" s="580">
        <v>6</v>
      </c>
      <c r="GM50" s="586">
        <v>12641931</v>
      </c>
      <c r="GN50" s="594">
        <v>958</v>
      </c>
      <c r="GO50" s="580" t="s">
        <v>439</v>
      </c>
      <c r="GP50" s="580" t="s">
        <v>439</v>
      </c>
      <c r="GQ50" s="576">
        <v>13895</v>
      </c>
      <c r="GR50" s="579">
        <v>16</v>
      </c>
      <c r="GS50" s="579">
        <v>1171</v>
      </c>
      <c r="GT50" s="579">
        <v>12708</v>
      </c>
      <c r="GU50" s="576">
        <v>150119</v>
      </c>
      <c r="GV50" s="576">
        <v>98</v>
      </c>
      <c r="GW50" s="576">
        <v>17667</v>
      </c>
      <c r="GX50" s="576">
        <v>132354</v>
      </c>
      <c r="GY50" s="576">
        <v>450</v>
      </c>
      <c r="GZ50" s="576">
        <v>5152</v>
      </c>
      <c r="HA50" s="576">
        <v>1082985</v>
      </c>
      <c r="HB50" s="576">
        <v>2059</v>
      </c>
      <c r="HC50" s="576">
        <v>21274</v>
      </c>
      <c r="HD50" s="576">
        <v>441892</v>
      </c>
      <c r="HE50" s="576">
        <v>164</v>
      </c>
      <c r="HF50" s="576">
        <v>8916</v>
      </c>
      <c r="HG50" s="576">
        <v>291221.12</v>
      </c>
      <c r="HH50" s="579">
        <v>158</v>
      </c>
      <c r="HI50" s="580">
        <v>5925</v>
      </c>
      <c r="HJ50" s="580" t="s">
        <v>439</v>
      </c>
      <c r="HK50" s="595">
        <v>2</v>
      </c>
      <c r="HL50" s="580">
        <v>0</v>
      </c>
      <c r="HM50" s="576">
        <v>359</v>
      </c>
      <c r="HN50" s="576">
        <v>172</v>
      </c>
      <c r="HO50" s="581">
        <v>0</v>
      </c>
      <c r="HP50" s="74" t="s">
        <v>1208</v>
      </c>
      <c r="HQ50" s="74" t="s">
        <v>1208</v>
      </c>
      <c r="HR50" s="74" t="s">
        <v>1208</v>
      </c>
      <c r="HS50" s="581">
        <v>1</v>
      </c>
      <c r="HT50" s="576">
        <v>961956</v>
      </c>
      <c r="HU50" s="576">
        <v>7465848</v>
      </c>
      <c r="HV50" s="580">
        <v>835199</v>
      </c>
      <c r="HW50" s="580">
        <v>953092</v>
      </c>
      <c r="HX50" s="580">
        <v>222647</v>
      </c>
      <c r="HY50" s="580">
        <v>18583</v>
      </c>
      <c r="HZ50" s="580">
        <v>24304</v>
      </c>
      <c r="IA50" s="580">
        <v>182200</v>
      </c>
      <c r="IB50" s="580">
        <v>152870</v>
      </c>
      <c r="IC50" s="609">
        <v>112832</v>
      </c>
      <c r="ID50" s="609">
        <v>19086000</v>
      </c>
      <c r="IE50" s="609" t="s">
        <v>439</v>
      </c>
      <c r="IF50" s="578">
        <v>144</v>
      </c>
      <c r="IG50" s="578" t="s">
        <v>439</v>
      </c>
      <c r="IH50" s="609">
        <v>80</v>
      </c>
      <c r="II50" s="578" t="s">
        <v>439</v>
      </c>
      <c r="IJ50" s="609">
        <v>39213</v>
      </c>
      <c r="IK50" s="576">
        <v>146365</v>
      </c>
      <c r="IL50" s="578">
        <v>1320</v>
      </c>
      <c r="IM50" s="626">
        <v>3500</v>
      </c>
      <c r="IN50" s="620">
        <v>39.75</v>
      </c>
      <c r="IO50" s="609">
        <v>451372</v>
      </c>
      <c r="IP50" s="613" t="s">
        <v>439</v>
      </c>
      <c r="IQ50" s="592">
        <v>14.6</v>
      </c>
      <c r="IR50" s="592">
        <v>13.1</v>
      </c>
      <c r="IS50" s="592">
        <v>1184</v>
      </c>
      <c r="IT50" s="592">
        <v>1182.8</v>
      </c>
      <c r="IU50" s="576">
        <v>37679</v>
      </c>
      <c r="IV50" s="577">
        <v>70.900000000000006</v>
      </c>
      <c r="IW50" s="577">
        <v>62.3</v>
      </c>
      <c r="IX50" s="577">
        <v>46.3</v>
      </c>
      <c r="IY50" s="577">
        <v>68.7</v>
      </c>
      <c r="IZ50" s="577">
        <v>34.200000000000003</v>
      </c>
      <c r="JA50" s="578">
        <v>4</v>
      </c>
      <c r="JB50" s="578">
        <v>8</v>
      </c>
      <c r="JC50" s="588">
        <v>69.7</v>
      </c>
      <c r="JD50" s="621">
        <v>0.95199999999999996</v>
      </c>
      <c r="JE50" s="622">
        <v>99.6</v>
      </c>
      <c r="JF50" s="622">
        <v>3.3</v>
      </c>
      <c r="JG50" s="622">
        <v>0.64</v>
      </c>
      <c r="JH50" s="623">
        <v>136232758</v>
      </c>
      <c r="JI50" s="579">
        <v>61.8</v>
      </c>
      <c r="JJ50" s="579">
        <v>57.7</v>
      </c>
      <c r="JK50" s="579" t="s">
        <v>439</v>
      </c>
      <c r="JL50" s="579" t="s">
        <v>439</v>
      </c>
      <c r="JM50" s="579">
        <v>6.3</v>
      </c>
      <c r="JN50" s="577">
        <v>29.8</v>
      </c>
      <c r="JO50" s="624">
        <v>3826</v>
      </c>
      <c r="JP50" s="74" t="s">
        <v>1208</v>
      </c>
      <c r="JQ50" s="74" t="s">
        <v>1208</v>
      </c>
      <c r="JR50" s="74" t="s">
        <v>1208</v>
      </c>
      <c r="JS50" s="577">
        <v>8.3000000000000007</v>
      </c>
      <c r="JT50" s="577">
        <v>32.9</v>
      </c>
      <c r="JU50" s="576">
        <v>86249</v>
      </c>
      <c r="JV50" s="576">
        <v>1415</v>
      </c>
      <c r="JW50" s="576">
        <v>1455</v>
      </c>
      <c r="JX50" s="576">
        <v>7014</v>
      </c>
      <c r="JY50" s="576">
        <v>8231</v>
      </c>
      <c r="JZ50" s="576">
        <v>8671</v>
      </c>
      <c r="KA50" s="576">
        <v>10006</v>
      </c>
      <c r="KB50" s="576">
        <v>13201</v>
      </c>
      <c r="KC50" s="576">
        <v>12571</v>
      </c>
      <c r="KD50" s="576">
        <v>10607</v>
      </c>
      <c r="KE50" s="576">
        <v>8098</v>
      </c>
      <c r="KF50" s="576">
        <v>6301</v>
      </c>
      <c r="KG50" s="576">
        <v>4622</v>
      </c>
      <c r="KH50" s="74" t="s">
        <v>1208</v>
      </c>
      <c r="KI50" s="576">
        <v>2055</v>
      </c>
      <c r="KJ50" s="576">
        <v>917</v>
      </c>
      <c r="KK50" s="576">
        <v>427</v>
      </c>
      <c r="KL50" s="576">
        <v>223</v>
      </c>
      <c r="KM50" s="576">
        <v>11306</v>
      </c>
      <c r="KN50" s="576">
        <v>11373</v>
      </c>
      <c r="KO50" s="576">
        <v>10207</v>
      </c>
      <c r="KP50" s="576">
        <v>12776</v>
      </c>
      <c r="KQ50" s="576">
        <v>15792</v>
      </c>
      <c r="KR50" s="576">
        <v>19855</v>
      </c>
      <c r="KS50" s="576">
        <v>17834</v>
      </c>
      <c r="KT50" s="576">
        <v>14958</v>
      </c>
      <c r="KU50" s="576">
        <v>12762</v>
      </c>
      <c r="KV50" s="576">
        <v>13704</v>
      </c>
      <c r="KW50" s="576">
        <v>16759</v>
      </c>
      <c r="KX50" s="74" t="s">
        <v>1208</v>
      </c>
      <c r="KY50" s="576">
        <v>13386</v>
      </c>
      <c r="KZ50" s="576">
        <v>10841</v>
      </c>
      <c r="LA50" s="576">
        <v>8732</v>
      </c>
      <c r="LB50" s="576">
        <v>9453</v>
      </c>
    </row>
    <row r="51" spans="1:314" ht="12" customHeight="1">
      <c r="A51" s="3">
        <v>292010</v>
      </c>
      <c r="B51" s="555" t="s">
        <v>735</v>
      </c>
      <c r="C51" s="575">
        <v>276.94</v>
      </c>
      <c r="D51" s="576">
        <v>355529</v>
      </c>
      <c r="E51" s="577">
        <v>11.5</v>
      </c>
      <c r="F51" s="577">
        <v>57.5</v>
      </c>
      <c r="G51" s="577">
        <v>31</v>
      </c>
      <c r="H51" s="578">
        <v>14766</v>
      </c>
      <c r="I51" s="578">
        <v>31748</v>
      </c>
      <c r="J51" s="578">
        <v>50250</v>
      </c>
      <c r="K51" s="576">
        <v>57055</v>
      </c>
      <c r="L51" s="576">
        <v>163991</v>
      </c>
      <c r="M51" s="576">
        <v>3734</v>
      </c>
      <c r="N51" s="576">
        <v>12689</v>
      </c>
      <c r="O51" s="579">
        <v>12278</v>
      </c>
      <c r="P51" s="74" t="s">
        <v>1208</v>
      </c>
      <c r="Q51" s="74" t="s">
        <v>1208</v>
      </c>
      <c r="R51" s="578">
        <v>353481</v>
      </c>
      <c r="S51" s="576">
        <v>360310</v>
      </c>
      <c r="T51" s="576">
        <v>341656</v>
      </c>
      <c r="U51" s="576">
        <v>538540</v>
      </c>
      <c r="V51" s="576">
        <v>1156386</v>
      </c>
      <c r="W51" s="576">
        <v>466318</v>
      </c>
      <c r="X51" s="576">
        <v>625499</v>
      </c>
      <c r="Y51" s="580">
        <v>64</v>
      </c>
      <c r="Z51" s="574">
        <v>48</v>
      </c>
      <c r="AA51" s="580">
        <v>43</v>
      </c>
      <c r="AB51" s="74" t="s">
        <v>1208</v>
      </c>
      <c r="AC51" s="74" t="s">
        <v>1208</v>
      </c>
      <c r="AD51" s="581">
        <v>41768</v>
      </c>
      <c r="AE51" s="576">
        <v>290</v>
      </c>
      <c r="AF51" s="580">
        <v>1648</v>
      </c>
      <c r="AG51" s="576">
        <v>1496</v>
      </c>
      <c r="AH51" s="576">
        <v>122523</v>
      </c>
      <c r="AI51" s="576">
        <v>1313</v>
      </c>
      <c r="AJ51" s="74" t="s">
        <v>1207</v>
      </c>
      <c r="AK51" s="574">
        <v>33</v>
      </c>
      <c r="AL51" s="576">
        <v>2656</v>
      </c>
      <c r="AM51" s="579">
        <v>43</v>
      </c>
      <c r="AN51" s="576">
        <v>15342</v>
      </c>
      <c r="AO51" s="576">
        <v>1094</v>
      </c>
      <c r="AP51" s="576">
        <v>162</v>
      </c>
      <c r="AQ51" s="582">
        <v>21</v>
      </c>
      <c r="AR51" s="576">
        <v>7371</v>
      </c>
      <c r="AS51" s="576">
        <v>563</v>
      </c>
      <c r="AT51" s="576">
        <v>6</v>
      </c>
      <c r="AU51" s="576">
        <v>358</v>
      </c>
      <c r="AV51" s="576">
        <v>1</v>
      </c>
      <c r="AW51" s="576">
        <v>41</v>
      </c>
      <c r="AX51" s="74" t="s">
        <v>1207</v>
      </c>
      <c r="AY51" s="74" t="s">
        <v>1207</v>
      </c>
      <c r="AZ51" s="74" t="s">
        <v>1207</v>
      </c>
      <c r="BA51" s="74" t="s">
        <v>1207</v>
      </c>
      <c r="BB51" s="577">
        <v>99.473684210526315</v>
      </c>
      <c r="BC51" s="577">
        <v>103.2</v>
      </c>
      <c r="BD51" s="577">
        <v>96.6</v>
      </c>
      <c r="BE51" s="74" t="s">
        <v>1207</v>
      </c>
      <c r="BF51" s="580">
        <v>21</v>
      </c>
      <c r="BG51" s="582">
        <v>24</v>
      </c>
      <c r="BH51" s="582">
        <v>8</v>
      </c>
      <c r="BI51" s="74" t="s">
        <v>1208</v>
      </c>
      <c r="BJ51" s="74" t="s">
        <v>1208</v>
      </c>
      <c r="BK51" s="580">
        <v>1</v>
      </c>
      <c r="BL51" s="580">
        <v>1</v>
      </c>
      <c r="BM51" s="582">
        <v>1</v>
      </c>
      <c r="BN51" s="582">
        <v>1</v>
      </c>
      <c r="BO51" s="579">
        <v>11</v>
      </c>
      <c r="BP51" s="576">
        <v>19640</v>
      </c>
      <c r="BQ51" s="579">
        <v>1</v>
      </c>
      <c r="BR51" s="576">
        <v>77091</v>
      </c>
      <c r="BS51" s="579">
        <v>2</v>
      </c>
      <c r="BT51" s="576">
        <v>61800</v>
      </c>
      <c r="BU51" s="579">
        <v>4</v>
      </c>
      <c r="BV51" s="576">
        <v>1681</v>
      </c>
      <c r="BW51" s="577">
        <v>37.700000000000003</v>
      </c>
      <c r="BX51" s="580">
        <v>1</v>
      </c>
      <c r="BY51" s="580">
        <v>7</v>
      </c>
      <c r="BZ51" s="580">
        <v>271</v>
      </c>
      <c r="CA51" s="580">
        <v>15399</v>
      </c>
      <c r="CB51" s="577">
        <v>34.299999999999997</v>
      </c>
      <c r="CC51" s="583">
        <v>1.71</v>
      </c>
      <c r="CD51" s="577">
        <v>31.3</v>
      </c>
      <c r="CE51" s="577">
        <v>4.5247754541704888</v>
      </c>
      <c r="CF51" s="577">
        <v>54.219167748700002</v>
      </c>
      <c r="CG51" s="579">
        <v>23</v>
      </c>
      <c r="CH51" s="576">
        <v>4400</v>
      </c>
      <c r="CI51" s="579">
        <v>394</v>
      </c>
      <c r="CJ51" s="579">
        <v>956</v>
      </c>
      <c r="CK51" s="579">
        <v>3692</v>
      </c>
      <c r="CL51" s="579">
        <v>1092</v>
      </c>
      <c r="CM51" s="579">
        <v>235</v>
      </c>
      <c r="CN51" s="579">
        <v>550</v>
      </c>
      <c r="CO51" s="575">
        <v>1.23</v>
      </c>
      <c r="CP51" s="583" t="s">
        <v>439</v>
      </c>
      <c r="CQ51" s="579">
        <v>4</v>
      </c>
      <c r="CR51" s="579">
        <v>35</v>
      </c>
      <c r="CS51" s="579">
        <v>4</v>
      </c>
      <c r="CT51" s="579">
        <v>1</v>
      </c>
      <c r="CU51" s="579">
        <v>125</v>
      </c>
      <c r="CV51" s="579">
        <v>24</v>
      </c>
      <c r="CW51" s="576">
        <v>1652</v>
      </c>
      <c r="CX51" s="579">
        <v>11</v>
      </c>
      <c r="CY51" s="579">
        <v>1098</v>
      </c>
      <c r="CZ51" s="580">
        <v>38</v>
      </c>
      <c r="DA51" s="580">
        <v>608</v>
      </c>
      <c r="DB51" s="580">
        <v>13</v>
      </c>
      <c r="DC51" s="580">
        <v>136</v>
      </c>
      <c r="DD51" s="580">
        <v>10</v>
      </c>
      <c r="DE51" s="580">
        <v>269</v>
      </c>
      <c r="DF51" s="576">
        <v>13437</v>
      </c>
      <c r="DG51" s="576">
        <v>2593</v>
      </c>
      <c r="DH51" s="581">
        <v>2441</v>
      </c>
      <c r="DI51" s="581">
        <v>1317828.47</v>
      </c>
      <c r="DJ51" s="581">
        <v>365149.16499999998</v>
      </c>
      <c r="DK51" s="581">
        <v>683365.26</v>
      </c>
      <c r="DL51" s="576">
        <v>110103</v>
      </c>
      <c r="DM51" s="579">
        <v>13</v>
      </c>
      <c r="DN51" s="581">
        <v>21817</v>
      </c>
      <c r="DO51" s="581">
        <v>2389</v>
      </c>
      <c r="DP51" s="581">
        <v>1544</v>
      </c>
      <c r="DQ51" s="580">
        <v>130</v>
      </c>
      <c r="DR51" s="580">
        <v>1490</v>
      </c>
      <c r="DS51" s="576">
        <v>13412</v>
      </c>
      <c r="DT51" s="599">
        <v>13965</v>
      </c>
      <c r="DU51" s="576">
        <v>2933</v>
      </c>
      <c r="DV51" s="576">
        <v>4001</v>
      </c>
      <c r="DW51" s="580">
        <v>241</v>
      </c>
      <c r="DX51" s="580">
        <v>335</v>
      </c>
      <c r="DY51" s="580">
        <v>0</v>
      </c>
      <c r="DZ51" s="580">
        <v>2030</v>
      </c>
      <c r="EA51" s="580">
        <v>44</v>
      </c>
      <c r="EB51" s="580">
        <v>12675</v>
      </c>
      <c r="EC51" s="74" t="s">
        <v>1208</v>
      </c>
      <c r="ED51" s="584">
        <v>65</v>
      </c>
      <c r="EE51" s="576">
        <v>8822</v>
      </c>
      <c r="EF51" s="585">
        <v>7448</v>
      </c>
      <c r="EG51" s="579">
        <v>33</v>
      </c>
      <c r="EH51" s="586">
        <v>1289</v>
      </c>
      <c r="EI51" s="580">
        <v>52</v>
      </c>
      <c r="EJ51" s="580">
        <v>59</v>
      </c>
      <c r="EK51" s="577">
        <v>67</v>
      </c>
      <c r="EL51" s="580">
        <v>48</v>
      </c>
      <c r="EM51" s="580">
        <v>143</v>
      </c>
      <c r="EN51" s="580">
        <v>1799</v>
      </c>
      <c r="EO51" s="581">
        <v>384</v>
      </c>
      <c r="EP51" s="581">
        <v>82</v>
      </c>
      <c r="EQ51" s="581">
        <v>1516</v>
      </c>
      <c r="ER51" s="576">
        <v>2174</v>
      </c>
      <c r="ES51" s="577">
        <v>95.3</v>
      </c>
      <c r="ET51" s="577">
        <v>93</v>
      </c>
      <c r="EU51" s="581">
        <v>924</v>
      </c>
      <c r="EV51" s="577">
        <v>20.399999999999999</v>
      </c>
      <c r="EW51" s="581">
        <v>76439</v>
      </c>
      <c r="EX51" s="577">
        <v>32.9</v>
      </c>
      <c r="EY51" s="581">
        <v>383620</v>
      </c>
      <c r="EZ51" s="577">
        <v>5.3</v>
      </c>
      <c r="FA51" s="580">
        <v>458</v>
      </c>
      <c r="FB51" s="580">
        <v>65</v>
      </c>
      <c r="FC51" s="576">
        <v>7546</v>
      </c>
      <c r="FD51" s="580">
        <v>81</v>
      </c>
      <c r="FE51" s="74" t="s">
        <v>1208</v>
      </c>
      <c r="FF51" s="580">
        <v>75</v>
      </c>
      <c r="FG51" s="577">
        <v>92.9</v>
      </c>
      <c r="FH51" s="576">
        <v>110483</v>
      </c>
      <c r="FI51" s="576">
        <v>7800</v>
      </c>
      <c r="FJ51" s="576">
        <v>437</v>
      </c>
      <c r="FK51" s="586">
        <v>88333</v>
      </c>
      <c r="FL51" s="576">
        <v>74570</v>
      </c>
      <c r="FM51" s="576">
        <v>5925</v>
      </c>
      <c r="FN51" s="576">
        <v>7838</v>
      </c>
      <c r="FO51" s="576">
        <v>14350</v>
      </c>
      <c r="FP51" s="587">
        <v>20.7</v>
      </c>
      <c r="FQ51" s="584">
        <v>578</v>
      </c>
      <c r="FR51" s="588">
        <v>22</v>
      </c>
      <c r="FS51" s="585">
        <v>15105</v>
      </c>
      <c r="FT51" s="580">
        <v>0</v>
      </c>
      <c r="FU51" s="580">
        <v>32</v>
      </c>
      <c r="FV51" s="580">
        <v>411</v>
      </c>
      <c r="FW51" s="589">
        <v>31</v>
      </c>
      <c r="FX51" s="590">
        <v>1220</v>
      </c>
      <c r="FY51" s="591">
        <v>66.557036876296905</v>
      </c>
      <c r="FZ51" s="74" t="s">
        <v>1208</v>
      </c>
      <c r="GA51" s="588">
        <v>99.9</v>
      </c>
      <c r="GB51" s="588">
        <v>88.4</v>
      </c>
      <c r="GC51" s="577">
        <v>91.4</v>
      </c>
      <c r="GD51" s="592">
        <v>46.4</v>
      </c>
      <c r="GE51" s="593">
        <v>82</v>
      </c>
      <c r="GF51" s="584">
        <v>11</v>
      </c>
      <c r="GG51" s="584">
        <v>79</v>
      </c>
      <c r="GH51" s="580">
        <v>842</v>
      </c>
      <c r="GI51" s="580">
        <v>9</v>
      </c>
      <c r="GJ51" s="580">
        <v>1951</v>
      </c>
      <c r="GK51" s="580">
        <v>2260</v>
      </c>
      <c r="GL51" s="580">
        <v>5</v>
      </c>
      <c r="GM51" s="586">
        <v>17411000</v>
      </c>
      <c r="GN51" s="594">
        <v>4775</v>
      </c>
      <c r="GO51" s="580">
        <v>0</v>
      </c>
      <c r="GP51" s="580">
        <v>0</v>
      </c>
      <c r="GQ51" s="576">
        <v>12015</v>
      </c>
      <c r="GR51" s="579">
        <v>19</v>
      </c>
      <c r="GS51" s="579">
        <v>1279</v>
      </c>
      <c r="GT51" s="579">
        <v>10717</v>
      </c>
      <c r="GU51" s="576">
        <v>123876</v>
      </c>
      <c r="GV51" s="576">
        <v>170</v>
      </c>
      <c r="GW51" s="576">
        <v>12867</v>
      </c>
      <c r="GX51" s="576">
        <v>110839</v>
      </c>
      <c r="GY51" s="576">
        <v>374</v>
      </c>
      <c r="GZ51" s="576">
        <v>3390</v>
      </c>
      <c r="HA51" s="576">
        <v>262518</v>
      </c>
      <c r="HB51" s="576">
        <v>1880</v>
      </c>
      <c r="HC51" s="576">
        <v>16989</v>
      </c>
      <c r="HD51" s="576">
        <v>340177</v>
      </c>
      <c r="HE51" s="576">
        <v>193</v>
      </c>
      <c r="HF51" s="576">
        <v>5470</v>
      </c>
      <c r="HG51" s="576">
        <v>215246.41</v>
      </c>
      <c r="HH51" s="579" t="s">
        <v>439</v>
      </c>
      <c r="HI51" s="580">
        <v>5470</v>
      </c>
      <c r="HJ51" s="580">
        <v>21525</v>
      </c>
      <c r="HK51" s="595">
        <v>41.69</v>
      </c>
      <c r="HL51" s="580">
        <v>966</v>
      </c>
      <c r="HM51" s="576">
        <v>3216</v>
      </c>
      <c r="HN51" s="576">
        <v>1798</v>
      </c>
      <c r="HO51" s="581">
        <v>129</v>
      </c>
      <c r="HP51" s="74" t="s">
        <v>1208</v>
      </c>
      <c r="HQ51" s="74" t="s">
        <v>1208</v>
      </c>
      <c r="HR51" s="74" t="s">
        <v>1208</v>
      </c>
      <c r="HS51" s="581">
        <v>13</v>
      </c>
      <c r="HT51" s="576">
        <v>1572815</v>
      </c>
      <c r="HU51" s="576">
        <v>10002990</v>
      </c>
      <c r="HV51" s="580">
        <v>1012423</v>
      </c>
      <c r="HW51" s="580">
        <v>1457876</v>
      </c>
      <c r="HX51" s="580">
        <v>180377</v>
      </c>
      <c r="HY51" s="580">
        <v>3985</v>
      </c>
      <c r="HZ51" s="580">
        <v>6805</v>
      </c>
      <c r="IA51" s="580">
        <v>160551</v>
      </c>
      <c r="IB51" s="580">
        <v>89616</v>
      </c>
      <c r="IC51" s="609">
        <v>62864</v>
      </c>
      <c r="ID51" s="609">
        <v>32562048</v>
      </c>
      <c r="IE51" s="609" t="s">
        <v>439</v>
      </c>
      <c r="IF51" s="578">
        <v>313</v>
      </c>
      <c r="IG51" s="578" t="s">
        <v>439</v>
      </c>
      <c r="IH51" s="609">
        <v>196</v>
      </c>
      <c r="II51" s="578" t="s">
        <v>439</v>
      </c>
      <c r="IJ51" s="609">
        <v>15148</v>
      </c>
      <c r="IK51" s="576">
        <v>154457</v>
      </c>
      <c r="IL51" s="578" t="s">
        <v>439</v>
      </c>
      <c r="IM51" s="626">
        <v>0</v>
      </c>
      <c r="IN51" s="620">
        <v>45.68</v>
      </c>
      <c r="IO51" s="609">
        <v>308006</v>
      </c>
      <c r="IP51" s="613">
        <v>-32.68</v>
      </c>
      <c r="IQ51" s="592">
        <v>1.8</v>
      </c>
      <c r="IR51" s="592">
        <v>1.8</v>
      </c>
      <c r="IS51" s="592">
        <v>775.64</v>
      </c>
      <c r="IT51" s="592">
        <v>726.64</v>
      </c>
      <c r="IU51" s="576">
        <v>74254</v>
      </c>
      <c r="IV51" s="577">
        <v>67.8</v>
      </c>
      <c r="IW51" s="577">
        <v>60.8</v>
      </c>
      <c r="IX51" s="577">
        <v>48.2</v>
      </c>
      <c r="IY51" s="577">
        <v>66.900000000000006</v>
      </c>
      <c r="IZ51" s="577">
        <v>29.7</v>
      </c>
      <c r="JA51" s="578">
        <v>2</v>
      </c>
      <c r="JB51" s="578">
        <v>9</v>
      </c>
      <c r="JC51" s="588">
        <v>70</v>
      </c>
      <c r="JD51" s="621">
        <v>0.77100000000000002</v>
      </c>
      <c r="JE51" s="622">
        <v>99.7</v>
      </c>
      <c r="JF51" s="622">
        <v>11.2</v>
      </c>
      <c r="JG51" s="622">
        <v>0.8</v>
      </c>
      <c r="JH51" s="623">
        <v>198058445</v>
      </c>
      <c r="JI51" s="579">
        <v>46.4</v>
      </c>
      <c r="JJ51" s="579">
        <v>59.8</v>
      </c>
      <c r="JK51" s="579" t="s">
        <v>439</v>
      </c>
      <c r="JL51" s="579" t="s">
        <v>439</v>
      </c>
      <c r="JM51" s="579">
        <v>137.30000000000001</v>
      </c>
      <c r="JN51" s="577">
        <v>30.9</v>
      </c>
      <c r="JO51" s="624">
        <v>2762</v>
      </c>
      <c r="JP51" s="74" t="s">
        <v>1208</v>
      </c>
      <c r="JQ51" s="74" t="s">
        <v>1208</v>
      </c>
      <c r="JR51" s="74" t="s">
        <v>1208</v>
      </c>
      <c r="JS51" s="577">
        <v>36</v>
      </c>
      <c r="JT51" s="577">
        <v>32.799999999999997</v>
      </c>
      <c r="JU51" s="576">
        <v>65197</v>
      </c>
      <c r="JV51" s="576">
        <v>1723</v>
      </c>
      <c r="JW51" s="576">
        <v>1274</v>
      </c>
      <c r="JX51" s="576">
        <v>5568</v>
      </c>
      <c r="JY51" s="576">
        <v>6338</v>
      </c>
      <c r="JZ51" s="576">
        <v>6180</v>
      </c>
      <c r="KA51" s="576">
        <v>6719</v>
      </c>
      <c r="KB51" s="576">
        <v>9182</v>
      </c>
      <c r="KC51" s="576">
        <v>9124</v>
      </c>
      <c r="KD51" s="576">
        <v>8147</v>
      </c>
      <c r="KE51" s="576">
        <v>6808</v>
      </c>
      <c r="KF51" s="576">
        <v>5507</v>
      </c>
      <c r="KG51" s="576">
        <v>4012</v>
      </c>
      <c r="KH51" s="74" t="s">
        <v>1208</v>
      </c>
      <c r="KI51" s="576">
        <v>1880</v>
      </c>
      <c r="KJ51" s="576">
        <v>859</v>
      </c>
      <c r="KK51" s="576">
        <v>389</v>
      </c>
      <c r="KL51" s="576">
        <v>199</v>
      </c>
      <c r="KM51" s="576">
        <v>8475</v>
      </c>
      <c r="KN51" s="576">
        <v>8977</v>
      </c>
      <c r="KO51" s="576">
        <v>7771</v>
      </c>
      <c r="KP51" s="576">
        <v>8827</v>
      </c>
      <c r="KQ51" s="576">
        <v>10218</v>
      </c>
      <c r="KR51" s="576">
        <v>13276</v>
      </c>
      <c r="KS51" s="576">
        <v>12605</v>
      </c>
      <c r="KT51" s="576">
        <v>11666</v>
      </c>
      <c r="KU51" s="576">
        <v>11053</v>
      </c>
      <c r="KV51" s="576">
        <v>12910</v>
      </c>
      <c r="KW51" s="576">
        <v>15716</v>
      </c>
      <c r="KX51" s="74" t="s">
        <v>1208</v>
      </c>
      <c r="KY51" s="576">
        <v>13093</v>
      </c>
      <c r="KZ51" s="576">
        <v>10066</v>
      </c>
      <c r="LA51" s="576">
        <v>8119</v>
      </c>
      <c r="LB51" s="576">
        <v>9809</v>
      </c>
    </row>
    <row r="52" spans="1:314" ht="12" customHeight="1">
      <c r="A52" s="3">
        <v>302015</v>
      </c>
      <c r="B52" s="555" t="s">
        <v>736</v>
      </c>
      <c r="C52" s="575">
        <v>208.85</v>
      </c>
      <c r="D52" s="576">
        <v>365809</v>
      </c>
      <c r="E52" s="577">
        <v>11.895005316982401</v>
      </c>
      <c r="F52" s="577">
        <v>57.726846523732299</v>
      </c>
      <c r="G52" s="577">
        <v>30.376507959071503</v>
      </c>
      <c r="H52" s="578">
        <v>16389</v>
      </c>
      <c r="I52" s="578">
        <v>34442</v>
      </c>
      <c r="J52" s="578">
        <v>53123</v>
      </c>
      <c r="K52" s="576">
        <v>59114</v>
      </c>
      <c r="L52" s="576">
        <v>174783</v>
      </c>
      <c r="M52" s="576">
        <v>3610</v>
      </c>
      <c r="N52" s="576">
        <v>9172</v>
      </c>
      <c r="O52" s="579">
        <v>9155</v>
      </c>
      <c r="P52" s="74" t="s">
        <v>1208</v>
      </c>
      <c r="Q52" s="74" t="s">
        <v>1208</v>
      </c>
      <c r="R52" s="578">
        <v>354042</v>
      </c>
      <c r="S52" s="576">
        <v>364154</v>
      </c>
      <c r="T52" s="576">
        <v>380419</v>
      </c>
      <c r="U52" s="576">
        <v>660771</v>
      </c>
      <c r="V52" s="576">
        <v>547276</v>
      </c>
      <c r="W52" s="576" t="s">
        <v>439</v>
      </c>
      <c r="X52" s="576">
        <v>532642</v>
      </c>
      <c r="Y52" s="580">
        <v>4</v>
      </c>
      <c r="Z52" s="574">
        <v>104</v>
      </c>
      <c r="AA52" s="580">
        <v>0</v>
      </c>
      <c r="AB52" s="74" t="s">
        <v>1208</v>
      </c>
      <c r="AC52" s="74" t="s">
        <v>1208</v>
      </c>
      <c r="AD52" s="581" t="s">
        <v>439</v>
      </c>
      <c r="AE52" s="576">
        <v>1403</v>
      </c>
      <c r="AF52" s="580">
        <v>2570</v>
      </c>
      <c r="AG52" s="576">
        <v>1406</v>
      </c>
      <c r="AH52" s="576">
        <v>181846</v>
      </c>
      <c r="AI52" s="576">
        <v>2000</v>
      </c>
      <c r="AJ52" s="74" t="s">
        <v>1207</v>
      </c>
      <c r="AK52" s="574">
        <v>23</v>
      </c>
      <c r="AL52" s="576">
        <v>2555</v>
      </c>
      <c r="AM52" s="579">
        <v>51</v>
      </c>
      <c r="AN52" s="576">
        <v>16504</v>
      </c>
      <c r="AO52" s="576">
        <v>1140</v>
      </c>
      <c r="AP52" s="576">
        <v>122</v>
      </c>
      <c r="AQ52" s="582">
        <v>18</v>
      </c>
      <c r="AR52" s="576">
        <v>6882</v>
      </c>
      <c r="AS52" s="576">
        <v>538</v>
      </c>
      <c r="AT52" s="576">
        <v>3</v>
      </c>
      <c r="AU52" s="576">
        <v>122</v>
      </c>
      <c r="AV52" s="576">
        <v>9</v>
      </c>
      <c r="AW52" s="576">
        <v>13</v>
      </c>
      <c r="AX52" s="74" t="s">
        <v>1207</v>
      </c>
      <c r="AY52" s="74" t="s">
        <v>1207</v>
      </c>
      <c r="AZ52" s="74" t="s">
        <v>1207</v>
      </c>
      <c r="BA52" s="74" t="s">
        <v>1207</v>
      </c>
      <c r="BB52" s="577">
        <v>100</v>
      </c>
      <c r="BC52" s="577">
        <v>119.9</v>
      </c>
      <c r="BD52" s="577">
        <v>129.69999999999999</v>
      </c>
      <c r="BE52" s="74" t="s">
        <v>1207</v>
      </c>
      <c r="BF52" s="580">
        <v>17</v>
      </c>
      <c r="BG52" s="582">
        <v>17</v>
      </c>
      <c r="BH52" s="582">
        <v>7</v>
      </c>
      <c r="BI52" s="74" t="s">
        <v>1208</v>
      </c>
      <c r="BJ52" s="74" t="s">
        <v>1208</v>
      </c>
      <c r="BK52" s="580">
        <v>2</v>
      </c>
      <c r="BL52" s="580">
        <v>1</v>
      </c>
      <c r="BM52" s="582">
        <v>2</v>
      </c>
      <c r="BN52" s="582">
        <v>1</v>
      </c>
      <c r="BO52" s="579">
        <v>5</v>
      </c>
      <c r="BP52" s="576">
        <v>12055</v>
      </c>
      <c r="BQ52" s="579">
        <v>1</v>
      </c>
      <c r="BR52" s="576">
        <v>14300</v>
      </c>
      <c r="BS52" s="579">
        <v>7</v>
      </c>
      <c r="BT52" s="576">
        <v>85150</v>
      </c>
      <c r="BU52" s="579">
        <v>1</v>
      </c>
      <c r="BV52" s="576">
        <v>415</v>
      </c>
      <c r="BW52" s="577">
        <v>58.7</v>
      </c>
      <c r="BX52" s="580">
        <v>1</v>
      </c>
      <c r="BY52" s="580">
        <v>5</v>
      </c>
      <c r="BZ52" s="580">
        <v>351</v>
      </c>
      <c r="CA52" s="580">
        <v>6838</v>
      </c>
      <c r="CB52" s="577">
        <v>54</v>
      </c>
      <c r="CC52" s="583">
        <v>1.18</v>
      </c>
      <c r="CD52" s="577">
        <v>35.200000000000003</v>
      </c>
      <c r="CE52" s="577">
        <v>4.7609288817584581</v>
      </c>
      <c r="CF52" s="577">
        <v>56.404481023000002</v>
      </c>
      <c r="CG52" s="579">
        <v>37</v>
      </c>
      <c r="CH52" s="576">
        <v>5648</v>
      </c>
      <c r="CI52" s="579">
        <v>436</v>
      </c>
      <c r="CJ52" s="579">
        <v>1622</v>
      </c>
      <c r="CK52" s="579">
        <v>4486</v>
      </c>
      <c r="CL52" s="579">
        <v>1243</v>
      </c>
      <c r="CM52" s="579">
        <v>270</v>
      </c>
      <c r="CN52" s="579">
        <v>760</v>
      </c>
      <c r="CO52" s="575">
        <v>1.49</v>
      </c>
      <c r="CP52" s="579">
        <v>0</v>
      </c>
      <c r="CQ52" s="579">
        <v>1</v>
      </c>
      <c r="CR52" s="579">
        <v>3</v>
      </c>
      <c r="CS52" s="579" t="s">
        <v>439</v>
      </c>
      <c r="CT52" s="579">
        <v>3</v>
      </c>
      <c r="CU52" s="579">
        <v>210</v>
      </c>
      <c r="CV52" s="579">
        <v>21</v>
      </c>
      <c r="CW52" s="576">
        <v>1339</v>
      </c>
      <c r="CX52" s="579">
        <v>13</v>
      </c>
      <c r="CY52" s="579">
        <v>1069</v>
      </c>
      <c r="CZ52" s="580">
        <v>56</v>
      </c>
      <c r="DA52" s="580">
        <v>906</v>
      </c>
      <c r="DB52" s="580">
        <v>15</v>
      </c>
      <c r="DC52" s="580">
        <v>145</v>
      </c>
      <c r="DD52" s="580">
        <v>21</v>
      </c>
      <c r="DE52" s="580">
        <v>168</v>
      </c>
      <c r="DF52" s="576">
        <v>15430</v>
      </c>
      <c r="DG52" s="576">
        <v>4068</v>
      </c>
      <c r="DH52" s="581">
        <v>2163</v>
      </c>
      <c r="DI52" s="581">
        <v>1693553.59</v>
      </c>
      <c r="DJ52" s="581">
        <v>642693.95600000001</v>
      </c>
      <c r="DK52" s="581">
        <v>587140.63699999999</v>
      </c>
      <c r="DL52" s="576">
        <v>110815</v>
      </c>
      <c r="DM52" s="579">
        <v>15</v>
      </c>
      <c r="DN52" s="581">
        <v>26228</v>
      </c>
      <c r="DO52" s="581">
        <v>2829</v>
      </c>
      <c r="DP52" s="581">
        <v>2352</v>
      </c>
      <c r="DQ52" s="580">
        <v>47</v>
      </c>
      <c r="DR52" s="580">
        <v>714</v>
      </c>
      <c r="DS52" s="576">
        <v>13694</v>
      </c>
      <c r="DT52" s="599">
        <v>17461</v>
      </c>
      <c r="DU52" s="576">
        <v>3639</v>
      </c>
      <c r="DV52" s="576">
        <v>3020</v>
      </c>
      <c r="DW52" s="580">
        <v>426</v>
      </c>
      <c r="DX52" s="580">
        <v>380</v>
      </c>
      <c r="DY52" s="580">
        <v>0</v>
      </c>
      <c r="DZ52" s="580">
        <v>1495</v>
      </c>
      <c r="EA52" s="580">
        <v>48</v>
      </c>
      <c r="EB52" s="580">
        <v>16198</v>
      </c>
      <c r="EC52" s="74" t="s">
        <v>1208</v>
      </c>
      <c r="ED52" s="584">
        <v>62</v>
      </c>
      <c r="EE52" s="576">
        <v>9412</v>
      </c>
      <c r="EF52" s="585">
        <v>8194</v>
      </c>
      <c r="EG52" s="579">
        <v>26</v>
      </c>
      <c r="EH52" s="586">
        <v>1004</v>
      </c>
      <c r="EI52" s="580">
        <v>59</v>
      </c>
      <c r="EJ52" s="580">
        <v>52</v>
      </c>
      <c r="EK52" s="577">
        <v>86.8</v>
      </c>
      <c r="EL52" s="580">
        <v>62</v>
      </c>
      <c r="EM52" s="580">
        <v>46</v>
      </c>
      <c r="EN52" s="580">
        <v>1024</v>
      </c>
      <c r="EO52" s="581">
        <v>465</v>
      </c>
      <c r="EP52" s="581">
        <v>108</v>
      </c>
      <c r="EQ52" s="581">
        <v>1839</v>
      </c>
      <c r="ER52" s="576">
        <v>2578</v>
      </c>
      <c r="ES52" s="577">
        <v>97.4</v>
      </c>
      <c r="ET52" s="577">
        <v>94.9</v>
      </c>
      <c r="EU52" s="581">
        <v>743</v>
      </c>
      <c r="EV52" s="577">
        <v>25.44</v>
      </c>
      <c r="EW52" s="581">
        <v>81167</v>
      </c>
      <c r="EX52" s="577">
        <v>35.200000000000003</v>
      </c>
      <c r="EY52" s="581">
        <v>397746</v>
      </c>
      <c r="EZ52" s="577">
        <v>2</v>
      </c>
      <c r="FA52" s="580">
        <v>312</v>
      </c>
      <c r="FB52" s="580">
        <v>9</v>
      </c>
      <c r="FC52" s="576" t="s">
        <v>439</v>
      </c>
      <c r="FD52" s="580">
        <v>140</v>
      </c>
      <c r="FE52" s="74" t="s">
        <v>1208</v>
      </c>
      <c r="FF52" s="580">
        <v>88.9</v>
      </c>
      <c r="FG52" s="577">
        <v>88.9</v>
      </c>
      <c r="FH52" s="576">
        <v>125707</v>
      </c>
      <c r="FI52" s="576">
        <v>13235</v>
      </c>
      <c r="FJ52" s="576">
        <v>216</v>
      </c>
      <c r="FK52" s="586">
        <v>111731</v>
      </c>
      <c r="FL52" s="576">
        <v>0</v>
      </c>
      <c r="FM52" s="576">
        <v>7058</v>
      </c>
      <c r="FN52" s="576">
        <v>104673</v>
      </c>
      <c r="FO52" s="576">
        <v>741</v>
      </c>
      <c r="FP52" s="587">
        <v>6.8</v>
      </c>
      <c r="FQ52" s="584">
        <v>104</v>
      </c>
      <c r="FR52" s="588">
        <v>7.88</v>
      </c>
      <c r="FS52" s="585">
        <v>10341</v>
      </c>
      <c r="FT52" s="580">
        <v>0</v>
      </c>
      <c r="FU52" s="580">
        <v>53</v>
      </c>
      <c r="FV52" s="580">
        <v>120</v>
      </c>
      <c r="FW52" s="589">
        <v>70</v>
      </c>
      <c r="FX52" s="590">
        <v>1884</v>
      </c>
      <c r="FY52" s="591">
        <v>67.812972743437996</v>
      </c>
      <c r="FZ52" s="74" t="s">
        <v>1208</v>
      </c>
      <c r="GA52" s="588">
        <v>98.5</v>
      </c>
      <c r="GB52" s="588">
        <v>82.24</v>
      </c>
      <c r="GC52" s="577">
        <v>38</v>
      </c>
      <c r="GD52" s="592">
        <v>42.2</v>
      </c>
      <c r="GE52" s="593">
        <v>97</v>
      </c>
      <c r="GF52" s="584">
        <v>11</v>
      </c>
      <c r="GG52" s="584">
        <v>62</v>
      </c>
      <c r="GH52" s="580">
        <v>906</v>
      </c>
      <c r="GI52" s="580">
        <v>9</v>
      </c>
      <c r="GJ52" s="580">
        <v>2087</v>
      </c>
      <c r="GK52" s="580">
        <v>1435</v>
      </c>
      <c r="GL52" s="580">
        <v>2</v>
      </c>
      <c r="GM52" s="586">
        <v>6903606</v>
      </c>
      <c r="GN52" s="594">
        <v>3634</v>
      </c>
      <c r="GO52" s="580">
        <v>14074302</v>
      </c>
      <c r="GP52" s="580">
        <v>8470531</v>
      </c>
      <c r="GQ52" s="576">
        <v>16382</v>
      </c>
      <c r="GR52" s="579">
        <v>24</v>
      </c>
      <c r="GS52" s="579">
        <v>2499</v>
      </c>
      <c r="GT52" s="579">
        <v>13859</v>
      </c>
      <c r="GU52" s="576">
        <v>166736</v>
      </c>
      <c r="GV52" s="576">
        <v>437</v>
      </c>
      <c r="GW52" s="576">
        <v>35786</v>
      </c>
      <c r="GX52" s="576">
        <v>130513</v>
      </c>
      <c r="GY52" s="576">
        <v>940</v>
      </c>
      <c r="GZ52" s="576">
        <v>7744</v>
      </c>
      <c r="HA52" s="576">
        <v>721347</v>
      </c>
      <c r="HB52" s="576">
        <v>2582</v>
      </c>
      <c r="HC52" s="576">
        <v>19018</v>
      </c>
      <c r="HD52" s="576">
        <v>411911</v>
      </c>
      <c r="HE52" s="576">
        <v>572</v>
      </c>
      <c r="HF52" s="576">
        <v>22976</v>
      </c>
      <c r="HG52" s="576">
        <v>1414276.6</v>
      </c>
      <c r="HH52" s="579">
        <v>567</v>
      </c>
      <c r="HI52" s="580">
        <v>14528</v>
      </c>
      <c r="HJ52" s="580">
        <v>433020</v>
      </c>
      <c r="HK52" s="595">
        <v>32</v>
      </c>
      <c r="HL52" s="580" t="s">
        <v>439</v>
      </c>
      <c r="HM52" s="576">
        <v>3651</v>
      </c>
      <c r="HN52" s="576">
        <v>2173</v>
      </c>
      <c r="HO52" s="581">
        <v>174</v>
      </c>
      <c r="HP52" s="74" t="s">
        <v>1208</v>
      </c>
      <c r="HQ52" s="74" t="s">
        <v>1208</v>
      </c>
      <c r="HR52" s="74" t="s">
        <v>1208</v>
      </c>
      <c r="HS52" s="581" t="s">
        <v>439</v>
      </c>
      <c r="HT52" s="576">
        <v>1131966</v>
      </c>
      <c r="HU52" s="576">
        <v>6150134</v>
      </c>
      <c r="HV52" s="580">
        <v>693046</v>
      </c>
      <c r="HW52" s="580">
        <v>1106661</v>
      </c>
      <c r="HX52" s="580">
        <v>141773</v>
      </c>
      <c r="HY52" s="580">
        <v>3180</v>
      </c>
      <c r="HZ52" s="580">
        <v>4570</v>
      </c>
      <c r="IA52" s="580">
        <v>139610</v>
      </c>
      <c r="IB52" s="580">
        <v>106525</v>
      </c>
      <c r="IC52" s="609">
        <v>20196</v>
      </c>
      <c r="ID52" s="609">
        <v>8239178</v>
      </c>
      <c r="IE52" s="609" t="s">
        <v>439</v>
      </c>
      <c r="IF52" s="578">
        <v>104</v>
      </c>
      <c r="IG52" s="578" t="s">
        <v>439</v>
      </c>
      <c r="IH52" s="609">
        <v>49</v>
      </c>
      <c r="II52" s="578" t="s">
        <v>439</v>
      </c>
      <c r="IJ52" s="609">
        <v>23702</v>
      </c>
      <c r="IK52" s="576">
        <v>198202</v>
      </c>
      <c r="IL52" s="578">
        <v>920</v>
      </c>
      <c r="IM52" s="626">
        <v>0</v>
      </c>
      <c r="IN52" s="620">
        <v>63.05</v>
      </c>
      <c r="IO52" s="609">
        <v>275582</v>
      </c>
      <c r="IP52" s="613" t="s">
        <v>439</v>
      </c>
      <c r="IQ52" s="592">
        <v>3.2</v>
      </c>
      <c r="IR52" s="592">
        <v>3.2</v>
      </c>
      <c r="IS52" s="592">
        <v>640.9</v>
      </c>
      <c r="IT52" s="592">
        <v>640.9</v>
      </c>
      <c r="IU52" s="576" t="s">
        <v>439</v>
      </c>
      <c r="IV52" s="577">
        <v>74.5</v>
      </c>
      <c r="IW52" s="577">
        <v>55.2</v>
      </c>
      <c r="IX52" s="577">
        <v>35.5</v>
      </c>
      <c r="IY52" s="577">
        <v>61</v>
      </c>
      <c r="IZ52" s="577">
        <v>18.600000000000001</v>
      </c>
      <c r="JA52" s="627" t="s">
        <v>439</v>
      </c>
      <c r="JB52" s="578">
        <v>4</v>
      </c>
      <c r="JC52" s="588">
        <v>76.709999999999994</v>
      </c>
      <c r="JD52" s="621">
        <v>0.82</v>
      </c>
      <c r="JE52" s="622">
        <v>99.4</v>
      </c>
      <c r="JF52" s="622">
        <v>11.3</v>
      </c>
      <c r="JG52" s="622">
        <v>0.44</v>
      </c>
      <c r="JH52" s="623">
        <v>182557544</v>
      </c>
      <c r="JI52" s="579">
        <v>57.1</v>
      </c>
      <c r="JJ52" s="579">
        <v>54.5</v>
      </c>
      <c r="JK52" s="579" t="s">
        <v>439</v>
      </c>
      <c r="JL52" s="579" t="s">
        <v>439</v>
      </c>
      <c r="JM52" s="579">
        <v>127.6</v>
      </c>
      <c r="JN52" s="577">
        <v>36.9</v>
      </c>
      <c r="JO52" s="624">
        <v>2887</v>
      </c>
      <c r="JP52" s="74" t="s">
        <v>1208</v>
      </c>
      <c r="JQ52" s="74" t="s">
        <v>1208</v>
      </c>
      <c r="JR52" s="74" t="s">
        <v>1208</v>
      </c>
      <c r="JS52" s="577">
        <v>16</v>
      </c>
      <c r="JT52" s="577">
        <v>30</v>
      </c>
      <c r="JU52" s="576">
        <v>65125</v>
      </c>
      <c r="JV52" s="576">
        <v>1115</v>
      </c>
      <c r="JW52" s="576">
        <v>1335</v>
      </c>
      <c r="JX52" s="576">
        <v>5104</v>
      </c>
      <c r="JY52" s="576">
        <v>6543</v>
      </c>
      <c r="JZ52" s="576">
        <v>6393</v>
      </c>
      <c r="KA52" s="576">
        <v>7047</v>
      </c>
      <c r="KB52" s="576">
        <v>9653</v>
      </c>
      <c r="KC52" s="576">
        <v>9110</v>
      </c>
      <c r="KD52" s="576">
        <v>8555</v>
      </c>
      <c r="KE52" s="576">
        <v>6931</v>
      </c>
      <c r="KF52" s="576">
        <v>5674</v>
      </c>
      <c r="KG52" s="576">
        <v>4592</v>
      </c>
      <c r="KH52" s="74" t="s">
        <v>1208</v>
      </c>
      <c r="KI52" s="576">
        <v>2308</v>
      </c>
      <c r="KJ52" s="576">
        <v>970</v>
      </c>
      <c r="KK52" s="576">
        <v>439</v>
      </c>
      <c r="KL52" s="576">
        <v>271</v>
      </c>
      <c r="KM52" s="576">
        <v>7997</v>
      </c>
      <c r="KN52" s="576">
        <v>7236</v>
      </c>
      <c r="KO52" s="576">
        <v>8388</v>
      </c>
      <c r="KP52" s="576">
        <v>9243</v>
      </c>
      <c r="KQ52" s="576">
        <v>10313</v>
      </c>
      <c r="KR52" s="576">
        <v>13290</v>
      </c>
      <c r="KS52" s="576">
        <v>12318</v>
      </c>
      <c r="KT52" s="576">
        <v>11838</v>
      </c>
      <c r="KU52" s="576">
        <v>10869</v>
      </c>
      <c r="KV52" s="576">
        <v>12348</v>
      </c>
      <c r="KW52" s="576">
        <v>15501</v>
      </c>
      <c r="KX52" s="74" t="s">
        <v>1208</v>
      </c>
      <c r="KY52" s="576">
        <v>13304</v>
      </c>
      <c r="KZ52" s="576">
        <v>10821</v>
      </c>
      <c r="LA52" s="576">
        <v>9280</v>
      </c>
      <c r="LB52" s="576">
        <v>10416</v>
      </c>
    </row>
    <row r="53" spans="1:314" ht="12" customHeight="1">
      <c r="A53" s="3">
        <v>312011</v>
      </c>
      <c r="B53" s="555" t="s">
        <v>766</v>
      </c>
      <c r="C53" s="575">
        <v>765.31</v>
      </c>
      <c r="D53" s="576">
        <v>186180</v>
      </c>
      <c r="E53" s="577">
        <v>13</v>
      </c>
      <c r="F53" s="577">
        <v>57.8</v>
      </c>
      <c r="G53" s="577">
        <v>29.2</v>
      </c>
      <c r="H53" s="578">
        <v>8918</v>
      </c>
      <c r="I53" s="578">
        <v>18935</v>
      </c>
      <c r="J53" s="578">
        <v>29623</v>
      </c>
      <c r="K53" s="578">
        <v>27486</v>
      </c>
      <c r="L53" s="576">
        <v>80319</v>
      </c>
      <c r="M53" s="576">
        <v>1495</v>
      </c>
      <c r="N53" s="576">
        <v>4663</v>
      </c>
      <c r="O53" s="579">
        <v>5060</v>
      </c>
      <c r="P53" s="74" t="s">
        <v>1208</v>
      </c>
      <c r="Q53" s="74" t="s">
        <v>1208</v>
      </c>
      <c r="R53" s="578">
        <v>187829</v>
      </c>
      <c r="S53" s="576">
        <v>193717</v>
      </c>
      <c r="T53" s="576">
        <v>199960</v>
      </c>
      <c r="U53" s="576">
        <v>522496</v>
      </c>
      <c r="V53" s="576">
        <v>884403</v>
      </c>
      <c r="W53" s="576">
        <v>319973</v>
      </c>
      <c r="X53" s="576">
        <v>680223</v>
      </c>
      <c r="Y53" s="580">
        <v>56</v>
      </c>
      <c r="Z53" s="574">
        <v>73</v>
      </c>
      <c r="AA53" s="580">
        <v>4</v>
      </c>
      <c r="AB53" s="74" t="s">
        <v>1208</v>
      </c>
      <c r="AC53" s="74" t="s">
        <v>1208</v>
      </c>
      <c r="AD53" s="580" t="s">
        <v>439</v>
      </c>
      <c r="AE53" s="576">
        <v>2949</v>
      </c>
      <c r="AF53" s="580">
        <v>2735</v>
      </c>
      <c r="AG53" s="576">
        <v>930</v>
      </c>
      <c r="AH53" s="576">
        <v>66074</v>
      </c>
      <c r="AI53" s="576">
        <v>2000</v>
      </c>
      <c r="AJ53" s="74" t="s">
        <v>1207</v>
      </c>
      <c r="AK53" s="574">
        <v>7</v>
      </c>
      <c r="AL53" s="576">
        <v>452</v>
      </c>
      <c r="AM53" s="579">
        <v>39</v>
      </c>
      <c r="AN53" s="576">
        <v>9073</v>
      </c>
      <c r="AO53" s="576">
        <v>778</v>
      </c>
      <c r="AP53" s="576">
        <v>93</v>
      </c>
      <c r="AQ53" s="582">
        <v>14</v>
      </c>
      <c r="AR53" s="576">
        <v>4413</v>
      </c>
      <c r="AS53" s="576">
        <v>428</v>
      </c>
      <c r="AT53" s="576">
        <v>7</v>
      </c>
      <c r="AU53" s="576">
        <v>196</v>
      </c>
      <c r="AV53" s="576">
        <v>13</v>
      </c>
      <c r="AW53" s="576">
        <v>19</v>
      </c>
      <c r="AX53" s="74" t="s">
        <v>1207</v>
      </c>
      <c r="AY53" s="74" t="s">
        <v>1207</v>
      </c>
      <c r="AZ53" s="74" t="s">
        <v>1207</v>
      </c>
      <c r="BA53" s="74" t="s">
        <v>1207</v>
      </c>
      <c r="BB53" s="577">
        <v>100</v>
      </c>
      <c r="BC53" s="577">
        <v>98</v>
      </c>
      <c r="BD53" s="577">
        <v>94</v>
      </c>
      <c r="BE53" s="74" t="s">
        <v>1207</v>
      </c>
      <c r="BF53" s="579">
        <v>8</v>
      </c>
      <c r="BG53" s="579">
        <v>15</v>
      </c>
      <c r="BH53" s="579">
        <v>2</v>
      </c>
      <c r="BI53" s="74" t="s">
        <v>1208</v>
      </c>
      <c r="BJ53" s="74" t="s">
        <v>1208</v>
      </c>
      <c r="BK53" s="579">
        <v>8</v>
      </c>
      <c r="BL53" s="579">
        <v>8</v>
      </c>
      <c r="BM53" s="579">
        <v>15</v>
      </c>
      <c r="BN53" s="579">
        <v>2</v>
      </c>
      <c r="BO53" s="579">
        <v>45</v>
      </c>
      <c r="BP53" s="576">
        <v>41679</v>
      </c>
      <c r="BQ53" s="579" t="s">
        <v>439</v>
      </c>
      <c r="BR53" s="576" t="s">
        <v>439</v>
      </c>
      <c r="BS53" s="579">
        <v>13</v>
      </c>
      <c r="BT53" s="576">
        <v>204817</v>
      </c>
      <c r="BU53" s="579">
        <v>7</v>
      </c>
      <c r="BV53" s="576">
        <v>3075</v>
      </c>
      <c r="BW53" s="577" t="s">
        <v>439</v>
      </c>
      <c r="BX53" s="582">
        <v>0</v>
      </c>
      <c r="BY53" s="582">
        <v>2</v>
      </c>
      <c r="BZ53" s="582">
        <v>0</v>
      </c>
      <c r="CA53" s="578">
        <v>7552</v>
      </c>
      <c r="CB53" s="577">
        <v>44.5</v>
      </c>
      <c r="CC53" s="583">
        <v>1.4</v>
      </c>
      <c r="CD53" s="577">
        <v>40</v>
      </c>
      <c r="CE53" s="577">
        <v>4.2491430688941723</v>
      </c>
      <c r="CF53" s="577">
        <v>60.508237052699997</v>
      </c>
      <c r="CG53" s="579">
        <v>12</v>
      </c>
      <c r="CH53" s="576">
        <v>3201</v>
      </c>
      <c r="CI53" s="579">
        <v>163</v>
      </c>
      <c r="CJ53" s="579">
        <v>536</v>
      </c>
      <c r="CK53" s="579">
        <v>2247</v>
      </c>
      <c r="CL53" s="579">
        <v>654</v>
      </c>
      <c r="CM53" s="579">
        <v>209</v>
      </c>
      <c r="CN53" s="579">
        <v>304</v>
      </c>
      <c r="CO53" s="575">
        <v>1.5</v>
      </c>
      <c r="CP53" s="578">
        <v>14673400</v>
      </c>
      <c r="CQ53" s="579">
        <v>3</v>
      </c>
      <c r="CR53" s="579">
        <v>32</v>
      </c>
      <c r="CS53" s="579">
        <v>7</v>
      </c>
      <c r="CT53" s="579">
        <v>1</v>
      </c>
      <c r="CU53" s="579">
        <v>90</v>
      </c>
      <c r="CV53" s="579">
        <v>16</v>
      </c>
      <c r="CW53" s="576">
        <v>1046</v>
      </c>
      <c r="CX53" s="579">
        <v>12</v>
      </c>
      <c r="CY53" s="579">
        <v>775</v>
      </c>
      <c r="CZ53" s="580">
        <v>24</v>
      </c>
      <c r="DA53" s="580">
        <v>270</v>
      </c>
      <c r="DB53" s="580">
        <v>10</v>
      </c>
      <c r="DC53" s="580">
        <v>111</v>
      </c>
      <c r="DD53" s="580">
        <v>31</v>
      </c>
      <c r="DE53" s="580">
        <v>786</v>
      </c>
      <c r="DF53" s="576">
        <v>5761</v>
      </c>
      <c r="DG53" s="576">
        <v>1653</v>
      </c>
      <c r="DH53" s="581">
        <v>1821</v>
      </c>
      <c r="DI53" s="581">
        <v>544056.11499999999</v>
      </c>
      <c r="DJ53" s="581">
        <v>275645.86099999998</v>
      </c>
      <c r="DK53" s="581">
        <v>550875.60800000001</v>
      </c>
      <c r="DL53" s="576">
        <v>54291</v>
      </c>
      <c r="DM53" s="579">
        <v>4</v>
      </c>
      <c r="DN53" s="581">
        <v>10995</v>
      </c>
      <c r="DO53" s="581">
        <v>1474</v>
      </c>
      <c r="DP53" s="581">
        <v>1128</v>
      </c>
      <c r="DQ53" s="580">
        <v>163</v>
      </c>
      <c r="DR53" s="580">
        <v>699</v>
      </c>
      <c r="DS53" s="576">
        <v>11863</v>
      </c>
      <c r="DT53" s="698">
        <v>7093</v>
      </c>
      <c r="DU53" s="578">
        <v>1839</v>
      </c>
      <c r="DV53" s="578">
        <v>2367</v>
      </c>
      <c r="DW53" s="579">
        <v>229</v>
      </c>
      <c r="DX53" s="579">
        <v>363</v>
      </c>
      <c r="DY53" s="579">
        <v>1</v>
      </c>
      <c r="DZ53" s="578">
        <v>1848</v>
      </c>
      <c r="EA53" s="579">
        <v>27</v>
      </c>
      <c r="EB53" s="578">
        <v>20648</v>
      </c>
      <c r="EC53" s="74" t="s">
        <v>1208</v>
      </c>
      <c r="ED53" s="584">
        <v>64</v>
      </c>
      <c r="EE53" s="576">
        <v>7171</v>
      </c>
      <c r="EF53" s="585">
        <v>6349</v>
      </c>
      <c r="EG53" s="579">
        <v>0</v>
      </c>
      <c r="EH53" s="586">
        <v>728</v>
      </c>
      <c r="EI53" s="580">
        <v>61</v>
      </c>
      <c r="EJ53" s="580">
        <v>50</v>
      </c>
      <c r="EK53" s="577">
        <v>57</v>
      </c>
      <c r="EL53" s="580">
        <v>34</v>
      </c>
      <c r="EM53" s="580">
        <v>95</v>
      </c>
      <c r="EN53" s="580">
        <v>942</v>
      </c>
      <c r="EO53" s="580">
        <v>77</v>
      </c>
      <c r="EP53" s="580">
        <v>19</v>
      </c>
      <c r="EQ53" s="580">
        <v>1362</v>
      </c>
      <c r="ER53" s="576">
        <v>1332</v>
      </c>
      <c r="ES53" s="577">
        <v>98.9</v>
      </c>
      <c r="ET53" s="577">
        <v>98.6</v>
      </c>
      <c r="EU53" s="579">
        <v>63</v>
      </c>
      <c r="EV53" s="577">
        <v>15.23</v>
      </c>
      <c r="EW53" s="581">
        <v>37243</v>
      </c>
      <c r="EX53" s="579">
        <v>34.799999999999997</v>
      </c>
      <c r="EY53" s="581">
        <v>400805.36436377309</v>
      </c>
      <c r="EZ53" s="577">
        <v>3.6757755179899085</v>
      </c>
      <c r="FA53" s="581">
        <v>321</v>
      </c>
      <c r="FB53" s="581">
        <v>15</v>
      </c>
      <c r="FC53" s="576">
        <v>2661</v>
      </c>
      <c r="FD53" s="581">
        <v>71</v>
      </c>
      <c r="FE53" s="74" t="s">
        <v>1208</v>
      </c>
      <c r="FF53" s="581">
        <v>100</v>
      </c>
      <c r="FG53" s="577" t="s">
        <v>439</v>
      </c>
      <c r="FH53" s="576">
        <v>61806.777999999998</v>
      </c>
      <c r="FI53" s="576">
        <v>3842</v>
      </c>
      <c r="FJ53" s="576">
        <v>269</v>
      </c>
      <c r="FK53" s="586">
        <v>55652.89</v>
      </c>
      <c r="FL53" s="576">
        <v>47227</v>
      </c>
      <c r="FM53" s="576">
        <v>6878.89</v>
      </c>
      <c r="FN53" s="576">
        <v>1547</v>
      </c>
      <c r="FO53" s="576">
        <v>2311.8880000000004</v>
      </c>
      <c r="FP53" s="587">
        <v>15.3</v>
      </c>
      <c r="FQ53" s="584">
        <v>146</v>
      </c>
      <c r="FR53" s="588">
        <v>13.12</v>
      </c>
      <c r="FS53" s="585">
        <v>3849</v>
      </c>
      <c r="FT53" s="580">
        <v>0</v>
      </c>
      <c r="FU53" s="580">
        <v>54</v>
      </c>
      <c r="FV53" s="580">
        <v>104</v>
      </c>
      <c r="FW53" s="580">
        <v>23</v>
      </c>
      <c r="FX53" s="580">
        <v>530</v>
      </c>
      <c r="FY53" s="591">
        <v>63.60186533759137</v>
      </c>
      <c r="FZ53" s="74" t="s">
        <v>1208</v>
      </c>
      <c r="GA53" s="588">
        <v>99.2</v>
      </c>
      <c r="GB53" s="588">
        <v>92.3</v>
      </c>
      <c r="GC53" s="577">
        <v>79.434418304866256</v>
      </c>
      <c r="GD53" s="592">
        <v>85</v>
      </c>
      <c r="GE53" s="593">
        <v>54</v>
      </c>
      <c r="GF53" s="584">
        <v>9</v>
      </c>
      <c r="GG53" s="584">
        <v>51</v>
      </c>
      <c r="GH53" s="580">
        <v>262</v>
      </c>
      <c r="GI53" s="580">
        <v>8</v>
      </c>
      <c r="GJ53" s="580">
        <v>762</v>
      </c>
      <c r="GK53" s="580">
        <v>929</v>
      </c>
      <c r="GL53" s="580">
        <v>3</v>
      </c>
      <c r="GM53" s="586">
        <v>8565798</v>
      </c>
      <c r="GN53" s="594">
        <v>2944</v>
      </c>
      <c r="GO53" s="580" t="s">
        <v>439</v>
      </c>
      <c r="GP53" s="580" t="s">
        <v>439</v>
      </c>
      <c r="GQ53" s="576">
        <v>9018</v>
      </c>
      <c r="GR53" s="579">
        <v>87</v>
      </c>
      <c r="GS53" s="579">
        <v>1256</v>
      </c>
      <c r="GT53" s="579">
        <v>7675</v>
      </c>
      <c r="GU53" s="576">
        <v>83868</v>
      </c>
      <c r="GV53" s="576">
        <v>821</v>
      </c>
      <c r="GW53" s="576">
        <v>17338</v>
      </c>
      <c r="GX53" s="576">
        <v>65709</v>
      </c>
      <c r="GY53" s="576">
        <v>419</v>
      </c>
      <c r="GZ53" s="576">
        <v>3936</v>
      </c>
      <c r="HA53" s="576">
        <v>232845</v>
      </c>
      <c r="HB53" s="576">
        <v>1452</v>
      </c>
      <c r="HC53" s="576">
        <v>10365</v>
      </c>
      <c r="HD53" s="576">
        <v>217030</v>
      </c>
      <c r="HE53" s="576">
        <v>278</v>
      </c>
      <c r="HF53" s="576">
        <v>12021</v>
      </c>
      <c r="HG53" s="576">
        <v>281057.09999999998</v>
      </c>
      <c r="HH53" s="579">
        <v>273</v>
      </c>
      <c r="HI53" s="580">
        <v>12021</v>
      </c>
      <c r="HJ53" s="580">
        <v>281057</v>
      </c>
      <c r="HK53" s="575">
        <v>96.96</v>
      </c>
      <c r="HL53" s="580">
        <v>5016</v>
      </c>
      <c r="HM53" s="576">
        <v>6779</v>
      </c>
      <c r="HN53" s="576">
        <v>4214</v>
      </c>
      <c r="HO53" s="581">
        <v>121</v>
      </c>
      <c r="HP53" s="74" t="s">
        <v>1208</v>
      </c>
      <c r="HQ53" s="74" t="s">
        <v>1208</v>
      </c>
      <c r="HR53" s="74" t="s">
        <v>1208</v>
      </c>
      <c r="HS53" s="581">
        <v>7</v>
      </c>
      <c r="HT53" s="576">
        <v>1683573</v>
      </c>
      <c r="HU53" s="576">
        <v>10924004</v>
      </c>
      <c r="HV53" s="580">
        <v>1113914</v>
      </c>
      <c r="HW53" s="580">
        <v>1491134</v>
      </c>
      <c r="HX53" s="580">
        <v>172177</v>
      </c>
      <c r="HY53" s="580">
        <v>790</v>
      </c>
      <c r="HZ53" s="580">
        <v>5480</v>
      </c>
      <c r="IA53" s="580">
        <v>240980</v>
      </c>
      <c r="IB53" s="580">
        <v>191270</v>
      </c>
      <c r="IC53" s="580">
        <v>3732</v>
      </c>
      <c r="ID53" s="580">
        <v>2678437</v>
      </c>
      <c r="IE53" s="580">
        <v>369252</v>
      </c>
      <c r="IF53" s="580">
        <v>103</v>
      </c>
      <c r="IG53" s="580">
        <v>8</v>
      </c>
      <c r="IH53" s="580">
        <v>75</v>
      </c>
      <c r="II53" s="580">
        <v>6</v>
      </c>
      <c r="IJ53" s="580">
        <v>261069</v>
      </c>
      <c r="IK53" s="576">
        <v>114965</v>
      </c>
      <c r="IL53" s="578">
        <v>20000</v>
      </c>
      <c r="IM53" s="626">
        <v>0</v>
      </c>
      <c r="IN53" s="620">
        <v>19.03</v>
      </c>
      <c r="IO53" s="609">
        <v>100756</v>
      </c>
      <c r="IP53" s="613">
        <v>-4.24</v>
      </c>
      <c r="IQ53" s="592">
        <v>0</v>
      </c>
      <c r="IR53" s="592">
        <v>0</v>
      </c>
      <c r="IS53" s="576">
        <v>1109</v>
      </c>
      <c r="IT53" s="576">
        <v>1109</v>
      </c>
      <c r="IU53" s="578">
        <v>54843</v>
      </c>
      <c r="IV53" s="577">
        <v>71.7</v>
      </c>
      <c r="IW53" s="577">
        <v>54</v>
      </c>
      <c r="IX53" s="577">
        <v>29.8</v>
      </c>
      <c r="IY53" s="577">
        <v>64</v>
      </c>
      <c r="IZ53" s="577">
        <v>21</v>
      </c>
      <c r="JA53" s="578">
        <v>0</v>
      </c>
      <c r="JB53" s="578">
        <v>11</v>
      </c>
      <c r="JC53" s="588">
        <v>66.5</v>
      </c>
      <c r="JD53" s="621">
        <v>0.50600000000000001</v>
      </c>
      <c r="JE53" s="622">
        <v>87.9</v>
      </c>
      <c r="JF53" s="622">
        <v>9.8000000000000007</v>
      </c>
      <c r="JG53" s="622">
        <v>3.8</v>
      </c>
      <c r="JH53" s="623">
        <v>110750466</v>
      </c>
      <c r="JI53" s="579">
        <v>39.299999999999997</v>
      </c>
      <c r="JJ53" s="579">
        <v>40.9</v>
      </c>
      <c r="JK53" s="579" t="s">
        <v>439</v>
      </c>
      <c r="JL53" s="579" t="s">
        <v>439</v>
      </c>
      <c r="JM53" s="579">
        <v>69.599999999999994</v>
      </c>
      <c r="JN53" s="577">
        <v>54.6</v>
      </c>
      <c r="JO53" s="624">
        <v>1296</v>
      </c>
      <c r="JP53" s="74" t="s">
        <v>1208</v>
      </c>
      <c r="JQ53" s="74" t="s">
        <v>1208</v>
      </c>
      <c r="JR53" s="74" t="s">
        <v>1208</v>
      </c>
      <c r="JS53" s="577">
        <v>32</v>
      </c>
      <c r="JT53" s="577">
        <v>30.7</v>
      </c>
      <c r="JU53" s="576">
        <v>36645</v>
      </c>
      <c r="JV53" s="576">
        <v>786</v>
      </c>
      <c r="JW53" s="576">
        <v>545</v>
      </c>
      <c r="JX53" s="576">
        <v>2729</v>
      </c>
      <c r="JY53" s="576">
        <v>3672</v>
      </c>
      <c r="JZ53" s="576">
        <v>4168</v>
      </c>
      <c r="KA53" s="576">
        <v>4800</v>
      </c>
      <c r="KB53" s="576">
        <v>5347</v>
      </c>
      <c r="KC53" s="576">
        <v>4596</v>
      </c>
      <c r="KD53" s="576">
        <v>4837</v>
      </c>
      <c r="KE53" s="576">
        <v>4694</v>
      </c>
      <c r="KF53" s="576">
        <v>3763</v>
      </c>
      <c r="KG53" s="576">
        <v>2425</v>
      </c>
      <c r="KH53" s="74" t="s">
        <v>1208</v>
      </c>
      <c r="KI53" s="576">
        <v>1161</v>
      </c>
      <c r="KJ53" s="576">
        <v>756</v>
      </c>
      <c r="KK53" s="576">
        <v>443</v>
      </c>
      <c r="KL53" s="576">
        <v>217</v>
      </c>
      <c r="KM53" s="576">
        <v>4266</v>
      </c>
      <c r="KN53" s="576">
        <v>3836</v>
      </c>
      <c r="KO53" s="576">
        <v>4327</v>
      </c>
      <c r="KP53" s="576">
        <v>5123</v>
      </c>
      <c r="KQ53" s="576">
        <v>5851</v>
      </c>
      <c r="KR53" s="576">
        <v>6352</v>
      </c>
      <c r="KS53" s="576">
        <v>5511</v>
      </c>
      <c r="KT53" s="576">
        <v>5885</v>
      </c>
      <c r="KU53" s="576">
        <v>6351</v>
      </c>
      <c r="KV53" s="576">
        <v>7051</v>
      </c>
      <c r="KW53" s="576">
        <v>7115</v>
      </c>
      <c r="KX53" s="74" t="s">
        <v>1208</v>
      </c>
      <c r="KY53" s="576">
        <v>5443</v>
      </c>
      <c r="KZ53" s="576">
        <v>5130</v>
      </c>
      <c r="LA53" s="576">
        <v>5037</v>
      </c>
      <c r="LB53" s="576">
        <v>6652</v>
      </c>
    </row>
    <row r="54" spans="1:314" ht="12" customHeight="1">
      <c r="A54" s="3">
        <v>322016</v>
      </c>
      <c r="B54" s="555" t="s">
        <v>764</v>
      </c>
      <c r="C54" s="575">
        <v>572.99</v>
      </c>
      <c r="D54" s="576">
        <v>200858</v>
      </c>
      <c r="E54" s="577">
        <v>13.2</v>
      </c>
      <c r="F54" s="577">
        <v>57.2</v>
      </c>
      <c r="G54" s="577">
        <v>29.6</v>
      </c>
      <c r="H54" s="578">
        <v>9989</v>
      </c>
      <c r="I54" s="578">
        <v>20963</v>
      </c>
      <c r="J54" s="578">
        <v>32275</v>
      </c>
      <c r="K54" s="576">
        <v>31566</v>
      </c>
      <c r="L54" s="576">
        <v>90196</v>
      </c>
      <c r="M54" s="576">
        <v>1602</v>
      </c>
      <c r="N54" s="576">
        <v>6393</v>
      </c>
      <c r="O54" s="579">
        <v>6617</v>
      </c>
      <c r="P54" s="74" t="s">
        <v>1208</v>
      </c>
      <c r="Q54" s="74" t="s">
        <v>1208</v>
      </c>
      <c r="R54" s="578">
        <v>202063</v>
      </c>
      <c r="S54" s="576">
        <v>206230</v>
      </c>
      <c r="T54" s="576">
        <v>213717</v>
      </c>
      <c r="U54" s="576">
        <v>808614</v>
      </c>
      <c r="V54" s="576">
        <v>624742</v>
      </c>
      <c r="W54" s="576">
        <v>321393</v>
      </c>
      <c r="X54" s="576">
        <v>482310</v>
      </c>
      <c r="Y54" s="580">
        <v>16</v>
      </c>
      <c r="Z54" s="574">
        <v>89</v>
      </c>
      <c r="AA54" s="580">
        <v>33</v>
      </c>
      <c r="AB54" s="74" t="s">
        <v>1208</v>
      </c>
      <c r="AC54" s="74" t="s">
        <v>1208</v>
      </c>
      <c r="AD54" s="581" t="s">
        <v>439</v>
      </c>
      <c r="AE54" s="576">
        <v>458</v>
      </c>
      <c r="AF54" s="580">
        <v>3483</v>
      </c>
      <c r="AG54" s="576">
        <v>808</v>
      </c>
      <c r="AH54" s="576">
        <v>111826</v>
      </c>
      <c r="AI54" s="576" t="s">
        <v>439</v>
      </c>
      <c r="AJ54" s="74" t="s">
        <v>1207</v>
      </c>
      <c r="AK54" s="574">
        <v>30</v>
      </c>
      <c r="AL54" s="576">
        <v>1206</v>
      </c>
      <c r="AM54" s="579">
        <v>34</v>
      </c>
      <c r="AN54" s="576">
        <v>10406</v>
      </c>
      <c r="AO54" s="576">
        <v>758</v>
      </c>
      <c r="AP54" s="576">
        <v>165</v>
      </c>
      <c r="AQ54" s="582">
        <v>16</v>
      </c>
      <c r="AR54" s="576">
        <v>4884</v>
      </c>
      <c r="AS54" s="576">
        <v>441</v>
      </c>
      <c r="AT54" s="576">
        <v>0</v>
      </c>
      <c r="AU54" s="576">
        <v>230</v>
      </c>
      <c r="AV54" s="576">
        <v>16</v>
      </c>
      <c r="AW54" s="576">
        <v>11</v>
      </c>
      <c r="AX54" s="74" t="s">
        <v>1207</v>
      </c>
      <c r="AY54" s="74" t="s">
        <v>1207</v>
      </c>
      <c r="AZ54" s="74" t="s">
        <v>1207</v>
      </c>
      <c r="BA54" s="74" t="s">
        <v>1207</v>
      </c>
      <c r="BB54" s="577">
        <v>99.504950495049499</v>
      </c>
      <c r="BC54" s="577">
        <v>114.1</v>
      </c>
      <c r="BD54" s="577">
        <v>102.5</v>
      </c>
      <c r="BE54" s="74" t="s">
        <v>1207</v>
      </c>
      <c r="BF54" s="580">
        <v>12</v>
      </c>
      <c r="BG54" s="582">
        <v>12</v>
      </c>
      <c r="BH54" s="582">
        <v>12</v>
      </c>
      <c r="BI54" s="74" t="s">
        <v>1208</v>
      </c>
      <c r="BJ54" s="74" t="s">
        <v>1208</v>
      </c>
      <c r="BK54" s="580">
        <v>8</v>
      </c>
      <c r="BL54" s="580">
        <v>8</v>
      </c>
      <c r="BM54" s="582">
        <v>13</v>
      </c>
      <c r="BN54" s="582">
        <v>12</v>
      </c>
      <c r="BO54" s="579">
        <v>15</v>
      </c>
      <c r="BP54" s="576">
        <v>43988</v>
      </c>
      <c r="BQ54" s="579">
        <v>2</v>
      </c>
      <c r="BR54" s="576">
        <v>54824</v>
      </c>
      <c r="BS54" s="579">
        <v>9</v>
      </c>
      <c r="BT54" s="576">
        <v>128158</v>
      </c>
      <c r="BU54" s="579">
        <v>3</v>
      </c>
      <c r="BV54" s="576">
        <v>872</v>
      </c>
      <c r="BW54" s="577">
        <v>37.799999999999997</v>
      </c>
      <c r="BX54" s="580">
        <v>1</v>
      </c>
      <c r="BY54" s="580">
        <v>2</v>
      </c>
      <c r="BZ54" s="580">
        <v>171</v>
      </c>
      <c r="CA54" s="580">
        <v>5192</v>
      </c>
      <c r="CB54" s="577">
        <v>39.1</v>
      </c>
      <c r="CC54" s="583">
        <v>1.77</v>
      </c>
      <c r="CD54" s="577">
        <v>42.8</v>
      </c>
      <c r="CE54" s="577">
        <v>2.9327819198508855</v>
      </c>
      <c r="CF54" s="577">
        <v>60.829460431400001</v>
      </c>
      <c r="CG54" s="579">
        <v>11</v>
      </c>
      <c r="CH54" s="576">
        <v>3202</v>
      </c>
      <c r="CI54" s="579">
        <v>222</v>
      </c>
      <c r="CJ54" s="579">
        <v>581</v>
      </c>
      <c r="CK54" s="579">
        <v>2330</v>
      </c>
      <c r="CL54" s="579">
        <v>656</v>
      </c>
      <c r="CM54" s="579">
        <v>174</v>
      </c>
      <c r="CN54" s="579">
        <v>293</v>
      </c>
      <c r="CO54" s="575">
        <v>1.55</v>
      </c>
      <c r="CP54" s="583" t="s">
        <v>439</v>
      </c>
      <c r="CQ54" s="579">
        <v>3</v>
      </c>
      <c r="CR54" s="579">
        <v>70</v>
      </c>
      <c r="CS54" s="579">
        <v>0</v>
      </c>
      <c r="CT54" s="579">
        <v>2</v>
      </c>
      <c r="CU54" s="579">
        <v>110</v>
      </c>
      <c r="CV54" s="579">
        <v>18</v>
      </c>
      <c r="CW54" s="576">
        <v>1070</v>
      </c>
      <c r="CX54" s="579">
        <v>7</v>
      </c>
      <c r="CY54" s="579">
        <v>532</v>
      </c>
      <c r="CZ54" s="580">
        <v>39</v>
      </c>
      <c r="DA54" s="580">
        <v>611</v>
      </c>
      <c r="DB54" s="580">
        <v>13</v>
      </c>
      <c r="DC54" s="580">
        <v>120</v>
      </c>
      <c r="DD54" s="580">
        <v>18</v>
      </c>
      <c r="DE54" s="580">
        <v>474</v>
      </c>
      <c r="DF54" s="576">
        <v>7315</v>
      </c>
      <c r="DG54" s="576">
        <v>2294</v>
      </c>
      <c r="DH54" s="581">
        <v>1651</v>
      </c>
      <c r="DI54" s="581">
        <v>703188.28599999996</v>
      </c>
      <c r="DJ54" s="581">
        <v>358232.837</v>
      </c>
      <c r="DK54" s="581">
        <v>466826.22200000001</v>
      </c>
      <c r="DL54" s="576">
        <v>59134</v>
      </c>
      <c r="DM54" s="579">
        <v>6</v>
      </c>
      <c r="DN54" s="581">
        <v>12139</v>
      </c>
      <c r="DO54" s="581">
        <v>1559</v>
      </c>
      <c r="DP54" s="581">
        <v>1027</v>
      </c>
      <c r="DQ54" s="580">
        <v>97</v>
      </c>
      <c r="DR54" s="580">
        <v>801</v>
      </c>
      <c r="DS54" s="576">
        <v>11796</v>
      </c>
      <c r="DT54" s="619">
        <v>8357</v>
      </c>
      <c r="DU54" s="578">
        <v>2247</v>
      </c>
      <c r="DV54" s="578">
        <v>2407</v>
      </c>
      <c r="DW54" s="578">
        <v>296</v>
      </c>
      <c r="DX54" s="578">
        <v>311</v>
      </c>
      <c r="DY54" s="578">
        <v>3</v>
      </c>
      <c r="DZ54" s="578">
        <v>1685</v>
      </c>
      <c r="EA54" s="578">
        <v>28</v>
      </c>
      <c r="EB54" s="578">
        <v>17500</v>
      </c>
      <c r="EC54" s="74" t="s">
        <v>1208</v>
      </c>
      <c r="ED54" s="584">
        <v>83</v>
      </c>
      <c r="EE54" s="576">
        <v>7210</v>
      </c>
      <c r="EF54" s="585">
        <v>6940</v>
      </c>
      <c r="EG54" s="579">
        <v>0</v>
      </c>
      <c r="EH54" s="586">
        <v>1582</v>
      </c>
      <c r="EI54" s="580">
        <v>82</v>
      </c>
      <c r="EJ54" s="580">
        <v>79</v>
      </c>
      <c r="EK54" s="577">
        <v>40.4</v>
      </c>
      <c r="EL54" s="580">
        <v>31</v>
      </c>
      <c r="EM54" s="580">
        <v>50</v>
      </c>
      <c r="EN54" s="580">
        <v>845</v>
      </c>
      <c r="EO54" s="581">
        <v>257</v>
      </c>
      <c r="EP54" s="581">
        <v>61</v>
      </c>
      <c r="EQ54" s="581">
        <v>1443</v>
      </c>
      <c r="ER54" s="576">
        <v>1558</v>
      </c>
      <c r="ES54" s="577">
        <v>98.8</v>
      </c>
      <c r="ET54" s="577">
        <v>98.6</v>
      </c>
      <c r="EU54" s="581">
        <v>113</v>
      </c>
      <c r="EV54" s="577">
        <v>13.04</v>
      </c>
      <c r="EW54" s="581">
        <v>34931</v>
      </c>
      <c r="EX54" s="577">
        <v>49.2</v>
      </c>
      <c r="EY54" s="581">
        <v>447442</v>
      </c>
      <c r="EZ54" s="577">
        <v>1.8</v>
      </c>
      <c r="FA54" s="580">
        <v>397</v>
      </c>
      <c r="FB54" s="580">
        <v>5</v>
      </c>
      <c r="FC54" s="578">
        <v>2349</v>
      </c>
      <c r="FD54" s="580">
        <v>23</v>
      </c>
      <c r="FE54" s="74" t="s">
        <v>1208</v>
      </c>
      <c r="FF54" s="580">
        <v>100</v>
      </c>
      <c r="FG54" s="577">
        <v>100</v>
      </c>
      <c r="FH54" s="576">
        <v>77373</v>
      </c>
      <c r="FI54" s="576">
        <v>8776</v>
      </c>
      <c r="FJ54" s="576">
        <v>213</v>
      </c>
      <c r="FK54" s="586">
        <v>68597</v>
      </c>
      <c r="FL54" s="576">
        <v>52496</v>
      </c>
      <c r="FM54" s="576">
        <v>14947</v>
      </c>
      <c r="FN54" s="576">
        <v>1154</v>
      </c>
      <c r="FO54" s="576" t="s">
        <v>439</v>
      </c>
      <c r="FP54" s="587">
        <v>26.9</v>
      </c>
      <c r="FQ54" s="584">
        <v>153</v>
      </c>
      <c r="FR54" s="588">
        <v>12.5</v>
      </c>
      <c r="FS54" s="585">
        <v>4589</v>
      </c>
      <c r="FT54" s="580">
        <v>0</v>
      </c>
      <c r="FU54" s="580">
        <v>435</v>
      </c>
      <c r="FV54" s="580">
        <v>224</v>
      </c>
      <c r="FW54" s="589">
        <v>29</v>
      </c>
      <c r="FX54" s="590">
        <v>1206</v>
      </c>
      <c r="FY54" s="591">
        <v>61.864739515594714</v>
      </c>
      <c r="FZ54" s="74" t="s">
        <v>1208</v>
      </c>
      <c r="GA54" s="588">
        <v>98.7</v>
      </c>
      <c r="GB54" s="588">
        <v>91.9</v>
      </c>
      <c r="GC54" s="577">
        <v>84.3</v>
      </c>
      <c r="GD54" s="592">
        <v>19.100000000000001</v>
      </c>
      <c r="GE54" s="593">
        <v>60</v>
      </c>
      <c r="GF54" s="584">
        <v>8</v>
      </c>
      <c r="GG54" s="584">
        <v>54</v>
      </c>
      <c r="GH54" s="580">
        <v>339</v>
      </c>
      <c r="GI54" s="580">
        <v>7</v>
      </c>
      <c r="GJ54" s="580">
        <v>950</v>
      </c>
      <c r="GK54" s="580">
        <v>618</v>
      </c>
      <c r="GL54" s="580">
        <v>3</v>
      </c>
      <c r="GM54" s="586">
        <v>10459384</v>
      </c>
      <c r="GN54" s="594">
        <v>4326</v>
      </c>
      <c r="GO54" s="580" t="s">
        <v>439</v>
      </c>
      <c r="GP54" s="580" t="s">
        <v>439</v>
      </c>
      <c r="GQ54" s="576">
        <v>10128</v>
      </c>
      <c r="GR54" s="579">
        <v>52</v>
      </c>
      <c r="GS54" s="579">
        <v>1425</v>
      </c>
      <c r="GT54" s="579">
        <v>8651</v>
      </c>
      <c r="GU54" s="576">
        <v>94347</v>
      </c>
      <c r="GV54" s="576">
        <v>622</v>
      </c>
      <c r="GW54" s="576">
        <v>15648</v>
      </c>
      <c r="GX54" s="576">
        <v>78077</v>
      </c>
      <c r="GY54" s="576">
        <v>601</v>
      </c>
      <c r="GZ54" s="576">
        <v>5523</v>
      </c>
      <c r="HA54" s="576">
        <v>453303</v>
      </c>
      <c r="HB54" s="576">
        <v>1568</v>
      </c>
      <c r="HC54" s="576">
        <v>11137</v>
      </c>
      <c r="HD54" s="576">
        <v>215485</v>
      </c>
      <c r="HE54" s="576">
        <v>243</v>
      </c>
      <c r="HF54" s="576">
        <v>6831</v>
      </c>
      <c r="HG54" s="576">
        <v>141205.68</v>
      </c>
      <c r="HH54" s="579">
        <v>242</v>
      </c>
      <c r="HI54" s="580">
        <v>6831</v>
      </c>
      <c r="HJ54" s="580">
        <v>141205</v>
      </c>
      <c r="HK54" s="595">
        <v>65.260000000000005</v>
      </c>
      <c r="HL54" s="629">
        <v>2418.9</v>
      </c>
      <c r="HM54" s="576">
        <v>4545</v>
      </c>
      <c r="HN54" s="576">
        <v>2231</v>
      </c>
      <c r="HO54" s="581">
        <v>106</v>
      </c>
      <c r="HP54" s="74" t="s">
        <v>1208</v>
      </c>
      <c r="HQ54" s="74" t="s">
        <v>1208</v>
      </c>
      <c r="HR54" s="74" t="s">
        <v>1208</v>
      </c>
      <c r="HS54" s="581">
        <v>62</v>
      </c>
      <c r="HT54" s="576">
        <v>2355748</v>
      </c>
      <c r="HU54" s="576">
        <v>14119664</v>
      </c>
      <c r="HV54" s="580">
        <v>1312492</v>
      </c>
      <c r="HW54" s="580">
        <v>1771375</v>
      </c>
      <c r="HX54" s="580">
        <v>213695</v>
      </c>
      <c r="HY54" s="580">
        <v>11759</v>
      </c>
      <c r="HZ54" s="580">
        <v>16750</v>
      </c>
      <c r="IA54" s="580">
        <v>157200</v>
      </c>
      <c r="IB54" s="580">
        <v>124700</v>
      </c>
      <c r="IC54" s="609">
        <v>3044</v>
      </c>
      <c r="ID54" s="609">
        <v>1609519</v>
      </c>
      <c r="IE54" s="609">
        <v>2830905</v>
      </c>
      <c r="IF54" s="578">
        <v>61</v>
      </c>
      <c r="IG54" s="578">
        <v>97</v>
      </c>
      <c r="IH54" s="609">
        <v>35</v>
      </c>
      <c r="II54" s="578">
        <v>36</v>
      </c>
      <c r="IJ54" s="609">
        <v>46786</v>
      </c>
      <c r="IK54" s="576">
        <v>121580</v>
      </c>
      <c r="IL54" s="578">
        <v>13739</v>
      </c>
      <c r="IM54" s="650">
        <v>92840</v>
      </c>
      <c r="IN54" s="620">
        <v>21.67</v>
      </c>
      <c r="IO54" s="609">
        <v>105360</v>
      </c>
      <c r="IP54" s="613">
        <v>-21.66</v>
      </c>
      <c r="IQ54" s="592">
        <v>3.6</v>
      </c>
      <c r="IR54" s="592">
        <v>3.6</v>
      </c>
      <c r="IS54" s="592">
        <v>548.70000000000005</v>
      </c>
      <c r="IT54" s="592">
        <v>548.70000000000005</v>
      </c>
      <c r="IU54" s="576">
        <v>48947</v>
      </c>
      <c r="IV54" s="577">
        <v>77.099999999999994</v>
      </c>
      <c r="IW54" s="577">
        <v>48.4</v>
      </c>
      <c r="IX54" s="577">
        <v>25.7</v>
      </c>
      <c r="IY54" s="577">
        <v>60.5</v>
      </c>
      <c r="IZ54" s="577">
        <v>20.8</v>
      </c>
      <c r="JA54" s="578">
        <v>2</v>
      </c>
      <c r="JB54" s="578">
        <v>10</v>
      </c>
      <c r="JC54" s="588">
        <v>60</v>
      </c>
      <c r="JD54" s="621">
        <v>0.57699999999999996</v>
      </c>
      <c r="JE54" s="622">
        <v>90.3</v>
      </c>
      <c r="JF54" s="622">
        <v>12.5</v>
      </c>
      <c r="JG54" s="622">
        <v>2.8</v>
      </c>
      <c r="JH54" s="623">
        <v>109127641</v>
      </c>
      <c r="JI54" s="579">
        <v>39.4</v>
      </c>
      <c r="JJ54" s="579">
        <v>51.7</v>
      </c>
      <c r="JK54" s="579" t="s">
        <v>439</v>
      </c>
      <c r="JL54" s="579" t="s">
        <v>439</v>
      </c>
      <c r="JM54" s="579">
        <v>83.6</v>
      </c>
      <c r="JN54" s="577">
        <v>40.6</v>
      </c>
      <c r="JO54" s="624">
        <v>2474</v>
      </c>
      <c r="JP54" s="74" t="s">
        <v>1208</v>
      </c>
      <c r="JQ54" s="74" t="s">
        <v>1208</v>
      </c>
      <c r="JR54" s="74" t="s">
        <v>1208</v>
      </c>
      <c r="JS54" s="577">
        <v>32</v>
      </c>
      <c r="JT54" s="577">
        <v>33.799999999999997</v>
      </c>
      <c r="JU54" s="576">
        <v>38295</v>
      </c>
      <c r="JV54" s="576">
        <v>791</v>
      </c>
      <c r="JW54" s="576">
        <v>621</v>
      </c>
      <c r="JX54" s="576">
        <v>3181</v>
      </c>
      <c r="JY54" s="576">
        <v>3802</v>
      </c>
      <c r="JZ54" s="576">
        <v>4194</v>
      </c>
      <c r="KA54" s="576">
        <v>4843</v>
      </c>
      <c r="KB54" s="576">
        <v>5779</v>
      </c>
      <c r="KC54" s="576">
        <v>5229</v>
      </c>
      <c r="KD54" s="576">
        <v>5133</v>
      </c>
      <c r="KE54" s="576">
        <v>4635</v>
      </c>
      <c r="KF54" s="576">
        <v>3818</v>
      </c>
      <c r="KG54" s="576">
        <v>3011</v>
      </c>
      <c r="KH54" s="74" t="s">
        <v>1208</v>
      </c>
      <c r="KI54" s="576">
        <v>1459</v>
      </c>
      <c r="KJ54" s="576">
        <v>708</v>
      </c>
      <c r="KK54" s="576">
        <v>399</v>
      </c>
      <c r="KL54" s="576">
        <v>216</v>
      </c>
      <c r="KM54" s="576">
        <v>4633</v>
      </c>
      <c r="KN54" s="576">
        <v>4206</v>
      </c>
      <c r="KO54" s="576">
        <v>4451</v>
      </c>
      <c r="KP54" s="576">
        <v>5155</v>
      </c>
      <c r="KQ54" s="576">
        <v>5918</v>
      </c>
      <c r="KR54" s="576">
        <v>6913</v>
      </c>
      <c r="KS54" s="576">
        <v>6171</v>
      </c>
      <c r="KT54" s="576">
        <v>6253</v>
      </c>
      <c r="KU54" s="576">
        <v>6183</v>
      </c>
      <c r="KV54" s="576">
        <v>6726</v>
      </c>
      <c r="KW54" s="576">
        <v>7911</v>
      </c>
      <c r="KX54" s="74" t="s">
        <v>1208</v>
      </c>
      <c r="KY54" s="576">
        <v>6364</v>
      </c>
      <c r="KZ54" s="576">
        <v>5577</v>
      </c>
      <c r="LA54" s="576">
        <v>5460</v>
      </c>
      <c r="LB54" s="576">
        <v>7024</v>
      </c>
    </row>
    <row r="55" spans="1:314" ht="12" customHeight="1">
      <c r="A55" s="3">
        <v>332020</v>
      </c>
      <c r="B55" s="555" t="s">
        <v>737</v>
      </c>
      <c r="C55" s="575">
        <v>355.63</v>
      </c>
      <c r="D55" s="576">
        <v>481542</v>
      </c>
      <c r="E55" s="577">
        <v>13.7</v>
      </c>
      <c r="F55" s="577">
        <v>58.9</v>
      </c>
      <c r="G55" s="577">
        <v>27.3</v>
      </c>
      <c r="H55" s="578">
        <v>24874</v>
      </c>
      <c r="I55" s="578">
        <v>52273</v>
      </c>
      <c r="J55" s="578">
        <v>80228</v>
      </c>
      <c r="K55" s="576">
        <v>67816</v>
      </c>
      <c r="L55" s="576">
        <v>213391</v>
      </c>
      <c r="M55" s="576">
        <v>6788</v>
      </c>
      <c r="N55" s="576">
        <v>14170</v>
      </c>
      <c r="O55" s="579">
        <v>13247</v>
      </c>
      <c r="P55" s="74" t="s">
        <v>1208</v>
      </c>
      <c r="Q55" s="74" t="s">
        <v>1208</v>
      </c>
      <c r="R55" s="578">
        <v>474816</v>
      </c>
      <c r="S55" s="576">
        <v>477118</v>
      </c>
      <c r="T55" s="576">
        <v>471594</v>
      </c>
      <c r="U55" s="576">
        <v>910656</v>
      </c>
      <c r="V55" s="576">
        <v>2718072</v>
      </c>
      <c r="W55" s="576">
        <v>1075742</v>
      </c>
      <c r="X55" s="576">
        <v>1302215</v>
      </c>
      <c r="Y55" s="580">
        <v>65</v>
      </c>
      <c r="Z55" s="574">
        <v>153</v>
      </c>
      <c r="AA55" s="580">
        <v>63</v>
      </c>
      <c r="AB55" s="74" t="s">
        <v>1208</v>
      </c>
      <c r="AC55" s="74" t="s">
        <v>1208</v>
      </c>
      <c r="AD55" s="581">
        <v>80089</v>
      </c>
      <c r="AE55" s="576">
        <v>1450.84</v>
      </c>
      <c r="AF55" s="580">
        <v>1253.07</v>
      </c>
      <c r="AG55" s="576">
        <v>6060</v>
      </c>
      <c r="AH55" s="576">
        <v>450793</v>
      </c>
      <c r="AI55" s="576">
        <v>0</v>
      </c>
      <c r="AJ55" s="74" t="s">
        <v>1207</v>
      </c>
      <c r="AK55" s="574">
        <v>54</v>
      </c>
      <c r="AL55" s="576">
        <v>4087</v>
      </c>
      <c r="AM55" s="579">
        <v>63</v>
      </c>
      <c r="AN55" s="576">
        <v>26941</v>
      </c>
      <c r="AO55" s="576">
        <v>1708</v>
      </c>
      <c r="AP55" s="576">
        <v>218</v>
      </c>
      <c r="AQ55" s="582">
        <v>26</v>
      </c>
      <c r="AR55" s="576">
        <v>12730</v>
      </c>
      <c r="AS55" s="576">
        <v>874</v>
      </c>
      <c r="AT55" s="576">
        <v>3</v>
      </c>
      <c r="AU55" s="576">
        <v>344</v>
      </c>
      <c r="AV55" s="576">
        <v>28</v>
      </c>
      <c r="AW55" s="576">
        <v>13</v>
      </c>
      <c r="AX55" s="74" t="s">
        <v>1207</v>
      </c>
      <c r="AY55" s="74" t="s">
        <v>1207</v>
      </c>
      <c r="AZ55" s="74" t="s">
        <v>1207</v>
      </c>
      <c r="BA55" s="74" t="s">
        <v>1207</v>
      </c>
      <c r="BB55" s="577">
        <v>100</v>
      </c>
      <c r="BC55" s="577">
        <v>129</v>
      </c>
      <c r="BD55" s="577">
        <v>117.2</v>
      </c>
      <c r="BE55" s="74" t="s">
        <v>1207</v>
      </c>
      <c r="BF55" s="580">
        <v>56</v>
      </c>
      <c r="BG55" s="582">
        <v>56</v>
      </c>
      <c r="BH55" s="582">
        <v>28</v>
      </c>
      <c r="BI55" s="74" t="s">
        <v>1208</v>
      </c>
      <c r="BJ55" s="74" t="s">
        <v>1208</v>
      </c>
      <c r="BK55" s="580">
        <v>3</v>
      </c>
      <c r="BL55" s="580">
        <v>3</v>
      </c>
      <c r="BM55" s="582">
        <v>10</v>
      </c>
      <c r="BN55" s="582">
        <v>3</v>
      </c>
      <c r="BO55" s="579">
        <v>6</v>
      </c>
      <c r="BP55" s="576">
        <v>19090</v>
      </c>
      <c r="BQ55" s="579">
        <v>2</v>
      </c>
      <c r="BR55" s="576">
        <v>47000</v>
      </c>
      <c r="BS55" s="579">
        <v>10</v>
      </c>
      <c r="BT55" s="576">
        <v>137277</v>
      </c>
      <c r="BU55" s="579">
        <v>5</v>
      </c>
      <c r="BV55" s="576">
        <v>8011</v>
      </c>
      <c r="BW55" s="577">
        <v>43</v>
      </c>
      <c r="BX55" s="580">
        <v>4</v>
      </c>
      <c r="BY55" s="580">
        <v>5</v>
      </c>
      <c r="BZ55" s="580">
        <v>898</v>
      </c>
      <c r="CA55" s="580">
        <v>7712</v>
      </c>
      <c r="CB55" s="577">
        <v>41.4</v>
      </c>
      <c r="CC55" s="583">
        <v>1.94</v>
      </c>
      <c r="CD55" s="577">
        <v>38.1</v>
      </c>
      <c r="CE55" s="577">
        <v>3.8821260537795483</v>
      </c>
      <c r="CF55" s="577">
        <v>59.378855740200002</v>
      </c>
      <c r="CG55" s="579">
        <v>36</v>
      </c>
      <c r="CH55" s="576">
        <v>7700</v>
      </c>
      <c r="CI55" s="579">
        <v>352</v>
      </c>
      <c r="CJ55" s="579">
        <v>1795</v>
      </c>
      <c r="CK55" s="579">
        <v>4816</v>
      </c>
      <c r="CL55" s="579">
        <v>1295</v>
      </c>
      <c r="CM55" s="579">
        <v>313</v>
      </c>
      <c r="CN55" s="579">
        <v>777</v>
      </c>
      <c r="CO55" s="575">
        <v>1.56</v>
      </c>
      <c r="CP55" s="583" t="s">
        <v>439</v>
      </c>
      <c r="CQ55" s="579">
        <v>4</v>
      </c>
      <c r="CR55" s="579">
        <v>62</v>
      </c>
      <c r="CS55" s="579">
        <v>4</v>
      </c>
      <c r="CT55" s="579">
        <v>2</v>
      </c>
      <c r="CU55" s="579">
        <v>180</v>
      </c>
      <c r="CV55" s="579">
        <v>24</v>
      </c>
      <c r="CW55" s="576">
        <v>1665</v>
      </c>
      <c r="CX55" s="579">
        <v>15</v>
      </c>
      <c r="CY55" s="579">
        <v>1350</v>
      </c>
      <c r="CZ55" s="580">
        <v>77</v>
      </c>
      <c r="DA55" s="580">
        <v>1326</v>
      </c>
      <c r="DB55" s="580">
        <v>13</v>
      </c>
      <c r="DC55" s="580">
        <v>162</v>
      </c>
      <c r="DD55" s="580">
        <v>36</v>
      </c>
      <c r="DE55" s="580">
        <v>933</v>
      </c>
      <c r="DF55" s="576">
        <v>16686</v>
      </c>
      <c r="DG55" s="576">
        <v>4014</v>
      </c>
      <c r="DH55" s="581">
        <v>3063</v>
      </c>
      <c r="DI55" s="581">
        <v>1544241.8019999999</v>
      </c>
      <c r="DJ55" s="581">
        <v>742610.65</v>
      </c>
      <c r="DK55" s="581">
        <v>867140.92700000003</v>
      </c>
      <c r="DL55" s="576">
        <v>131429</v>
      </c>
      <c r="DM55" s="579">
        <v>25</v>
      </c>
      <c r="DN55" s="581">
        <v>28455</v>
      </c>
      <c r="DO55" s="581">
        <v>3077</v>
      </c>
      <c r="DP55" s="581">
        <v>2158</v>
      </c>
      <c r="DQ55" s="580">
        <v>193</v>
      </c>
      <c r="DR55" s="580">
        <v>1529</v>
      </c>
      <c r="DS55" s="576">
        <v>16610</v>
      </c>
      <c r="DT55" s="599">
        <v>16286</v>
      </c>
      <c r="DU55" s="576">
        <v>4082</v>
      </c>
      <c r="DV55" s="576">
        <v>4057</v>
      </c>
      <c r="DW55" s="580">
        <v>376</v>
      </c>
      <c r="DX55" s="580">
        <v>498</v>
      </c>
      <c r="DY55" s="580">
        <v>17</v>
      </c>
      <c r="DZ55" s="580">
        <v>2821</v>
      </c>
      <c r="EA55" s="580">
        <v>84</v>
      </c>
      <c r="EB55" s="580">
        <v>12157</v>
      </c>
      <c r="EC55" s="74" t="s">
        <v>1208</v>
      </c>
      <c r="ED55" s="584">
        <v>131</v>
      </c>
      <c r="EE55" s="576">
        <v>13881</v>
      </c>
      <c r="EF55" s="585">
        <v>12826</v>
      </c>
      <c r="EG55" s="579">
        <v>98</v>
      </c>
      <c r="EH55" s="586">
        <v>1979</v>
      </c>
      <c r="EI55" s="580">
        <v>128</v>
      </c>
      <c r="EJ55" s="580">
        <v>99</v>
      </c>
      <c r="EK55" s="577">
        <v>69.900000000000006</v>
      </c>
      <c r="EL55" s="580">
        <v>96</v>
      </c>
      <c r="EM55" s="580">
        <v>509</v>
      </c>
      <c r="EN55" s="580">
        <v>1856</v>
      </c>
      <c r="EO55" s="581">
        <v>577</v>
      </c>
      <c r="EP55" s="581">
        <v>186</v>
      </c>
      <c r="EQ55" s="581">
        <v>3685</v>
      </c>
      <c r="ER55" s="576">
        <v>3960</v>
      </c>
      <c r="ES55" s="577">
        <v>95.7</v>
      </c>
      <c r="ET55" s="577">
        <v>94.2</v>
      </c>
      <c r="EU55" s="581">
        <v>203</v>
      </c>
      <c r="EV55" s="577">
        <v>14.8</v>
      </c>
      <c r="EW55" s="581">
        <v>94652</v>
      </c>
      <c r="EX55" s="577">
        <v>23.7</v>
      </c>
      <c r="EY55" s="581">
        <v>424882</v>
      </c>
      <c r="EZ55" s="577">
        <v>3.7</v>
      </c>
      <c r="FA55" s="580">
        <v>478</v>
      </c>
      <c r="FB55" s="580">
        <v>8</v>
      </c>
      <c r="FC55" s="576">
        <v>18642</v>
      </c>
      <c r="FD55" s="580">
        <v>126</v>
      </c>
      <c r="FE55" s="74" t="s">
        <v>1208</v>
      </c>
      <c r="FF55" s="580">
        <v>100</v>
      </c>
      <c r="FG55" s="577">
        <v>100</v>
      </c>
      <c r="FH55" s="576">
        <v>187664</v>
      </c>
      <c r="FI55" s="576">
        <v>30841</v>
      </c>
      <c r="FJ55" s="576">
        <v>2991</v>
      </c>
      <c r="FK55" s="586">
        <v>145652</v>
      </c>
      <c r="FL55" s="576">
        <v>139268</v>
      </c>
      <c r="FM55" s="576">
        <v>4562</v>
      </c>
      <c r="FN55" s="576">
        <v>1822</v>
      </c>
      <c r="FO55" s="576">
        <v>11171</v>
      </c>
      <c r="FP55" s="587">
        <v>46</v>
      </c>
      <c r="FQ55" s="584">
        <v>841</v>
      </c>
      <c r="FR55" s="588">
        <v>8.1999999999999993</v>
      </c>
      <c r="FS55" s="585">
        <v>6044</v>
      </c>
      <c r="FT55" s="580">
        <v>71</v>
      </c>
      <c r="FU55" s="580">
        <v>186</v>
      </c>
      <c r="FV55" s="580">
        <v>594</v>
      </c>
      <c r="FW55" s="589">
        <v>26</v>
      </c>
      <c r="FX55" s="590">
        <v>742</v>
      </c>
      <c r="FY55" s="591">
        <v>66.204755863855979</v>
      </c>
      <c r="FZ55" s="74" t="s">
        <v>1208</v>
      </c>
      <c r="GA55" s="588">
        <v>99.9</v>
      </c>
      <c r="GB55" s="588">
        <v>92.98</v>
      </c>
      <c r="GC55" s="577">
        <v>80.599999999999994</v>
      </c>
      <c r="GD55" s="592">
        <v>6.8</v>
      </c>
      <c r="GE55" s="593">
        <v>120</v>
      </c>
      <c r="GF55" s="584">
        <v>15</v>
      </c>
      <c r="GG55" s="584">
        <v>77</v>
      </c>
      <c r="GH55" s="580">
        <v>1268</v>
      </c>
      <c r="GI55" s="580">
        <v>17</v>
      </c>
      <c r="GJ55" s="580">
        <v>2419</v>
      </c>
      <c r="GK55" s="580">
        <v>3163</v>
      </c>
      <c r="GL55" s="580">
        <v>5</v>
      </c>
      <c r="GM55" s="586">
        <v>5208000</v>
      </c>
      <c r="GN55" s="594">
        <v>5646</v>
      </c>
      <c r="GO55" s="580" t="s">
        <v>439</v>
      </c>
      <c r="GP55" s="580" t="s">
        <v>439</v>
      </c>
      <c r="GQ55" s="576">
        <v>18363</v>
      </c>
      <c r="GR55" s="579">
        <v>29</v>
      </c>
      <c r="GS55" s="579">
        <v>3604</v>
      </c>
      <c r="GT55" s="579">
        <v>14730</v>
      </c>
      <c r="GU55" s="576">
        <v>205279</v>
      </c>
      <c r="GV55" s="576">
        <v>179</v>
      </c>
      <c r="GW55" s="576">
        <v>60351</v>
      </c>
      <c r="GX55" s="576">
        <v>144749</v>
      </c>
      <c r="GY55" s="576">
        <v>845</v>
      </c>
      <c r="GZ55" s="576">
        <v>6945</v>
      </c>
      <c r="HA55" s="576">
        <v>552476</v>
      </c>
      <c r="HB55" s="576">
        <v>2963</v>
      </c>
      <c r="HC55" s="576">
        <v>23807</v>
      </c>
      <c r="HD55" s="576">
        <v>495262</v>
      </c>
      <c r="HE55" s="576">
        <v>706</v>
      </c>
      <c r="HF55" s="576">
        <v>37886</v>
      </c>
      <c r="HG55" s="576">
        <v>4377296.58</v>
      </c>
      <c r="HH55" s="579">
        <v>689</v>
      </c>
      <c r="HI55" s="580">
        <v>20247</v>
      </c>
      <c r="HJ55" s="580">
        <v>1004716</v>
      </c>
      <c r="HK55" s="595">
        <v>65.34</v>
      </c>
      <c r="HL55" s="580">
        <v>1180</v>
      </c>
      <c r="HM55" s="576">
        <v>6644</v>
      </c>
      <c r="HN55" s="576">
        <v>3121</v>
      </c>
      <c r="HO55" s="581">
        <v>257</v>
      </c>
      <c r="HP55" s="74" t="s">
        <v>1208</v>
      </c>
      <c r="HQ55" s="74" t="s">
        <v>1208</v>
      </c>
      <c r="HR55" s="74" t="s">
        <v>1208</v>
      </c>
      <c r="HS55" s="581">
        <v>14</v>
      </c>
      <c r="HT55" s="576">
        <v>3995030</v>
      </c>
      <c r="HU55" s="576">
        <v>20108627</v>
      </c>
      <c r="HV55" s="580">
        <v>2159682</v>
      </c>
      <c r="HW55" s="580">
        <v>3396655</v>
      </c>
      <c r="HX55" s="580">
        <v>344107</v>
      </c>
      <c r="HY55" s="580">
        <v>7170</v>
      </c>
      <c r="HZ55" s="580">
        <v>10940</v>
      </c>
      <c r="IA55" s="580">
        <v>342880</v>
      </c>
      <c r="IB55" s="580">
        <v>193720</v>
      </c>
      <c r="IC55" s="609">
        <v>19257</v>
      </c>
      <c r="ID55" s="609">
        <v>3709116</v>
      </c>
      <c r="IE55" s="609" t="s">
        <v>439</v>
      </c>
      <c r="IF55" s="578">
        <v>67</v>
      </c>
      <c r="IG55" s="578" t="s">
        <v>439</v>
      </c>
      <c r="IH55" s="609">
        <v>27</v>
      </c>
      <c r="II55" s="578" t="s">
        <v>439</v>
      </c>
      <c r="IJ55" s="609">
        <v>31842</v>
      </c>
      <c r="IK55" s="576">
        <v>299342</v>
      </c>
      <c r="IL55" s="578">
        <v>15039</v>
      </c>
      <c r="IM55" s="626">
        <v>0</v>
      </c>
      <c r="IN55" s="620">
        <v>89.02</v>
      </c>
      <c r="IO55" s="609">
        <v>288666</v>
      </c>
      <c r="IP55" s="613">
        <v>6.13</v>
      </c>
      <c r="IQ55" s="592">
        <v>6.62</v>
      </c>
      <c r="IR55" s="592">
        <v>4.92</v>
      </c>
      <c r="IS55" s="592">
        <v>799.9</v>
      </c>
      <c r="IT55" s="592">
        <v>786.7</v>
      </c>
      <c r="IU55" s="576">
        <v>85242</v>
      </c>
      <c r="IV55" s="577">
        <v>72.8</v>
      </c>
      <c r="IW55" s="577">
        <v>66.099999999999994</v>
      </c>
      <c r="IX55" s="577">
        <v>46</v>
      </c>
      <c r="IY55" s="577">
        <v>57.8</v>
      </c>
      <c r="IZ55" s="577">
        <v>27.5</v>
      </c>
      <c r="JA55" s="578">
        <v>5</v>
      </c>
      <c r="JB55" s="578">
        <v>8</v>
      </c>
      <c r="JC55" s="588" t="s">
        <v>439</v>
      </c>
      <c r="JD55" s="621">
        <v>0.873</v>
      </c>
      <c r="JE55" s="622">
        <v>90.1</v>
      </c>
      <c r="JF55" s="622">
        <v>4.7</v>
      </c>
      <c r="JG55" s="622">
        <v>5.9</v>
      </c>
      <c r="JH55" s="623">
        <v>189968690</v>
      </c>
      <c r="JI55" s="579">
        <v>51.1</v>
      </c>
      <c r="JJ55" s="579">
        <v>47.3</v>
      </c>
      <c r="JK55" s="579" t="s">
        <v>439</v>
      </c>
      <c r="JL55" s="579" t="s">
        <v>439</v>
      </c>
      <c r="JM55" s="579">
        <v>43.1</v>
      </c>
      <c r="JN55" s="577">
        <v>36.9</v>
      </c>
      <c r="JO55" s="624">
        <v>3487</v>
      </c>
      <c r="JP55" s="74" t="s">
        <v>1208</v>
      </c>
      <c r="JQ55" s="74" t="s">
        <v>1208</v>
      </c>
      <c r="JR55" s="74" t="s">
        <v>1208</v>
      </c>
      <c r="JS55" s="577">
        <v>36</v>
      </c>
      <c r="JT55" s="577">
        <v>30.4</v>
      </c>
      <c r="JU55" s="576">
        <v>92356</v>
      </c>
      <c r="JV55" s="576">
        <v>1384</v>
      </c>
      <c r="JW55" s="576">
        <v>1855</v>
      </c>
      <c r="JX55" s="576">
        <v>7545</v>
      </c>
      <c r="JY55" s="576">
        <v>9086</v>
      </c>
      <c r="JZ55" s="576">
        <v>9343</v>
      </c>
      <c r="KA55" s="576">
        <v>10595</v>
      </c>
      <c r="KB55" s="576">
        <v>13911</v>
      </c>
      <c r="KC55" s="576">
        <v>11583</v>
      </c>
      <c r="KD55" s="576">
        <v>9883</v>
      </c>
      <c r="KE55" s="576">
        <v>8711</v>
      </c>
      <c r="KF55" s="576">
        <v>7135</v>
      </c>
      <c r="KG55" s="576">
        <v>5751</v>
      </c>
      <c r="KH55" s="74" t="s">
        <v>1208</v>
      </c>
      <c r="KI55" s="576">
        <v>2852</v>
      </c>
      <c r="KJ55" s="576">
        <v>1267</v>
      </c>
      <c r="KK55" s="576">
        <v>594</v>
      </c>
      <c r="KL55" s="576">
        <v>261</v>
      </c>
      <c r="KM55" s="576">
        <v>11465</v>
      </c>
      <c r="KN55" s="576">
        <v>11016</v>
      </c>
      <c r="KO55" s="576">
        <v>11429</v>
      </c>
      <c r="KP55" s="576">
        <v>12951</v>
      </c>
      <c r="KQ55" s="576">
        <v>14505</v>
      </c>
      <c r="KR55" s="576">
        <v>17876</v>
      </c>
      <c r="KS55" s="576">
        <v>14578</v>
      </c>
      <c r="KT55" s="576">
        <v>12848</v>
      </c>
      <c r="KU55" s="576">
        <v>12858</v>
      </c>
      <c r="KV55" s="576">
        <v>14534</v>
      </c>
      <c r="KW55" s="576">
        <v>18647</v>
      </c>
      <c r="KX55" s="74" t="s">
        <v>1208</v>
      </c>
      <c r="KY55" s="576">
        <v>15486</v>
      </c>
      <c r="KZ55" s="576">
        <v>11734</v>
      </c>
      <c r="LA55" s="576">
        <v>9987</v>
      </c>
      <c r="LB55" s="576">
        <v>11567</v>
      </c>
    </row>
    <row r="56" spans="1:314" ht="12" customHeight="1">
      <c r="A56" s="3">
        <v>342025</v>
      </c>
      <c r="B56" s="555" t="s">
        <v>738</v>
      </c>
      <c r="C56" s="575">
        <v>352.83</v>
      </c>
      <c r="D56" s="576">
        <v>220342</v>
      </c>
      <c r="E56" s="577">
        <v>10.82</v>
      </c>
      <c r="F56" s="577">
        <v>54.05</v>
      </c>
      <c r="G56" s="577">
        <v>35.130000000000003</v>
      </c>
      <c r="H56" s="578">
        <v>8399</v>
      </c>
      <c r="I56" s="578">
        <v>18609</v>
      </c>
      <c r="J56" s="578">
        <v>29365</v>
      </c>
      <c r="K56" s="576">
        <v>42510</v>
      </c>
      <c r="L56" s="576">
        <v>109542</v>
      </c>
      <c r="M56" s="576">
        <v>3570</v>
      </c>
      <c r="N56" s="576">
        <v>7089</v>
      </c>
      <c r="O56" s="579">
        <v>8331</v>
      </c>
      <c r="P56" s="74" t="s">
        <v>1208</v>
      </c>
      <c r="Q56" s="74" t="s">
        <v>1208</v>
      </c>
      <c r="R56" s="578">
        <v>220342</v>
      </c>
      <c r="S56" s="576">
        <v>228552</v>
      </c>
      <c r="T56" s="576">
        <v>225845</v>
      </c>
      <c r="U56" s="576">
        <v>904359</v>
      </c>
      <c r="V56" s="576">
        <v>969874</v>
      </c>
      <c r="W56" s="576">
        <v>167268</v>
      </c>
      <c r="X56" s="576">
        <v>782452</v>
      </c>
      <c r="Y56" s="580">
        <v>0</v>
      </c>
      <c r="Z56" s="574">
        <v>60</v>
      </c>
      <c r="AA56" s="580">
        <v>0</v>
      </c>
      <c r="AB56" s="74" t="s">
        <v>1208</v>
      </c>
      <c r="AC56" s="74" t="s">
        <v>1208</v>
      </c>
      <c r="AD56" s="581">
        <v>36619</v>
      </c>
      <c r="AE56" s="576">
        <v>2350</v>
      </c>
      <c r="AF56" s="580">
        <v>353</v>
      </c>
      <c r="AG56" s="576">
        <v>4693</v>
      </c>
      <c r="AH56" s="576">
        <v>181918</v>
      </c>
      <c r="AI56" s="576">
        <v>1802</v>
      </c>
      <c r="AJ56" s="74" t="s">
        <v>1207</v>
      </c>
      <c r="AK56" s="574">
        <v>18</v>
      </c>
      <c r="AL56" s="576">
        <v>1569</v>
      </c>
      <c r="AM56" s="579">
        <v>37</v>
      </c>
      <c r="AN56" s="576">
        <v>10125</v>
      </c>
      <c r="AO56" s="576">
        <v>672</v>
      </c>
      <c r="AP56" s="576">
        <v>63</v>
      </c>
      <c r="AQ56" s="582">
        <v>27</v>
      </c>
      <c r="AR56" s="576">
        <v>4935</v>
      </c>
      <c r="AS56" s="576">
        <v>429</v>
      </c>
      <c r="AT56" s="576">
        <v>4</v>
      </c>
      <c r="AU56" s="576">
        <v>116</v>
      </c>
      <c r="AV56" s="576">
        <v>15</v>
      </c>
      <c r="AW56" s="576">
        <v>63</v>
      </c>
      <c r="AX56" s="74" t="s">
        <v>1207</v>
      </c>
      <c r="AY56" s="74" t="s">
        <v>1207</v>
      </c>
      <c r="AZ56" s="74" t="s">
        <v>1207</v>
      </c>
      <c r="BA56" s="74" t="s">
        <v>1207</v>
      </c>
      <c r="BB56" s="577">
        <v>96.551724137931032</v>
      </c>
      <c r="BC56" s="577">
        <v>122.3</v>
      </c>
      <c r="BD56" s="577">
        <v>111.7</v>
      </c>
      <c r="BE56" s="74" t="s">
        <v>1207</v>
      </c>
      <c r="BF56" s="580">
        <v>13</v>
      </c>
      <c r="BG56" s="582">
        <v>14</v>
      </c>
      <c r="BH56" s="582">
        <v>13</v>
      </c>
      <c r="BI56" s="74" t="s">
        <v>1208</v>
      </c>
      <c r="BJ56" s="74" t="s">
        <v>1208</v>
      </c>
      <c r="BK56" s="580">
        <v>2</v>
      </c>
      <c r="BL56" s="580">
        <v>2</v>
      </c>
      <c r="BM56" s="582">
        <v>1</v>
      </c>
      <c r="BN56" s="582">
        <v>1</v>
      </c>
      <c r="BO56" s="579">
        <v>10</v>
      </c>
      <c r="BP56" s="576">
        <v>29807</v>
      </c>
      <c r="BQ56" s="579">
        <v>1</v>
      </c>
      <c r="BR56" s="576">
        <v>20800</v>
      </c>
      <c r="BS56" s="579">
        <v>3</v>
      </c>
      <c r="BT56" s="576">
        <v>62500</v>
      </c>
      <c r="BU56" s="579">
        <v>9</v>
      </c>
      <c r="BV56" s="576">
        <v>4763</v>
      </c>
      <c r="BW56" s="577">
        <v>56.9</v>
      </c>
      <c r="BX56" s="580">
        <v>0</v>
      </c>
      <c r="BY56" s="580">
        <v>2</v>
      </c>
      <c r="BZ56" s="580">
        <v>0</v>
      </c>
      <c r="CA56" s="580">
        <v>2180</v>
      </c>
      <c r="CB56" s="577">
        <v>32.700000000000003</v>
      </c>
      <c r="CC56" s="583">
        <v>1.25</v>
      </c>
      <c r="CD56" s="577">
        <v>36</v>
      </c>
      <c r="CE56" s="577">
        <v>3.8751613498063802</v>
      </c>
      <c r="CF56" s="577">
        <v>54.830669989699999</v>
      </c>
      <c r="CG56" s="579">
        <v>26</v>
      </c>
      <c r="CH56" s="576">
        <v>4257</v>
      </c>
      <c r="CI56" s="579">
        <v>231</v>
      </c>
      <c r="CJ56" s="579">
        <v>743</v>
      </c>
      <c r="CK56" s="579">
        <v>3231</v>
      </c>
      <c r="CL56" s="579">
        <v>798</v>
      </c>
      <c r="CM56" s="579">
        <v>239</v>
      </c>
      <c r="CN56" s="579">
        <v>511</v>
      </c>
      <c r="CO56" s="575">
        <v>1.4</v>
      </c>
      <c r="CP56" s="583" t="s">
        <v>439</v>
      </c>
      <c r="CQ56" s="579">
        <v>3</v>
      </c>
      <c r="CR56" s="579">
        <v>18</v>
      </c>
      <c r="CS56" s="579">
        <v>4</v>
      </c>
      <c r="CT56" s="579">
        <v>3</v>
      </c>
      <c r="CU56" s="579">
        <v>228</v>
      </c>
      <c r="CV56" s="579">
        <v>15</v>
      </c>
      <c r="CW56" s="576">
        <v>1140</v>
      </c>
      <c r="CX56" s="579">
        <v>17</v>
      </c>
      <c r="CY56" s="579">
        <v>1204</v>
      </c>
      <c r="CZ56" s="580">
        <v>28</v>
      </c>
      <c r="DA56" s="580">
        <v>386</v>
      </c>
      <c r="DB56" s="580">
        <v>5</v>
      </c>
      <c r="DC56" s="580">
        <v>51</v>
      </c>
      <c r="DD56" s="580">
        <v>8</v>
      </c>
      <c r="DE56" s="580">
        <v>220</v>
      </c>
      <c r="DF56" s="576">
        <v>7946</v>
      </c>
      <c r="DG56" s="576">
        <v>1039</v>
      </c>
      <c r="DH56" s="581">
        <v>2522</v>
      </c>
      <c r="DI56" s="581">
        <v>769544.848</v>
      </c>
      <c r="DJ56" s="581">
        <v>177135.15400000001</v>
      </c>
      <c r="DK56" s="581">
        <v>678694.98100000003</v>
      </c>
      <c r="DL56" s="576">
        <v>77387</v>
      </c>
      <c r="DM56" s="579">
        <v>8</v>
      </c>
      <c r="DN56" s="581">
        <v>13904</v>
      </c>
      <c r="DO56" s="581">
        <v>1444</v>
      </c>
      <c r="DP56" s="581">
        <v>1253</v>
      </c>
      <c r="DQ56" s="580">
        <v>291</v>
      </c>
      <c r="DR56" s="580">
        <v>665</v>
      </c>
      <c r="DS56" s="576">
        <v>9375</v>
      </c>
      <c r="DT56" s="599">
        <v>9925</v>
      </c>
      <c r="DU56" s="576">
        <v>2365</v>
      </c>
      <c r="DV56" s="576">
        <v>2575</v>
      </c>
      <c r="DW56" s="580">
        <v>194</v>
      </c>
      <c r="DX56" s="580">
        <v>328</v>
      </c>
      <c r="DY56" s="580">
        <v>5</v>
      </c>
      <c r="DZ56" s="580">
        <v>1412</v>
      </c>
      <c r="EA56" s="580">
        <v>12</v>
      </c>
      <c r="EB56" s="580">
        <v>14781</v>
      </c>
      <c r="EC56" s="74" t="s">
        <v>1208</v>
      </c>
      <c r="ED56" s="584">
        <v>65</v>
      </c>
      <c r="EE56" s="576">
        <v>4979</v>
      </c>
      <c r="EF56" s="585">
        <v>4543</v>
      </c>
      <c r="EG56" s="579">
        <v>0</v>
      </c>
      <c r="EH56" s="586">
        <v>602</v>
      </c>
      <c r="EI56" s="580">
        <v>63</v>
      </c>
      <c r="EJ56" s="580">
        <v>34</v>
      </c>
      <c r="EK56" s="577">
        <v>64.5</v>
      </c>
      <c r="EL56" s="580">
        <v>23</v>
      </c>
      <c r="EM56" s="580">
        <v>60</v>
      </c>
      <c r="EN56" s="580">
        <v>1413</v>
      </c>
      <c r="EO56" s="581">
        <v>287</v>
      </c>
      <c r="EP56" s="581">
        <v>118</v>
      </c>
      <c r="EQ56" s="581">
        <v>1235</v>
      </c>
      <c r="ER56" s="576">
        <v>1260</v>
      </c>
      <c r="ES56" s="577">
        <v>97.1</v>
      </c>
      <c r="ET56" s="577">
        <v>95.5</v>
      </c>
      <c r="EU56" s="581">
        <v>670</v>
      </c>
      <c r="EV56" s="577">
        <v>16.02</v>
      </c>
      <c r="EW56" s="581">
        <v>42174</v>
      </c>
      <c r="EX56" s="577">
        <v>28.4</v>
      </c>
      <c r="EY56" s="581">
        <v>470613</v>
      </c>
      <c r="EZ56" s="577">
        <v>4.5</v>
      </c>
      <c r="FA56" s="580">
        <v>293</v>
      </c>
      <c r="FB56" s="580">
        <v>24</v>
      </c>
      <c r="FC56" s="576" t="s">
        <v>439</v>
      </c>
      <c r="FD56" s="580">
        <v>17</v>
      </c>
      <c r="FE56" s="74" t="s">
        <v>1208</v>
      </c>
      <c r="FF56" s="580">
        <v>80</v>
      </c>
      <c r="FG56" s="577">
        <v>75</v>
      </c>
      <c r="FH56" s="576">
        <v>78276</v>
      </c>
      <c r="FI56" s="576">
        <v>9457</v>
      </c>
      <c r="FJ56" s="576">
        <v>0</v>
      </c>
      <c r="FK56" s="586">
        <v>65318</v>
      </c>
      <c r="FL56" s="576">
        <v>54176</v>
      </c>
      <c r="FM56" s="576">
        <v>6144</v>
      </c>
      <c r="FN56" s="576">
        <v>4998</v>
      </c>
      <c r="FO56" s="576">
        <v>3501</v>
      </c>
      <c r="FP56" s="587">
        <v>14</v>
      </c>
      <c r="FQ56" s="584">
        <v>340</v>
      </c>
      <c r="FR56" s="588">
        <v>9.49</v>
      </c>
      <c r="FS56" s="585">
        <v>4529</v>
      </c>
      <c r="FT56" s="580">
        <v>238</v>
      </c>
      <c r="FU56" s="580">
        <v>134</v>
      </c>
      <c r="FV56" s="580">
        <v>286</v>
      </c>
      <c r="FW56" s="589">
        <v>15</v>
      </c>
      <c r="FX56" s="590">
        <v>559</v>
      </c>
      <c r="FY56" s="591">
        <v>71.704396947852118</v>
      </c>
      <c r="FZ56" s="74" t="s">
        <v>1208</v>
      </c>
      <c r="GA56" s="588">
        <v>99.3</v>
      </c>
      <c r="GB56" s="588">
        <v>91.2</v>
      </c>
      <c r="GC56" s="577">
        <v>88.2</v>
      </c>
      <c r="GD56" s="592">
        <v>38.299999999999997</v>
      </c>
      <c r="GE56" s="593">
        <v>64</v>
      </c>
      <c r="GF56" s="584">
        <v>14</v>
      </c>
      <c r="GG56" s="584">
        <v>72</v>
      </c>
      <c r="GH56" s="580">
        <v>389</v>
      </c>
      <c r="GI56" s="580">
        <v>10</v>
      </c>
      <c r="GJ56" s="580">
        <v>810</v>
      </c>
      <c r="GK56" s="580">
        <v>1305</v>
      </c>
      <c r="GL56" s="580">
        <v>3</v>
      </c>
      <c r="GM56" s="586">
        <v>3042000</v>
      </c>
      <c r="GN56" s="594">
        <v>1837</v>
      </c>
      <c r="GO56" s="580" t="s">
        <v>439</v>
      </c>
      <c r="GP56" s="580" t="s">
        <v>439</v>
      </c>
      <c r="GQ56" s="576">
        <v>9534</v>
      </c>
      <c r="GR56" s="579">
        <v>41</v>
      </c>
      <c r="GS56" s="579">
        <v>1750</v>
      </c>
      <c r="GT56" s="579">
        <v>7743</v>
      </c>
      <c r="GU56" s="576">
        <v>91931</v>
      </c>
      <c r="GV56" s="576">
        <v>503</v>
      </c>
      <c r="GW56" s="576">
        <v>28231</v>
      </c>
      <c r="GX56" s="576">
        <v>63197</v>
      </c>
      <c r="GY56" s="576">
        <v>402</v>
      </c>
      <c r="GZ56" s="576">
        <v>2787</v>
      </c>
      <c r="HA56" s="576">
        <v>166925</v>
      </c>
      <c r="HB56" s="576">
        <v>1830</v>
      </c>
      <c r="HC56" s="576">
        <v>11321</v>
      </c>
      <c r="HD56" s="576">
        <v>202167</v>
      </c>
      <c r="HE56" s="576">
        <v>398</v>
      </c>
      <c r="HF56" s="576">
        <v>20674</v>
      </c>
      <c r="HG56" s="576">
        <v>1096260.77</v>
      </c>
      <c r="HH56" s="579">
        <v>383</v>
      </c>
      <c r="HI56" s="580">
        <v>10972</v>
      </c>
      <c r="HJ56" s="580">
        <v>295300</v>
      </c>
      <c r="HK56" s="595">
        <v>47</v>
      </c>
      <c r="HL56" s="629">
        <v>153</v>
      </c>
      <c r="HM56" s="576">
        <v>2970</v>
      </c>
      <c r="HN56" s="576">
        <v>1177</v>
      </c>
      <c r="HO56" s="581">
        <v>29</v>
      </c>
      <c r="HP56" s="74" t="s">
        <v>1208</v>
      </c>
      <c r="HQ56" s="74" t="s">
        <v>1208</v>
      </c>
      <c r="HR56" s="74" t="s">
        <v>1208</v>
      </c>
      <c r="HS56" s="581">
        <v>10</v>
      </c>
      <c r="HT56" s="576">
        <v>1503475</v>
      </c>
      <c r="HU56" s="576">
        <v>7782936</v>
      </c>
      <c r="HV56" s="580">
        <v>233897</v>
      </c>
      <c r="HW56" s="580">
        <v>1353977</v>
      </c>
      <c r="HX56" s="580">
        <v>135920</v>
      </c>
      <c r="HY56" s="580">
        <v>7640</v>
      </c>
      <c r="HZ56" s="580">
        <v>9530</v>
      </c>
      <c r="IA56" s="580">
        <v>134850</v>
      </c>
      <c r="IB56" s="580">
        <v>68410</v>
      </c>
      <c r="IC56" s="609">
        <v>9372</v>
      </c>
      <c r="ID56" s="609">
        <v>4583982</v>
      </c>
      <c r="IE56" s="609">
        <v>0</v>
      </c>
      <c r="IF56" s="578">
        <v>139</v>
      </c>
      <c r="IG56" s="578">
        <v>0</v>
      </c>
      <c r="IH56" s="609">
        <v>90</v>
      </c>
      <c r="II56" s="578">
        <v>0</v>
      </c>
      <c r="IJ56" s="609">
        <v>485063</v>
      </c>
      <c r="IK56" s="576">
        <v>105361</v>
      </c>
      <c r="IL56" s="578">
        <v>0</v>
      </c>
      <c r="IM56" s="650">
        <v>30000</v>
      </c>
      <c r="IN56" s="620">
        <v>29.72</v>
      </c>
      <c r="IO56" s="609">
        <v>156083</v>
      </c>
      <c r="IP56" s="613" t="s">
        <v>439</v>
      </c>
      <c r="IQ56" s="592">
        <v>1.3</v>
      </c>
      <c r="IR56" s="592">
        <v>1.3</v>
      </c>
      <c r="IS56" s="592">
        <v>378.1</v>
      </c>
      <c r="IT56" s="592">
        <v>378.1</v>
      </c>
      <c r="IU56" s="576">
        <v>1991</v>
      </c>
      <c r="IV56" s="577">
        <v>72.3</v>
      </c>
      <c r="IW56" s="577">
        <v>49.6</v>
      </c>
      <c r="IX56" s="577">
        <v>33</v>
      </c>
      <c r="IY56" s="577">
        <v>59.9</v>
      </c>
      <c r="IZ56" s="577">
        <v>19.899999999999999</v>
      </c>
      <c r="JA56" s="578">
        <v>1</v>
      </c>
      <c r="JB56" s="578">
        <v>10</v>
      </c>
      <c r="JC56" s="588">
        <v>70</v>
      </c>
      <c r="JD56" s="621">
        <v>0.61</v>
      </c>
      <c r="JE56" s="622">
        <v>98</v>
      </c>
      <c r="JF56" s="622">
        <v>9.3000000000000007</v>
      </c>
      <c r="JG56" s="622">
        <v>1.8</v>
      </c>
      <c r="JH56" s="623">
        <v>123214673</v>
      </c>
      <c r="JI56" s="579">
        <v>41.4</v>
      </c>
      <c r="JJ56" s="579">
        <v>50.4</v>
      </c>
      <c r="JK56" s="579" t="s">
        <v>439</v>
      </c>
      <c r="JL56" s="579" t="s">
        <v>439</v>
      </c>
      <c r="JM56" s="579">
        <v>74.400000000000006</v>
      </c>
      <c r="JN56" s="577">
        <v>42</v>
      </c>
      <c r="JO56" s="624">
        <v>1841</v>
      </c>
      <c r="JP56" s="74" t="s">
        <v>1208</v>
      </c>
      <c r="JQ56" s="74" t="s">
        <v>1208</v>
      </c>
      <c r="JR56" s="74" t="s">
        <v>1208</v>
      </c>
      <c r="JS56" s="577">
        <v>32</v>
      </c>
      <c r="JT56" s="577">
        <v>23</v>
      </c>
      <c r="JU56" s="576">
        <v>40419</v>
      </c>
      <c r="JV56" s="576">
        <v>598</v>
      </c>
      <c r="JW56" s="576">
        <v>727</v>
      </c>
      <c r="JX56" s="576">
        <v>3162</v>
      </c>
      <c r="JY56" s="576">
        <v>3497</v>
      </c>
      <c r="JZ56" s="576">
        <v>3440</v>
      </c>
      <c r="KA56" s="576">
        <v>4322</v>
      </c>
      <c r="KB56" s="576">
        <v>5908</v>
      </c>
      <c r="KC56" s="576">
        <v>5435</v>
      </c>
      <c r="KD56" s="576">
        <v>4863</v>
      </c>
      <c r="KE56" s="576">
        <v>4382</v>
      </c>
      <c r="KF56" s="576">
        <v>3663</v>
      </c>
      <c r="KG56" s="576">
        <v>3282</v>
      </c>
      <c r="KH56" s="74" t="s">
        <v>1208</v>
      </c>
      <c r="KI56" s="576">
        <v>1654</v>
      </c>
      <c r="KJ56" s="576">
        <v>818</v>
      </c>
      <c r="KK56" s="576">
        <v>411</v>
      </c>
      <c r="KL56" s="576">
        <v>225</v>
      </c>
      <c r="KM56" s="576">
        <v>4815</v>
      </c>
      <c r="KN56" s="576">
        <v>4644</v>
      </c>
      <c r="KO56" s="576">
        <v>4516</v>
      </c>
      <c r="KP56" s="576">
        <v>4905</v>
      </c>
      <c r="KQ56" s="576">
        <v>5967</v>
      </c>
      <c r="KR56" s="576">
        <v>7605</v>
      </c>
      <c r="KS56" s="576">
        <v>6898</v>
      </c>
      <c r="KT56" s="576">
        <v>6421</v>
      </c>
      <c r="KU56" s="576">
        <v>6499</v>
      </c>
      <c r="KV56" s="576">
        <v>7616</v>
      </c>
      <c r="KW56" s="576">
        <v>10697</v>
      </c>
      <c r="KX56" s="74" t="s">
        <v>1208</v>
      </c>
      <c r="KY56" s="576">
        <v>9473</v>
      </c>
      <c r="KZ56" s="576">
        <v>7804</v>
      </c>
      <c r="LA56" s="576">
        <v>7110</v>
      </c>
      <c r="LB56" s="576">
        <v>8499</v>
      </c>
    </row>
    <row r="57" spans="1:314" ht="12" customHeight="1">
      <c r="A57" s="3">
        <v>342076</v>
      </c>
      <c r="B57" s="555" t="s">
        <v>739</v>
      </c>
      <c r="C57" s="575">
        <v>518.14</v>
      </c>
      <c r="D57" s="576">
        <v>467837</v>
      </c>
      <c r="E57" s="577">
        <v>13.309122621767838</v>
      </c>
      <c r="F57" s="577">
        <v>58.327152405645556</v>
      </c>
      <c r="G57" s="577">
        <v>28.363724972586606</v>
      </c>
      <c r="H57" s="578">
        <v>23210</v>
      </c>
      <c r="I57" s="578">
        <v>49290</v>
      </c>
      <c r="J57" s="578">
        <v>75424</v>
      </c>
      <c r="K57" s="576">
        <v>67520</v>
      </c>
      <c r="L57" s="576">
        <v>211391</v>
      </c>
      <c r="M57" s="576">
        <v>10326</v>
      </c>
      <c r="N57" s="576">
        <v>16246</v>
      </c>
      <c r="O57" s="579">
        <v>15838</v>
      </c>
      <c r="P57" s="74" t="s">
        <v>1208</v>
      </c>
      <c r="Q57" s="74" t="s">
        <v>1208</v>
      </c>
      <c r="R57" s="578">
        <v>460702</v>
      </c>
      <c r="S57" s="576">
        <v>464811</v>
      </c>
      <c r="T57" s="576">
        <v>464897</v>
      </c>
      <c r="U57" s="576">
        <v>1033021</v>
      </c>
      <c r="V57" s="576">
        <v>2698670</v>
      </c>
      <c r="W57" s="576">
        <v>917365</v>
      </c>
      <c r="X57" s="576">
        <v>1188972</v>
      </c>
      <c r="Y57" s="576">
        <v>110</v>
      </c>
      <c r="Z57" s="574">
        <v>72</v>
      </c>
      <c r="AA57" s="576">
        <v>26</v>
      </c>
      <c r="AB57" s="74" t="s">
        <v>1208</v>
      </c>
      <c r="AC57" s="74" t="s">
        <v>1208</v>
      </c>
      <c r="AD57" s="576">
        <v>85149</v>
      </c>
      <c r="AE57" s="576">
        <v>7567.61</v>
      </c>
      <c r="AF57" s="576">
        <v>2099.81</v>
      </c>
      <c r="AG57" s="576">
        <v>5263</v>
      </c>
      <c r="AH57" s="580">
        <v>97498</v>
      </c>
      <c r="AI57" s="576">
        <v>530</v>
      </c>
      <c r="AJ57" s="74" t="s">
        <v>1207</v>
      </c>
      <c r="AK57" s="574">
        <v>39</v>
      </c>
      <c r="AL57" s="576">
        <v>2765</v>
      </c>
      <c r="AM57" s="579">
        <v>76</v>
      </c>
      <c r="AN57" s="576">
        <v>24956</v>
      </c>
      <c r="AO57" s="576">
        <v>1674</v>
      </c>
      <c r="AP57" s="576">
        <v>200</v>
      </c>
      <c r="AQ57" s="582">
        <v>34</v>
      </c>
      <c r="AR57" s="576">
        <v>11206</v>
      </c>
      <c r="AS57" s="576">
        <v>866</v>
      </c>
      <c r="AT57" s="576">
        <v>0</v>
      </c>
      <c r="AU57" s="576">
        <v>443</v>
      </c>
      <c r="AV57" s="576">
        <v>22</v>
      </c>
      <c r="AW57" s="576">
        <v>82</v>
      </c>
      <c r="AX57" s="74" t="s">
        <v>1207</v>
      </c>
      <c r="AY57" s="74" t="s">
        <v>1207</v>
      </c>
      <c r="AZ57" s="74" t="s">
        <v>1207</v>
      </c>
      <c r="BA57" s="74" t="s">
        <v>1207</v>
      </c>
      <c r="BB57" s="577">
        <v>95.336787564766837</v>
      </c>
      <c r="BC57" s="592">
        <v>109.5</v>
      </c>
      <c r="BD57" s="592">
        <v>111.9</v>
      </c>
      <c r="BE57" s="74" t="s">
        <v>1207</v>
      </c>
      <c r="BF57" s="576">
        <v>37</v>
      </c>
      <c r="BG57" s="576">
        <v>37</v>
      </c>
      <c r="BH57" s="576">
        <v>20</v>
      </c>
      <c r="BI57" s="74" t="s">
        <v>1208</v>
      </c>
      <c r="BJ57" s="74" t="s">
        <v>1208</v>
      </c>
      <c r="BK57" s="576">
        <v>2</v>
      </c>
      <c r="BL57" s="576">
        <v>2</v>
      </c>
      <c r="BM57" s="576">
        <v>3</v>
      </c>
      <c r="BN57" s="576">
        <v>0</v>
      </c>
      <c r="BO57" s="579">
        <v>6</v>
      </c>
      <c r="BP57" s="576">
        <v>34513.39</v>
      </c>
      <c r="BQ57" s="579">
        <v>1</v>
      </c>
      <c r="BR57" s="576">
        <v>25000</v>
      </c>
      <c r="BS57" s="579">
        <v>5</v>
      </c>
      <c r="BT57" s="576">
        <v>118617</v>
      </c>
      <c r="BU57" s="579">
        <v>4</v>
      </c>
      <c r="BV57" s="576">
        <v>3035.47</v>
      </c>
      <c r="BW57" s="592">
        <v>45.7</v>
      </c>
      <c r="BX57" s="576">
        <v>0</v>
      </c>
      <c r="BY57" s="576">
        <v>3</v>
      </c>
      <c r="BZ57" s="576">
        <v>0</v>
      </c>
      <c r="CA57" s="576">
        <v>6212</v>
      </c>
      <c r="CB57" s="577">
        <v>55</v>
      </c>
      <c r="CC57" s="699">
        <v>1.97</v>
      </c>
      <c r="CD57" s="579">
        <v>31.3</v>
      </c>
      <c r="CE57" s="577">
        <v>3.9404521889400921</v>
      </c>
      <c r="CF57" s="577">
        <v>59.391195345100002</v>
      </c>
      <c r="CG57" s="579">
        <v>41</v>
      </c>
      <c r="CH57" s="576">
        <v>6213</v>
      </c>
      <c r="CI57" s="579">
        <v>360</v>
      </c>
      <c r="CJ57" s="579">
        <v>1002</v>
      </c>
      <c r="CK57" s="579">
        <v>5046</v>
      </c>
      <c r="CL57" s="579">
        <v>1343</v>
      </c>
      <c r="CM57" s="579">
        <v>355</v>
      </c>
      <c r="CN57" s="579">
        <v>801</v>
      </c>
      <c r="CO57" s="575">
        <v>1.6</v>
      </c>
      <c r="CP57" s="576">
        <v>35397600</v>
      </c>
      <c r="CQ57" s="579">
        <v>6</v>
      </c>
      <c r="CR57" s="579">
        <v>93</v>
      </c>
      <c r="CS57" s="579">
        <v>5</v>
      </c>
      <c r="CT57" s="579">
        <v>1</v>
      </c>
      <c r="CU57" s="579">
        <v>80</v>
      </c>
      <c r="CV57" s="579">
        <v>23</v>
      </c>
      <c r="CW57" s="576">
        <v>1394</v>
      </c>
      <c r="CX57" s="579">
        <v>14</v>
      </c>
      <c r="CY57" s="579">
        <v>1113</v>
      </c>
      <c r="CZ57" s="576">
        <v>73</v>
      </c>
      <c r="DA57" s="576">
        <v>1214</v>
      </c>
      <c r="DB57" s="576">
        <v>16</v>
      </c>
      <c r="DC57" s="576">
        <v>159</v>
      </c>
      <c r="DD57" s="576">
        <v>86</v>
      </c>
      <c r="DE57" s="576">
        <v>2203</v>
      </c>
      <c r="DF57" s="576">
        <v>16470</v>
      </c>
      <c r="DG57" s="576">
        <v>5209</v>
      </c>
      <c r="DH57" s="581">
        <v>2410</v>
      </c>
      <c r="DI57" s="581">
        <v>1347419.1410000001</v>
      </c>
      <c r="DJ57" s="581">
        <v>989853.402</v>
      </c>
      <c r="DK57" s="581">
        <v>662125.96400000004</v>
      </c>
      <c r="DL57" s="576">
        <v>132439</v>
      </c>
      <c r="DM57" s="579">
        <v>15</v>
      </c>
      <c r="DN57" s="581">
        <v>27391</v>
      </c>
      <c r="DO57" s="581">
        <v>2988</v>
      </c>
      <c r="DP57" s="581">
        <v>2653</v>
      </c>
      <c r="DQ57" s="576">
        <v>122</v>
      </c>
      <c r="DR57" s="576">
        <v>1192</v>
      </c>
      <c r="DS57" s="576">
        <v>23494</v>
      </c>
      <c r="DT57" s="576">
        <v>17408</v>
      </c>
      <c r="DU57" s="576">
        <v>4081</v>
      </c>
      <c r="DV57" s="576">
        <v>5529</v>
      </c>
      <c r="DW57" s="576">
        <v>464</v>
      </c>
      <c r="DX57" s="576">
        <v>355</v>
      </c>
      <c r="DY57" s="576">
        <v>0</v>
      </c>
      <c r="DZ57" s="576">
        <v>2562</v>
      </c>
      <c r="EA57" s="576">
        <v>41</v>
      </c>
      <c r="EB57" s="576">
        <v>17114</v>
      </c>
      <c r="EC57" s="74" t="s">
        <v>1208</v>
      </c>
      <c r="ED57" s="584">
        <v>153</v>
      </c>
      <c r="EE57" s="576">
        <v>15209</v>
      </c>
      <c r="EF57" s="585">
        <v>13369</v>
      </c>
      <c r="EG57" s="579">
        <v>5</v>
      </c>
      <c r="EH57" s="586">
        <v>2053</v>
      </c>
      <c r="EI57" s="576">
        <v>109</v>
      </c>
      <c r="EJ57" s="576">
        <v>128</v>
      </c>
      <c r="EK57" s="577">
        <v>80.900000000000006</v>
      </c>
      <c r="EL57" s="576">
        <v>153</v>
      </c>
      <c r="EM57" s="576">
        <v>684</v>
      </c>
      <c r="EN57" s="576">
        <v>676</v>
      </c>
      <c r="EO57" s="576">
        <v>167</v>
      </c>
      <c r="EP57" s="576">
        <v>75</v>
      </c>
      <c r="EQ57" s="576">
        <v>3363</v>
      </c>
      <c r="ER57" s="576">
        <v>3644</v>
      </c>
      <c r="ES57" s="592">
        <v>96</v>
      </c>
      <c r="ET57" s="592">
        <v>94.5</v>
      </c>
      <c r="EU57" s="576">
        <v>565</v>
      </c>
      <c r="EV57" s="577">
        <v>13.32</v>
      </c>
      <c r="EW57" s="581">
        <v>93090</v>
      </c>
      <c r="EX57" s="577">
        <v>23</v>
      </c>
      <c r="EY57" s="700">
        <v>378601</v>
      </c>
      <c r="EZ57" s="701">
        <v>3.7</v>
      </c>
      <c r="FA57" s="580">
        <v>475</v>
      </c>
      <c r="FB57" s="580">
        <v>14</v>
      </c>
      <c r="FC57" s="578">
        <v>10107</v>
      </c>
      <c r="FD57" s="580">
        <v>312</v>
      </c>
      <c r="FE57" s="74" t="s">
        <v>1208</v>
      </c>
      <c r="FF57" s="580">
        <v>61.5</v>
      </c>
      <c r="FG57" s="577">
        <v>66.7</v>
      </c>
      <c r="FH57" s="576">
        <v>160630</v>
      </c>
      <c r="FI57" s="576">
        <v>6070</v>
      </c>
      <c r="FJ57" s="576">
        <v>78</v>
      </c>
      <c r="FK57" s="586">
        <v>147226</v>
      </c>
      <c r="FL57" s="576">
        <v>129786</v>
      </c>
      <c r="FM57" s="576">
        <v>10826</v>
      </c>
      <c r="FN57" s="576">
        <v>6614</v>
      </c>
      <c r="FO57" s="576">
        <v>7334</v>
      </c>
      <c r="FP57" s="587">
        <v>43.3</v>
      </c>
      <c r="FQ57" s="584">
        <v>688</v>
      </c>
      <c r="FR57" s="588">
        <v>6.75</v>
      </c>
      <c r="FS57" s="585">
        <v>5242</v>
      </c>
      <c r="FT57" s="580">
        <v>60</v>
      </c>
      <c r="FU57" s="580">
        <v>97</v>
      </c>
      <c r="FV57" s="580">
        <v>888</v>
      </c>
      <c r="FW57" s="589">
        <v>66</v>
      </c>
      <c r="FX57" s="590">
        <v>1828</v>
      </c>
      <c r="FY57" s="591">
        <v>64.247402593808289</v>
      </c>
      <c r="FZ57" s="74" t="s">
        <v>1208</v>
      </c>
      <c r="GA57" s="588">
        <v>95.8</v>
      </c>
      <c r="GB57" s="588">
        <v>94.7</v>
      </c>
      <c r="GC57" s="577">
        <v>74.2</v>
      </c>
      <c r="GD57" s="702">
        <v>54.4</v>
      </c>
      <c r="GE57" s="593">
        <v>95</v>
      </c>
      <c r="GF57" s="584">
        <v>15</v>
      </c>
      <c r="GG57" s="584">
        <v>94</v>
      </c>
      <c r="GH57" s="590">
        <v>1349</v>
      </c>
      <c r="GI57" s="590">
        <v>12</v>
      </c>
      <c r="GJ57" s="590">
        <v>2520</v>
      </c>
      <c r="GK57" s="590">
        <v>5773</v>
      </c>
      <c r="GL57" s="703">
        <v>7</v>
      </c>
      <c r="GM57" s="586">
        <v>5145000</v>
      </c>
      <c r="GN57" s="594">
        <v>3873</v>
      </c>
      <c r="GO57" s="590" t="s">
        <v>439</v>
      </c>
      <c r="GP57" s="590" t="s">
        <v>439</v>
      </c>
      <c r="GQ57" s="576">
        <v>21032</v>
      </c>
      <c r="GR57" s="579">
        <v>39</v>
      </c>
      <c r="GS57" s="579">
        <v>4338</v>
      </c>
      <c r="GT57" s="579">
        <v>16655</v>
      </c>
      <c r="GU57" s="576">
        <v>213750</v>
      </c>
      <c r="GV57" s="576">
        <v>403</v>
      </c>
      <c r="GW57" s="576">
        <v>59583</v>
      </c>
      <c r="GX57" s="576">
        <v>153764</v>
      </c>
      <c r="GY57" s="576">
        <v>1326</v>
      </c>
      <c r="GZ57" s="576">
        <v>11981</v>
      </c>
      <c r="HA57" s="576">
        <v>1028369</v>
      </c>
      <c r="HB57" s="576">
        <v>3275</v>
      </c>
      <c r="HC57" s="576">
        <v>26463</v>
      </c>
      <c r="HD57" s="576">
        <v>566028</v>
      </c>
      <c r="HE57" s="576">
        <v>1140</v>
      </c>
      <c r="HF57" s="576">
        <v>40355</v>
      </c>
      <c r="HG57" s="576">
        <v>1793022.07</v>
      </c>
      <c r="HH57" s="579">
        <v>1127</v>
      </c>
      <c r="HI57" s="590">
        <v>28006</v>
      </c>
      <c r="HJ57" s="590">
        <v>650097</v>
      </c>
      <c r="HK57" s="704">
        <v>60.69</v>
      </c>
      <c r="HL57" s="590">
        <v>419.2</v>
      </c>
      <c r="HM57" s="576">
        <v>7683</v>
      </c>
      <c r="HN57" s="576">
        <v>1818</v>
      </c>
      <c r="HO57" s="581">
        <v>98</v>
      </c>
      <c r="HP57" s="74" t="s">
        <v>1208</v>
      </c>
      <c r="HQ57" s="74" t="s">
        <v>1208</v>
      </c>
      <c r="HR57" s="74" t="s">
        <v>1208</v>
      </c>
      <c r="HS57" s="581">
        <v>1</v>
      </c>
      <c r="HT57" s="576">
        <v>3526251</v>
      </c>
      <c r="HU57" s="576">
        <v>20519971</v>
      </c>
      <c r="HV57" s="580">
        <v>2139775</v>
      </c>
      <c r="HW57" s="580">
        <v>3288238</v>
      </c>
      <c r="HX57" s="580">
        <v>358452</v>
      </c>
      <c r="HY57" s="580">
        <v>7050</v>
      </c>
      <c r="HZ57" s="580">
        <v>7980</v>
      </c>
      <c r="IA57" s="580">
        <v>263870</v>
      </c>
      <c r="IB57" s="580">
        <v>186230</v>
      </c>
      <c r="IC57" s="609">
        <v>15301</v>
      </c>
      <c r="ID57" s="609">
        <v>4465458</v>
      </c>
      <c r="IE57" s="609" t="s">
        <v>439</v>
      </c>
      <c r="IF57" s="578">
        <v>94</v>
      </c>
      <c r="IG57" s="578" t="s">
        <v>439</v>
      </c>
      <c r="IH57" s="609">
        <v>54</v>
      </c>
      <c r="II57" s="578" t="s">
        <v>439</v>
      </c>
      <c r="IJ57" s="609">
        <v>148967</v>
      </c>
      <c r="IK57" s="576">
        <v>282990</v>
      </c>
      <c r="IL57" s="578">
        <v>26560</v>
      </c>
      <c r="IM57" s="626">
        <v>0</v>
      </c>
      <c r="IN57" s="620">
        <v>59.89</v>
      </c>
      <c r="IO57" s="609">
        <v>265448</v>
      </c>
      <c r="IP57" s="613">
        <v>1.62</v>
      </c>
      <c r="IQ57" s="592">
        <v>2</v>
      </c>
      <c r="IR57" s="592">
        <v>2</v>
      </c>
      <c r="IS57" s="592">
        <v>3020.8</v>
      </c>
      <c r="IT57" s="700">
        <v>3008.8</v>
      </c>
      <c r="IU57" s="576" t="s">
        <v>439</v>
      </c>
      <c r="IV57" s="577">
        <v>71.599999999999994</v>
      </c>
      <c r="IW57" s="577">
        <v>61.9</v>
      </c>
      <c r="IX57" s="577">
        <v>38.9</v>
      </c>
      <c r="IY57" s="577">
        <v>60.3</v>
      </c>
      <c r="IZ57" s="577">
        <v>22.8</v>
      </c>
      <c r="JA57" s="578">
        <v>3</v>
      </c>
      <c r="JB57" s="578">
        <v>13</v>
      </c>
      <c r="JC57" s="588">
        <v>64.617999999999995</v>
      </c>
      <c r="JD57" s="621">
        <v>0.82</v>
      </c>
      <c r="JE57" s="622">
        <v>84.8</v>
      </c>
      <c r="JF57" s="622">
        <v>1.4</v>
      </c>
      <c r="JG57" s="622">
        <v>3.6</v>
      </c>
      <c r="JH57" s="623">
        <v>146298460</v>
      </c>
      <c r="JI57" s="672">
        <v>49</v>
      </c>
      <c r="JJ57" s="579">
        <v>49</v>
      </c>
      <c r="JK57" s="627" t="s">
        <v>439</v>
      </c>
      <c r="JL57" s="627" t="s">
        <v>439</v>
      </c>
      <c r="JM57" s="627">
        <v>0</v>
      </c>
      <c r="JN57" s="577">
        <v>32.799999999999997</v>
      </c>
      <c r="JO57" s="624">
        <v>4105</v>
      </c>
      <c r="JP57" s="74" t="s">
        <v>1208</v>
      </c>
      <c r="JQ57" s="74" t="s">
        <v>1208</v>
      </c>
      <c r="JR57" s="74" t="s">
        <v>1208</v>
      </c>
      <c r="JS57" s="577">
        <v>25.6</v>
      </c>
      <c r="JT57" s="577">
        <v>24.3</v>
      </c>
      <c r="JU57" s="576">
        <v>83480</v>
      </c>
      <c r="JV57" s="576">
        <v>1383</v>
      </c>
      <c r="JW57" s="576">
        <v>1506</v>
      </c>
      <c r="JX57" s="576">
        <v>6182</v>
      </c>
      <c r="JY57" s="576">
        <v>8273</v>
      </c>
      <c r="JZ57" s="576">
        <v>8877</v>
      </c>
      <c r="KA57" s="576">
        <v>10597</v>
      </c>
      <c r="KB57" s="576">
        <v>13276</v>
      </c>
      <c r="KC57" s="576">
        <v>11256</v>
      </c>
      <c r="KD57" s="576">
        <v>10028</v>
      </c>
      <c r="KE57" s="576">
        <v>9112</v>
      </c>
      <c r="KF57" s="576">
        <v>7782</v>
      </c>
      <c r="KG57" s="576">
        <v>5620</v>
      </c>
      <c r="KH57" s="74" t="s">
        <v>1208</v>
      </c>
      <c r="KI57" s="576">
        <v>2723</v>
      </c>
      <c r="KJ57" s="576">
        <v>1207</v>
      </c>
      <c r="KK57" s="576">
        <v>600</v>
      </c>
      <c r="KL57" s="576">
        <v>282</v>
      </c>
      <c r="KM57" s="576">
        <v>9968</v>
      </c>
      <c r="KN57" s="576">
        <v>8684</v>
      </c>
      <c r="KO57" s="576">
        <v>10365</v>
      </c>
      <c r="KP57" s="576">
        <v>12094</v>
      </c>
      <c r="KQ57" s="576">
        <v>13953</v>
      </c>
      <c r="KR57" s="576">
        <v>16724</v>
      </c>
      <c r="KS57" s="576">
        <v>13997</v>
      </c>
      <c r="KT57" s="576">
        <v>12872</v>
      </c>
      <c r="KU57" s="576">
        <v>13371</v>
      </c>
      <c r="KV57" s="576">
        <v>15836</v>
      </c>
      <c r="KW57" s="576">
        <v>18197</v>
      </c>
      <c r="KX57" s="74" t="s">
        <v>1208</v>
      </c>
      <c r="KY57" s="576">
        <v>15143</v>
      </c>
      <c r="KZ57" s="576">
        <v>11960</v>
      </c>
      <c r="LA57" s="576">
        <v>10275</v>
      </c>
      <c r="LB57" s="576">
        <v>12784</v>
      </c>
    </row>
    <row r="58" spans="1:314" ht="12" customHeight="1">
      <c r="A58" s="3">
        <v>352012</v>
      </c>
      <c r="B58" s="555" t="s">
        <v>740</v>
      </c>
      <c r="C58" s="575">
        <v>716.1</v>
      </c>
      <c r="D58" s="576">
        <v>259346</v>
      </c>
      <c r="E58" s="577">
        <v>11.151126294602577</v>
      </c>
      <c r="F58" s="577">
        <v>53.530033237451121</v>
      </c>
      <c r="G58" s="577">
        <v>35.318840467946295</v>
      </c>
      <c r="H58" s="578">
        <v>10300</v>
      </c>
      <c r="I58" s="578">
        <v>22543</v>
      </c>
      <c r="J58" s="578">
        <v>35500</v>
      </c>
      <c r="K58" s="576">
        <v>48565</v>
      </c>
      <c r="L58" s="576">
        <v>130077</v>
      </c>
      <c r="M58" s="576">
        <v>4625</v>
      </c>
      <c r="N58" s="576">
        <v>7287</v>
      </c>
      <c r="O58" s="579">
        <v>7854</v>
      </c>
      <c r="P58" s="74" t="s">
        <v>1208</v>
      </c>
      <c r="Q58" s="74" t="s">
        <v>1208</v>
      </c>
      <c r="R58" s="578">
        <v>254981</v>
      </c>
      <c r="S58" s="576">
        <v>268517</v>
      </c>
      <c r="T58" s="576">
        <v>264983</v>
      </c>
      <c r="U58" s="576">
        <v>735514</v>
      </c>
      <c r="V58" s="576">
        <v>1195928</v>
      </c>
      <c r="W58" s="576">
        <v>197168</v>
      </c>
      <c r="X58" s="576">
        <v>778025</v>
      </c>
      <c r="Y58" s="580">
        <v>43</v>
      </c>
      <c r="Z58" s="574">
        <v>39</v>
      </c>
      <c r="AA58" s="580">
        <v>23</v>
      </c>
      <c r="AB58" s="74" t="s">
        <v>1208</v>
      </c>
      <c r="AC58" s="74" t="s">
        <v>1208</v>
      </c>
      <c r="AD58" s="581">
        <v>53113</v>
      </c>
      <c r="AE58" s="576">
        <v>3840</v>
      </c>
      <c r="AF58" s="580">
        <v>6301.1</v>
      </c>
      <c r="AG58" s="576">
        <v>2976</v>
      </c>
      <c r="AH58" s="576">
        <v>14645</v>
      </c>
      <c r="AI58" s="576" t="s">
        <v>439</v>
      </c>
      <c r="AJ58" s="74" t="s">
        <v>1207</v>
      </c>
      <c r="AK58" s="574">
        <v>13</v>
      </c>
      <c r="AL58" s="576">
        <v>543</v>
      </c>
      <c r="AM58" s="579">
        <v>44</v>
      </c>
      <c r="AN58" s="576">
        <v>12069</v>
      </c>
      <c r="AO58" s="576">
        <v>871</v>
      </c>
      <c r="AP58" s="576">
        <v>131</v>
      </c>
      <c r="AQ58" s="582">
        <v>22</v>
      </c>
      <c r="AR58" s="576">
        <v>5817</v>
      </c>
      <c r="AS58" s="576">
        <v>485</v>
      </c>
      <c r="AT58" s="576">
        <v>4</v>
      </c>
      <c r="AU58" s="576">
        <v>293</v>
      </c>
      <c r="AV58" s="576">
        <v>9</v>
      </c>
      <c r="AW58" s="576">
        <v>6</v>
      </c>
      <c r="AX58" s="74" t="s">
        <v>1207</v>
      </c>
      <c r="AY58" s="74" t="s">
        <v>1207</v>
      </c>
      <c r="AZ58" s="74" t="s">
        <v>1207</v>
      </c>
      <c r="BA58" s="74" t="s">
        <v>1207</v>
      </c>
      <c r="BB58" s="577">
        <v>93.312101910828034</v>
      </c>
      <c r="BC58" s="577" t="s">
        <v>439</v>
      </c>
      <c r="BD58" s="577" t="s">
        <v>439</v>
      </c>
      <c r="BE58" s="74" t="s">
        <v>1207</v>
      </c>
      <c r="BF58" s="580">
        <v>24</v>
      </c>
      <c r="BG58" s="582">
        <v>25</v>
      </c>
      <c r="BH58" s="582">
        <v>20</v>
      </c>
      <c r="BI58" s="74" t="s">
        <v>1208</v>
      </c>
      <c r="BJ58" s="74" t="s">
        <v>1208</v>
      </c>
      <c r="BK58" s="580">
        <v>6</v>
      </c>
      <c r="BL58" s="580">
        <v>2</v>
      </c>
      <c r="BM58" s="582">
        <v>3</v>
      </c>
      <c r="BN58" s="582">
        <v>5</v>
      </c>
      <c r="BO58" s="579">
        <v>9</v>
      </c>
      <c r="BP58" s="576">
        <v>20357.66</v>
      </c>
      <c r="BQ58" s="579">
        <v>1</v>
      </c>
      <c r="BR58" s="576">
        <v>7532.29</v>
      </c>
      <c r="BS58" s="579">
        <v>5</v>
      </c>
      <c r="BT58" s="576">
        <v>94095.41</v>
      </c>
      <c r="BU58" s="579">
        <v>3</v>
      </c>
      <c r="BV58" s="576">
        <v>4062.25</v>
      </c>
      <c r="BW58" s="577">
        <v>28.4</v>
      </c>
      <c r="BX58" s="580">
        <v>1</v>
      </c>
      <c r="BY58" s="580">
        <v>3</v>
      </c>
      <c r="BZ58" s="580" t="s">
        <v>439</v>
      </c>
      <c r="CA58" s="580" t="s">
        <v>439</v>
      </c>
      <c r="CB58" s="577">
        <v>30.7</v>
      </c>
      <c r="CC58" s="583">
        <v>1.71</v>
      </c>
      <c r="CD58" s="577">
        <v>38.9</v>
      </c>
      <c r="CE58" s="577">
        <v>4.4598612487611495</v>
      </c>
      <c r="CF58" s="577">
        <v>56.012039257700003</v>
      </c>
      <c r="CG58" s="579">
        <v>26</v>
      </c>
      <c r="CH58" s="576">
        <v>5553</v>
      </c>
      <c r="CI58" s="579">
        <v>275</v>
      </c>
      <c r="CJ58" s="579">
        <v>710</v>
      </c>
      <c r="CK58" s="579">
        <v>3709</v>
      </c>
      <c r="CL58" s="579">
        <v>1034</v>
      </c>
      <c r="CM58" s="579">
        <v>272</v>
      </c>
      <c r="CN58" s="579">
        <v>614</v>
      </c>
      <c r="CO58" s="575">
        <v>1.44</v>
      </c>
      <c r="CP58" s="583" t="s">
        <v>439</v>
      </c>
      <c r="CQ58" s="579">
        <v>4</v>
      </c>
      <c r="CR58" s="579">
        <v>55</v>
      </c>
      <c r="CS58" s="579">
        <v>1</v>
      </c>
      <c r="CT58" s="579">
        <v>3</v>
      </c>
      <c r="CU58" s="579">
        <v>260</v>
      </c>
      <c r="CV58" s="579">
        <v>17</v>
      </c>
      <c r="CW58" s="576">
        <v>1057</v>
      </c>
      <c r="CX58" s="579">
        <v>12</v>
      </c>
      <c r="CY58" s="579">
        <v>837</v>
      </c>
      <c r="CZ58" s="580">
        <v>36</v>
      </c>
      <c r="DA58" s="580">
        <v>414</v>
      </c>
      <c r="DB58" s="580">
        <v>7</v>
      </c>
      <c r="DC58" s="580">
        <v>90</v>
      </c>
      <c r="DD58" s="580">
        <v>13</v>
      </c>
      <c r="DE58" s="580">
        <v>361</v>
      </c>
      <c r="DF58" s="576">
        <v>9894</v>
      </c>
      <c r="DG58" s="576">
        <v>3114</v>
      </c>
      <c r="DH58" s="581">
        <v>2274</v>
      </c>
      <c r="DI58" s="581">
        <v>871926.96900000004</v>
      </c>
      <c r="DJ58" s="581">
        <v>505371.86700000003</v>
      </c>
      <c r="DK58" s="581">
        <v>657232.17000000004</v>
      </c>
      <c r="DL58" s="576">
        <v>91454</v>
      </c>
      <c r="DM58" s="579">
        <v>12</v>
      </c>
      <c r="DN58" s="581">
        <v>19761</v>
      </c>
      <c r="DO58" s="581">
        <v>2523</v>
      </c>
      <c r="DP58" s="581">
        <v>1503</v>
      </c>
      <c r="DQ58" s="580">
        <v>213</v>
      </c>
      <c r="DR58" s="580">
        <v>1183</v>
      </c>
      <c r="DS58" s="576">
        <v>3221</v>
      </c>
      <c r="DT58" s="599">
        <v>13076</v>
      </c>
      <c r="DU58" s="576">
        <v>2397</v>
      </c>
      <c r="DV58" s="576">
        <v>2620</v>
      </c>
      <c r="DW58" s="580">
        <v>363</v>
      </c>
      <c r="DX58" s="580">
        <v>459</v>
      </c>
      <c r="DY58" s="580">
        <v>0</v>
      </c>
      <c r="DZ58" s="580">
        <v>1651</v>
      </c>
      <c r="EA58" s="580">
        <v>38</v>
      </c>
      <c r="EB58" s="580">
        <v>17686</v>
      </c>
      <c r="EC58" s="74" t="s">
        <v>1208</v>
      </c>
      <c r="ED58" s="584">
        <v>59</v>
      </c>
      <c r="EE58" s="576">
        <v>6653</v>
      </c>
      <c r="EF58" s="585">
        <v>6152</v>
      </c>
      <c r="EG58" s="579">
        <v>6</v>
      </c>
      <c r="EH58" s="586">
        <v>625</v>
      </c>
      <c r="EI58" s="580">
        <v>54</v>
      </c>
      <c r="EJ58" s="580">
        <v>57</v>
      </c>
      <c r="EK58" s="577">
        <v>77</v>
      </c>
      <c r="EL58" s="580">
        <v>61</v>
      </c>
      <c r="EM58" s="580">
        <v>296</v>
      </c>
      <c r="EN58" s="580">
        <v>729</v>
      </c>
      <c r="EO58" s="581">
        <v>264</v>
      </c>
      <c r="EP58" s="581">
        <v>56</v>
      </c>
      <c r="EQ58" s="581">
        <v>1467</v>
      </c>
      <c r="ER58" s="576">
        <v>1627</v>
      </c>
      <c r="ES58" s="577">
        <v>99.6</v>
      </c>
      <c r="ET58" s="577">
        <v>95.6</v>
      </c>
      <c r="EU58" s="581">
        <v>57</v>
      </c>
      <c r="EV58" s="577">
        <v>15.29</v>
      </c>
      <c r="EW58" s="581">
        <v>56093</v>
      </c>
      <c r="EX58" s="577">
        <v>23.4</v>
      </c>
      <c r="EY58" s="581">
        <v>479150</v>
      </c>
      <c r="EZ58" s="577">
        <v>3.5</v>
      </c>
      <c r="FA58" s="580">
        <v>453</v>
      </c>
      <c r="FB58" s="580">
        <v>10</v>
      </c>
      <c r="FC58" s="576">
        <v>716</v>
      </c>
      <c r="FD58" s="580">
        <v>115</v>
      </c>
      <c r="FE58" s="74" t="s">
        <v>1208</v>
      </c>
      <c r="FF58" s="580">
        <v>100</v>
      </c>
      <c r="FG58" s="577">
        <v>100</v>
      </c>
      <c r="FH58" s="576">
        <v>98579</v>
      </c>
      <c r="FI58" s="576">
        <v>40461</v>
      </c>
      <c r="FJ58" s="576">
        <v>30</v>
      </c>
      <c r="FK58" s="586">
        <v>54340</v>
      </c>
      <c r="FL58" s="576">
        <v>43098</v>
      </c>
      <c r="FM58" s="576">
        <v>8694</v>
      </c>
      <c r="FN58" s="576">
        <v>2548</v>
      </c>
      <c r="FO58" s="576">
        <v>3778</v>
      </c>
      <c r="FP58" s="587">
        <v>39.299999999999997</v>
      </c>
      <c r="FQ58" s="584">
        <v>404</v>
      </c>
      <c r="FR58" s="588">
        <v>13.3</v>
      </c>
      <c r="FS58" s="585">
        <v>11481</v>
      </c>
      <c r="FT58" s="580" t="s">
        <v>439</v>
      </c>
      <c r="FU58" s="580">
        <v>183</v>
      </c>
      <c r="FV58" s="580">
        <v>457</v>
      </c>
      <c r="FW58" s="589">
        <v>19</v>
      </c>
      <c r="FX58" s="590">
        <v>608</v>
      </c>
      <c r="FY58" s="591">
        <v>63.574526124361753</v>
      </c>
      <c r="FZ58" s="74" t="s">
        <v>1208</v>
      </c>
      <c r="GA58" s="588">
        <v>96.9</v>
      </c>
      <c r="GB58" s="588">
        <v>86.8</v>
      </c>
      <c r="GC58" s="577">
        <v>77.599999999999994</v>
      </c>
      <c r="GD58" s="592">
        <v>8.1</v>
      </c>
      <c r="GE58" s="593">
        <v>78</v>
      </c>
      <c r="GF58" s="584">
        <v>10</v>
      </c>
      <c r="GG58" s="584">
        <v>43</v>
      </c>
      <c r="GH58" s="580">
        <v>7943</v>
      </c>
      <c r="GI58" s="580">
        <v>5</v>
      </c>
      <c r="GJ58" s="580">
        <v>1023</v>
      </c>
      <c r="GK58" s="580">
        <v>1587</v>
      </c>
      <c r="GL58" s="580">
        <v>4</v>
      </c>
      <c r="GM58" s="586">
        <v>7112699</v>
      </c>
      <c r="GN58" s="594">
        <v>3916</v>
      </c>
      <c r="GO58" s="580" t="s">
        <v>439</v>
      </c>
      <c r="GP58" s="580" t="s">
        <v>439</v>
      </c>
      <c r="GQ58" s="576">
        <v>11930</v>
      </c>
      <c r="GR58" s="579">
        <v>69</v>
      </c>
      <c r="GS58" s="579">
        <v>1711</v>
      </c>
      <c r="GT58" s="579">
        <v>10150</v>
      </c>
      <c r="GU58" s="576">
        <v>108866</v>
      </c>
      <c r="GV58" s="576">
        <v>945</v>
      </c>
      <c r="GW58" s="576">
        <v>23563</v>
      </c>
      <c r="GX58" s="576">
        <v>84358</v>
      </c>
      <c r="GY58" s="576">
        <v>605</v>
      </c>
      <c r="GZ58" s="576">
        <v>4738</v>
      </c>
      <c r="HA58" s="576">
        <v>281519</v>
      </c>
      <c r="HB58" s="576">
        <v>2094</v>
      </c>
      <c r="HC58" s="576">
        <v>14272</v>
      </c>
      <c r="HD58" s="576">
        <v>269907</v>
      </c>
      <c r="HE58" s="576">
        <v>361</v>
      </c>
      <c r="HF58" s="576">
        <v>15413</v>
      </c>
      <c r="HG58" s="576">
        <v>609478.77</v>
      </c>
      <c r="HH58" s="579">
        <v>352</v>
      </c>
      <c r="HI58" s="580">
        <v>10881</v>
      </c>
      <c r="HJ58" s="580">
        <v>277740</v>
      </c>
      <c r="HK58" s="595">
        <v>87.55</v>
      </c>
      <c r="HL58" s="580">
        <v>5224</v>
      </c>
      <c r="HM58" s="576">
        <v>4581</v>
      </c>
      <c r="HN58" s="576">
        <v>3452</v>
      </c>
      <c r="HO58" s="581">
        <v>245</v>
      </c>
      <c r="HP58" s="74" t="s">
        <v>1208</v>
      </c>
      <c r="HQ58" s="74" t="s">
        <v>1208</v>
      </c>
      <c r="HR58" s="74" t="s">
        <v>1208</v>
      </c>
      <c r="HS58" s="581">
        <v>180</v>
      </c>
      <c r="HT58" s="576">
        <v>2108158</v>
      </c>
      <c r="HU58" s="576">
        <v>13445689</v>
      </c>
      <c r="HV58" s="580">
        <v>1333256.2</v>
      </c>
      <c r="HW58" s="580">
        <v>1943684.2</v>
      </c>
      <c r="HX58" s="580">
        <v>205319.40000000002</v>
      </c>
      <c r="HY58" s="580">
        <v>6381</v>
      </c>
      <c r="HZ58" s="580">
        <v>6381</v>
      </c>
      <c r="IA58" s="580">
        <v>128140</v>
      </c>
      <c r="IB58" s="580">
        <v>96102</v>
      </c>
      <c r="IC58" s="609">
        <v>9105</v>
      </c>
      <c r="ID58" s="609">
        <v>11430432</v>
      </c>
      <c r="IE58" s="609" t="s">
        <v>439</v>
      </c>
      <c r="IF58" s="578">
        <v>255</v>
      </c>
      <c r="IG58" s="578" t="s">
        <v>439</v>
      </c>
      <c r="IH58" s="609">
        <v>156</v>
      </c>
      <c r="II58" s="578" t="s">
        <v>439</v>
      </c>
      <c r="IJ58" s="609">
        <v>214571</v>
      </c>
      <c r="IK58" s="576">
        <v>145087</v>
      </c>
      <c r="IL58" s="578">
        <v>1500</v>
      </c>
      <c r="IM58" s="626">
        <v>443</v>
      </c>
      <c r="IN58" s="620">
        <v>40.5</v>
      </c>
      <c r="IO58" s="609">
        <v>176520</v>
      </c>
      <c r="IP58" s="613">
        <v>8.57</v>
      </c>
      <c r="IQ58" s="592">
        <v>1.4</v>
      </c>
      <c r="IR58" s="592">
        <v>1.4</v>
      </c>
      <c r="IS58" s="592">
        <v>1055.7</v>
      </c>
      <c r="IT58" s="592">
        <v>1055.7</v>
      </c>
      <c r="IU58" s="576">
        <v>33018</v>
      </c>
      <c r="IV58" s="577">
        <v>74.3</v>
      </c>
      <c r="IW58" s="577">
        <v>48.6</v>
      </c>
      <c r="IX58" s="577">
        <v>35.4</v>
      </c>
      <c r="IY58" s="577">
        <v>52.3</v>
      </c>
      <c r="IZ58" s="577">
        <v>15.4</v>
      </c>
      <c r="JA58" s="578">
        <v>6</v>
      </c>
      <c r="JB58" s="578">
        <v>10</v>
      </c>
      <c r="JC58" s="588">
        <v>78</v>
      </c>
      <c r="JD58" s="621">
        <v>0.54900000000000004</v>
      </c>
      <c r="JE58" s="622">
        <v>99.1</v>
      </c>
      <c r="JF58" s="622">
        <v>9.8000000000000007</v>
      </c>
      <c r="JG58" s="622">
        <v>3.6</v>
      </c>
      <c r="JH58" s="623">
        <v>147003465</v>
      </c>
      <c r="JI58" s="579">
        <v>42.5</v>
      </c>
      <c r="JJ58" s="579">
        <v>54.3</v>
      </c>
      <c r="JK58" s="579" t="s">
        <v>439</v>
      </c>
      <c r="JL58" s="579" t="s">
        <v>439</v>
      </c>
      <c r="JM58" s="579">
        <v>82.2</v>
      </c>
      <c r="JN58" s="577">
        <v>36.9</v>
      </c>
      <c r="JO58" s="624">
        <v>2632</v>
      </c>
      <c r="JP58" s="74" t="s">
        <v>1208</v>
      </c>
      <c r="JQ58" s="74" t="s">
        <v>1208</v>
      </c>
      <c r="JR58" s="74" t="s">
        <v>1208</v>
      </c>
      <c r="JS58" s="577">
        <v>32</v>
      </c>
      <c r="JT58" s="577">
        <v>30.2</v>
      </c>
      <c r="JU58" s="576">
        <v>44957</v>
      </c>
      <c r="JV58" s="576">
        <v>793</v>
      </c>
      <c r="JW58" s="576">
        <v>946</v>
      </c>
      <c r="JX58" s="576">
        <v>3680</v>
      </c>
      <c r="JY58" s="576">
        <v>4150</v>
      </c>
      <c r="JZ58" s="576">
        <v>4748</v>
      </c>
      <c r="KA58" s="576">
        <v>5443</v>
      </c>
      <c r="KB58" s="576">
        <v>6767</v>
      </c>
      <c r="KC58" s="576">
        <v>6521</v>
      </c>
      <c r="KD58" s="576">
        <v>6243</v>
      </c>
      <c r="KE58" s="576">
        <v>6250</v>
      </c>
      <c r="KF58" s="576">
        <v>5740</v>
      </c>
      <c r="KG58" s="576">
        <v>4839</v>
      </c>
      <c r="KH58" s="74" t="s">
        <v>1208</v>
      </c>
      <c r="KI58" s="576">
        <v>2116</v>
      </c>
      <c r="KJ58" s="576">
        <v>994</v>
      </c>
      <c r="KK58" s="576">
        <v>517</v>
      </c>
      <c r="KL58" s="576">
        <v>208</v>
      </c>
      <c r="KM58" s="576">
        <v>5554</v>
      </c>
      <c r="KN58" s="576">
        <v>5052</v>
      </c>
      <c r="KO58" s="576">
        <v>5261</v>
      </c>
      <c r="KP58" s="576">
        <v>6490</v>
      </c>
      <c r="KQ58" s="576">
        <v>7395</v>
      </c>
      <c r="KR58" s="576">
        <v>8688</v>
      </c>
      <c r="KS58" s="576">
        <v>8106</v>
      </c>
      <c r="KT58" s="576">
        <v>7949</v>
      </c>
      <c r="KU58" s="576">
        <v>8721</v>
      </c>
      <c r="KV58" s="576">
        <v>10582</v>
      </c>
      <c r="KW58" s="576">
        <v>12948</v>
      </c>
      <c r="KX58" s="74" t="s">
        <v>1208</v>
      </c>
      <c r="KY58" s="576">
        <v>10583</v>
      </c>
      <c r="KZ58" s="576">
        <v>9579</v>
      </c>
      <c r="LA58" s="576">
        <v>8761</v>
      </c>
      <c r="LB58" s="576">
        <v>10036</v>
      </c>
    </row>
    <row r="59" spans="1:314" ht="12" customHeight="1">
      <c r="A59" s="3">
        <v>372013</v>
      </c>
      <c r="B59" s="570" t="s">
        <v>741</v>
      </c>
      <c r="C59" s="575">
        <v>375.53</v>
      </c>
      <c r="D59" s="576">
        <v>424993</v>
      </c>
      <c r="E59" s="577">
        <v>13.159510862531853</v>
      </c>
      <c r="F59" s="577">
        <v>58.997912906800821</v>
      </c>
      <c r="G59" s="577">
        <v>27.842576230667326</v>
      </c>
      <c r="H59" s="578">
        <v>20690</v>
      </c>
      <c r="I59" s="578">
        <v>44059</v>
      </c>
      <c r="J59" s="578">
        <v>68329</v>
      </c>
      <c r="K59" s="576">
        <v>59540</v>
      </c>
      <c r="L59" s="576">
        <v>198712</v>
      </c>
      <c r="M59" s="576">
        <v>5004</v>
      </c>
      <c r="N59" s="576">
        <v>15217</v>
      </c>
      <c r="O59" s="579">
        <v>15034</v>
      </c>
      <c r="P59" s="74" t="s">
        <v>1208</v>
      </c>
      <c r="Q59" s="74" t="s">
        <v>1208</v>
      </c>
      <c r="R59" s="578">
        <v>416650</v>
      </c>
      <c r="S59" s="576">
        <v>420748</v>
      </c>
      <c r="T59" s="576">
        <v>435901</v>
      </c>
      <c r="U59" s="576">
        <v>571058</v>
      </c>
      <c r="V59" s="576">
        <v>2773110</v>
      </c>
      <c r="W59" s="576">
        <v>1101861</v>
      </c>
      <c r="X59" s="576">
        <v>1423151</v>
      </c>
      <c r="Y59" s="580">
        <v>69</v>
      </c>
      <c r="Z59" s="574">
        <v>126</v>
      </c>
      <c r="AA59" s="580">
        <v>34</v>
      </c>
      <c r="AB59" s="74" t="s">
        <v>1208</v>
      </c>
      <c r="AC59" s="74" t="s">
        <v>1208</v>
      </c>
      <c r="AD59" s="581">
        <v>129771</v>
      </c>
      <c r="AE59" s="576">
        <v>7310</v>
      </c>
      <c r="AF59" s="580">
        <v>2458</v>
      </c>
      <c r="AG59" s="576">
        <v>1500</v>
      </c>
      <c r="AH59" s="576">
        <v>369480</v>
      </c>
      <c r="AI59" s="576">
        <v>2001</v>
      </c>
      <c r="AJ59" s="74" t="s">
        <v>1207</v>
      </c>
      <c r="AK59" s="574">
        <v>45</v>
      </c>
      <c r="AL59" s="576">
        <v>4446</v>
      </c>
      <c r="AM59" s="579">
        <v>51</v>
      </c>
      <c r="AN59" s="576">
        <v>22599</v>
      </c>
      <c r="AO59" s="576">
        <v>1447</v>
      </c>
      <c r="AP59" s="576">
        <v>157</v>
      </c>
      <c r="AQ59" s="582">
        <v>24</v>
      </c>
      <c r="AR59" s="576">
        <v>10844</v>
      </c>
      <c r="AS59" s="576">
        <v>819</v>
      </c>
      <c r="AT59" s="576">
        <v>3</v>
      </c>
      <c r="AU59" s="576">
        <v>394</v>
      </c>
      <c r="AV59" s="576">
        <v>22</v>
      </c>
      <c r="AW59" s="576">
        <v>40</v>
      </c>
      <c r="AX59" s="74" t="s">
        <v>1207</v>
      </c>
      <c r="AY59" s="74" t="s">
        <v>1207</v>
      </c>
      <c r="AZ59" s="74" t="s">
        <v>1207</v>
      </c>
      <c r="BA59" s="74" t="s">
        <v>1207</v>
      </c>
      <c r="BB59" s="577">
        <v>100</v>
      </c>
      <c r="BC59" s="577">
        <v>110.4</v>
      </c>
      <c r="BD59" s="577">
        <v>106.6</v>
      </c>
      <c r="BE59" s="74" t="s">
        <v>1207</v>
      </c>
      <c r="BF59" s="580">
        <v>33</v>
      </c>
      <c r="BG59" s="582">
        <v>36</v>
      </c>
      <c r="BH59" s="582">
        <v>33</v>
      </c>
      <c r="BI59" s="74" t="s">
        <v>1208</v>
      </c>
      <c r="BJ59" s="74" t="s">
        <v>1208</v>
      </c>
      <c r="BK59" s="580">
        <v>17</v>
      </c>
      <c r="BL59" s="580">
        <v>17</v>
      </c>
      <c r="BM59" s="582">
        <v>1</v>
      </c>
      <c r="BN59" s="582">
        <v>23</v>
      </c>
      <c r="BO59" s="579">
        <v>13</v>
      </c>
      <c r="BP59" s="576">
        <v>34766</v>
      </c>
      <c r="BQ59" s="579">
        <v>1</v>
      </c>
      <c r="BR59" s="576">
        <v>52545</v>
      </c>
      <c r="BS59" s="579">
        <v>9</v>
      </c>
      <c r="BT59" s="576">
        <v>99498</v>
      </c>
      <c r="BU59" s="579">
        <v>8</v>
      </c>
      <c r="BV59" s="576">
        <v>4378</v>
      </c>
      <c r="BW59" s="577">
        <v>52.2</v>
      </c>
      <c r="BX59" s="580">
        <v>1</v>
      </c>
      <c r="BY59" s="580">
        <v>3</v>
      </c>
      <c r="BZ59" s="580">
        <v>254</v>
      </c>
      <c r="CA59" s="580">
        <v>7376</v>
      </c>
      <c r="CB59" s="577">
        <v>57.3</v>
      </c>
      <c r="CC59" s="583">
        <v>1.85</v>
      </c>
      <c r="CD59" s="577">
        <v>33.200000000000003</v>
      </c>
      <c r="CE59" s="577">
        <v>4.1047374300556552</v>
      </c>
      <c r="CF59" s="577">
        <v>59.280343525100001</v>
      </c>
      <c r="CG59" s="579">
        <v>34</v>
      </c>
      <c r="CH59" s="576">
        <v>6492</v>
      </c>
      <c r="CI59" s="579">
        <v>415</v>
      </c>
      <c r="CJ59" s="579">
        <v>1260</v>
      </c>
      <c r="CK59" s="579">
        <v>4524</v>
      </c>
      <c r="CL59" s="579">
        <v>1191</v>
      </c>
      <c r="CM59" s="579">
        <v>331</v>
      </c>
      <c r="CN59" s="579">
        <v>747</v>
      </c>
      <c r="CO59" s="575">
        <v>1.42</v>
      </c>
      <c r="CP59" s="583" t="s">
        <v>439</v>
      </c>
      <c r="CQ59" s="579">
        <v>2</v>
      </c>
      <c r="CR59" s="579">
        <v>14</v>
      </c>
      <c r="CS59" s="579">
        <v>1</v>
      </c>
      <c r="CT59" s="579">
        <v>2</v>
      </c>
      <c r="CU59" s="579">
        <v>200</v>
      </c>
      <c r="CV59" s="579">
        <v>28</v>
      </c>
      <c r="CW59" s="576">
        <v>1697</v>
      </c>
      <c r="CX59" s="579">
        <v>18</v>
      </c>
      <c r="CY59" s="579">
        <v>1283</v>
      </c>
      <c r="CZ59" s="580">
        <v>48</v>
      </c>
      <c r="DA59" s="580">
        <v>927</v>
      </c>
      <c r="DB59" s="580">
        <v>17</v>
      </c>
      <c r="DC59" s="580">
        <v>157</v>
      </c>
      <c r="DD59" s="580">
        <v>14</v>
      </c>
      <c r="DE59" s="580">
        <v>373</v>
      </c>
      <c r="DF59" s="576">
        <v>16513</v>
      </c>
      <c r="DG59" s="576">
        <v>3303</v>
      </c>
      <c r="DH59" s="581">
        <v>2844</v>
      </c>
      <c r="DI59" s="581">
        <v>1746800.0730000001</v>
      </c>
      <c r="DJ59" s="581">
        <v>482635.30099999998</v>
      </c>
      <c r="DK59" s="581">
        <v>761609.82700000005</v>
      </c>
      <c r="DL59" s="576">
        <v>118145</v>
      </c>
      <c r="DM59" s="579">
        <v>1</v>
      </c>
      <c r="DN59" s="581">
        <v>25045</v>
      </c>
      <c r="DO59" s="581">
        <v>2766</v>
      </c>
      <c r="DP59" s="581">
        <v>1936</v>
      </c>
      <c r="DQ59" s="580" t="s">
        <v>439</v>
      </c>
      <c r="DR59" s="580">
        <v>1690</v>
      </c>
      <c r="DS59" s="576">
        <v>16751</v>
      </c>
      <c r="DT59" s="599">
        <v>18032</v>
      </c>
      <c r="DU59" s="576">
        <v>3245</v>
      </c>
      <c r="DV59" s="576">
        <v>3082</v>
      </c>
      <c r="DW59" s="580">
        <v>300</v>
      </c>
      <c r="DX59" s="580">
        <v>362</v>
      </c>
      <c r="DY59" s="580">
        <v>25</v>
      </c>
      <c r="DZ59" s="580">
        <v>1917</v>
      </c>
      <c r="EA59" s="580">
        <v>61</v>
      </c>
      <c r="EB59" s="580">
        <v>16127</v>
      </c>
      <c r="EC59" s="74" t="s">
        <v>1208</v>
      </c>
      <c r="ED59" s="584">
        <v>111</v>
      </c>
      <c r="EE59" s="576">
        <v>13214</v>
      </c>
      <c r="EF59" s="585">
        <v>11249</v>
      </c>
      <c r="EG59" s="579">
        <v>59</v>
      </c>
      <c r="EH59" s="586">
        <v>1641</v>
      </c>
      <c r="EI59" s="580">
        <v>99</v>
      </c>
      <c r="EJ59" s="580">
        <v>91</v>
      </c>
      <c r="EK59" s="577">
        <v>63.8</v>
      </c>
      <c r="EL59" s="580">
        <v>84</v>
      </c>
      <c r="EM59" s="580">
        <v>360</v>
      </c>
      <c r="EN59" s="580">
        <v>1860</v>
      </c>
      <c r="EO59" s="581">
        <v>555</v>
      </c>
      <c r="EP59" s="581">
        <v>119</v>
      </c>
      <c r="EQ59" s="581">
        <v>2944</v>
      </c>
      <c r="ER59" s="576">
        <v>3200</v>
      </c>
      <c r="ES59" s="577">
        <v>95.5</v>
      </c>
      <c r="ET59" s="577">
        <v>92.8</v>
      </c>
      <c r="EU59" s="581">
        <v>363</v>
      </c>
      <c r="EV59" s="577">
        <v>14.89</v>
      </c>
      <c r="EW59" s="581">
        <v>82404</v>
      </c>
      <c r="EX59" s="577">
        <v>45.5</v>
      </c>
      <c r="EY59" s="581">
        <v>445870</v>
      </c>
      <c r="EZ59" s="577">
        <v>2.1</v>
      </c>
      <c r="FA59" s="580">
        <v>401</v>
      </c>
      <c r="FB59" s="580">
        <v>22</v>
      </c>
      <c r="FC59" s="578">
        <v>8829</v>
      </c>
      <c r="FD59" s="580">
        <v>106</v>
      </c>
      <c r="FE59" s="74" t="s">
        <v>1208</v>
      </c>
      <c r="FF59" s="580">
        <v>66.7</v>
      </c>
      <c r="FG59" s="577">
        <v>69.2</v>
      </c>
      <c r="FH59" s="576">
        <v>140956</v>
      </c>
      <c r="FI59" s="576">
        <v>4258</v>
      </c>
      <c r="FJ59" s="576">
        <v>0</v>
      </c>
      <c r="FK59" s="586">
        <v>136698</v>
      </c>
      <c r="FL59" s="576">
        <v>102573</v>
      </c>
      <c r="FM59" s="576">
        <v>24581</v>
      </c>
      <c r="FN59" s="576">
        <v>9544</v>
      </c>
      <c r="FO59" s="576" t="s">
        <v>439</v>
      </c>
      <c r="FP59" s="587">
        <v>17.399999999999999</v>
      </c>
      <c r="FQ59" s="584">
        <v>297</v>
      </c>
      <c r="FR59" s="588">
        <v>9.1</v>
      </c>
      <c r="FS59" s="585">
        <v>8633</v>
      </c>
      <c r="FT59" s="580">
        <v>28</v>
      </c>
      <c r="FU59" s="580">
        <v>77</v>
      </c>
      <c r="FV59" s="580">
        <v>200</v>
      </c>
      <c r="FW59" s="589">
        <v>47</v>
      </c>
      <c r="FX59" s="590">
        <v>1506</v>
      </c>
      <c r="FY59" s="591">
        <v>62.958136322879945</v>
      </c>
      <c r="FZ59" s="74" t="s">
        <v>1208</v>
      </c>
      <c r="GA59" s="588">
        <v>99.4</v>
      </c>
      <c r="GB59" s="588">
        <v>92.3</v>
      </c>
      <c r="GC59" s="577">
        <v>63.9</v>
      </c>
      <c r="GD59" s="592">
        <v>44.3</v>
      </c>
      <c r="GE59" s="593">
        <v>148</v>
      </c>
      <c r="GF59" s="584">
        <v>14</v>
      </c>
      <c r="GG59" s="584">
        <v>77</v>
      </c>
      <c r="GH59" s="580">
        <v>2477</v>
      </c>
      <c r="GI59" s="580">
        <v>15</v>
      </c>
      <c r="GJ59" s="580">
        <v>2477</v>
      </c>
      <c r="GK59" s="580">
        <v>2279</v>
      </c>
      <c r="GL59" s="580">
        <v>4</v>
      </c>
      <c r="GM59" s="586">
        <v>7011231</v>
      </c>
      <c r="GN59" s="594">
        <v>6719</v>
      </c>
      <c r="GO59" s="580">
        <v>15387470</v>
      </c>
      <c r="GP59" s="580">
        <v>13385527</v>
      </c>
      <c r="GQ59" s="576">
        <v>21832</v>
      </c>
      <c r="GR59" s="579">
        <v>90</v>
      </c>
      <c r="GS59" s="579">
        <v>3277</v>
      </c>
      <c r="GT59" s="579">
        <v>18465</v>
      </c>
      <c r="GU59" s="576">
        <v>203222</v>
      </c>
      <c r="GV59" s="576">
        <v>691</v>
      </c>
      <c r="GW59" s="576">
        <v>34130</v>
      </c>
      <c r="GX59" s="576">
        <v>168401</v>
      </c>
      <c r="GY59" s="576">
        <v>1804</v>
      </c>
      <c r="GZ59" s="576">
        <v>16118</v>
      </c>
      <c r="HA59" s="576">
        <v>1795999</v>
      </c>
      <c r="HB59" s="576">
        <v>3058</v>
      </c>
      <c r="HC59" s="576">
        <v>24477</v>
      </c>
      <c r="HD59" s="576">
        <v>601284</v>
      </c>
      <c r="HE59" s="576">
        <v>519</v>
      </c>
      <c r="HF59" s="576">
        <v>16122</v>
      </c>
      <c r="HG59" s="576">
        <v>352631.67</v>
      </c>
      <c r="HH59" s="579">
        <v>515</v>
      </c>
      <c r="HI59" s="580">
        <v>12992</v>
      </c>
      <c r="HJ59" s="580">
        <v>260356</v>
      </c>
      <c r="HK59" s="595">
        <v>82.61</v>
      </c>
      <c r="HL59" s="671">
        <v>873.2</v>
      </c>
      <c r="HM59" s="576">
        <v>8682</v>
      </c>
      <c r="HN59" s="576">
        <v>4870</v>
      </c>
      <c r="HO59" s="581">
        <v>318</v>
      </c>
      <c r="HP59" s="74" t="s">
        <v>1208</v>
      </c>
      <c r="HQ59" s="74" t="s">
        <v>1208</v>
      </c>
      <c r="HR59" s="74" t="s">
        <v>1208</v>
      </c>
      <c r="HS59" s="581">
        <v>7</v>
      </c>
      <c r="HT59" s="576">
        <v>2382783</v>
      </c>
      <c r="HU59" s="576">
        <v>13249986</v>
      </c>
      <c r="HV59" s="580">
        <v>1517175</v>
      </c>
      <c r="HW59" s="580">
        <v>2285126</v>
      </c>
      <c r="HX59" s="700">
        <v>210867</v>
      </c>
      <c r="HY59" s="580">
        <v>10160</v>
      </c>
      <c r="HZ59" s="580">
        <v>10810</v>
      </c>
      <c r="IA59" s="580">
        <v>222440</v>
      </c>
      <c r="IB59" s="580">
        <v>191814</v>
      </c>
      <c r="IC59" s="609">
        <v>19937</v>
      </c>
      <c r="ID59" s="609">
        <v>3786316</v>
      </c>
      <c r="IE59" s="609" t="s">
        <v>439</v>
      </c>
      <c r="IF59" s="578">
        <v>108</v>
      </c>
      <c r="IG59" s="578" t="s">
        <v>439</v>
      </c>
      <c r="IH59" s="609">
        <v>75</v>
      </c>
      <c r="II59" s="578" t="s">
        <v>439</v>
      </c>
      <c r="IJ59" s="609">
        <v>96438</v>
      </c>
      <c r="IK59" s="576">
        <v>247046</v>
      </c>
      <c r="IL59" s="578">
        <v>39800</v>
      </c>
      <c r="IM59" s="652">
        <v>14054</v>
      </c>
      <c r="IN59" s="620">
        <v>41.04</v>
      </c>
      <c r="IO59" s="609">
        <v>212897</v>
      </c>
      <c r="IP59" s="613">
        <v>-19.68</v>
      </c>
      <c r="IQ59" s="592">
        <v>2.5</v>
      </c>
      <c r="IR59" s="592">
        <v>2</v>
      </c>
      <c r="IS59" s="592">
        <v>1141.5999999999999</v>
      </c>
      <c r="IT59" s="592">
        <v>1141.5999999999999</v>
      </c>
      <c r="IU59" s="576">
        <v>49577</v>
      </c>
      <c r="IV59" s="577">
        <v>79.599999999999994</v>
      </c>
      <c r="IW59" s="577">
        <v>49.2</v>
      </c>
      <c r="IX59" s="577">
        <v>37.9</v>
      </c>
      <c r="IY59" s="577">
        <v>62.2</v>
      </c>
      <c r="IZ59" s="577">
        <v>20.7</v>
      </c>
      <c r="JA59" s="627">
        <v>3</v>
      </c>
      <c r="JB59" s="578">
        <v>8</v>
      </c>
      <c r="JC59" s="588">
        <v>54.44</v>
      </c>
      <c r="JD59" s="621">
        <v>0.82399999999999995</v>
      </c>
      <c r="JE59" s="622">
        <v>93.4</v>
      </c>
      <c r="JF59" s="622">
        <v>7.8</v>
      </c>
      <c r="JG59" s="622">
        <v>2.9</v>
      </c>
      <c r="JH59" s="623">
        <v>177180858</v>
      </c>
      <c r="JI59" s="579">
        <v>49.9</v>
      </c>
      <c r="JJ59" s="579">
        <v>58</v>
      </c>
      <c r="JK59" s="579" t="s">
        <v>439</v>
      </c>
      <c r="JL59" s="579" t="s">
        <v>439</v>
      </c>
      <c r="JM59" s="579">
        <v>77.099999999999994</v>
      </c>
      <c r="JN59" s="577">
        <v>36.1</v>
      </c>
      <c r="JO59" s="624">
        <v>3703</v>
      </c>
      <c r="JP59" s="74" t="s">
        <v>1208</v>
      </c>
      <c r="JQ59" s="74" t="s">
        <v>1208</v>
      </c>
      <c r="JR59" s="74" t="s">
        <v>1208</v>
      </c>
      <c r="JS59" s="577">
        <v>28</v>
      </c>
      <c r="JT59" s="577">
        <v>39.6</v>
      </c>
      <c r="JU59" s="576">
        <v>73038</v>
      </c>
      <c r="JV59" s="576">
        <v>1338</v>
      </c>
      <c r="JW59" s="576">
        <v>1047</v>
      </c>
      <c r="JX59" s="576">
        <v>5346</v>
      </c>
      <c r="JY59" s="576">
        <v>7372</v>
      </c>
      <c r="JZ59" s="576">
        <v>8102</v>
      </c>
      <c r="KA59" s="576">
        <v>9590</v>
      </c>
      <c r="KB59" s="576">
        <v>12128</v>
      </c>
      <c r="KC59" s="576">
        <v>10234</v>
      </c>
      <c r="KD59" s="576">
        <v>9129</v>
      </c>
      <c r="KE59" s="576">
        <v>8248</v>
      </c>
      <c r="KF59" s="576">
        <v>6900</v>
      </c>
      <c r="KG59" s="576">
        <v>5589</v>
      </c>
      <c r="KH59" s="74" t="s">
        <v>1208</v>
      </c>
      <c r="KI59" s="576">
        <v>2447</v>
      </c>
      <c r="KJ59" s="576">
        <v>1170</v>
      </c>
      <c r="KK59" s="576">
        <v>574</v>
      </c>
      <c r="KL59" s="576">
        <v>261</v>
      </c>
      <c r="KM59" s="576">
        <v>8888</v>
      </c>
      <c r="KN59" s="576">
        <v>7405</v>
      </c>
      <c r="KO59" s="576">
        <v>9107</v>
      </c>
      <c r="KP59" s="576">
        <v>11157</v>
      </c>
      <c r="KQ59" s="576">
        <v>13280</v>
      </c>
      <c r="KR59" s="576">
        <v>15855</v>
      </c>
      <c r="KS59" s="576">
        <v>13120</v>
      </c>
      <c r="KT59" s="576">
        <v>11988</v>
      </c>
      <c r="KU59" s="576">
        <v>12046</v>
      </c>
      <c r="KV59" s="576">
        <v>13691</v>
      </c>
      <c r="KW59" s="576">
        <v>16737</v>
      </c>
      <c r="KX59" s="74" t="s">
        <v>1208</v>
      </c>
      <c r="KY59" s="576">
        <v>12327</v>
      </c>
      <c r="KZ59" s="576">
        <v>10402</v>
      </c>
      <c r="LA59" s="576">
        <v>9466</v>
      </c>
      <c r="LB59" s="576">
        <v>11778</v>
      </c>
    </row>
    <row r="60" spans="1:314" ht="12" customHeight="1">
      <c r="A60" s="3">
        <v>382019</v>
      </c>
      <c r="B60" s="555" t="s">
        <v>742</v>
      </c>
      <c r="C60" s="575">
        <v>429.4</v>
      </c>
      <c r="D60" s="576">
        <v>509797</v>
      </c>
      <c r="E60" s="577">
        <v>12.7</v>
      </c>
      <c r="F60" s="577">
        <v>59.4</v>
      </c>
      <c r="G60" s="577">
        <v>27.8</v>
      </c>
      <c r="H60" s="578">
        <v>23986</v>
      </c>
      <c r="I60" s="578">
        <v>51075</v>
      </c>
      <c r="J60" s="578">
        <v>79375</v>
      </c>
      <c r="K60" s="576">
        <v>71277</v>
      </c>
      <c r="L60" s="576">
        <v>250633</v>
      </c>
      <c r="M60" s="576">
        <v>3545</v>
      </c>
      <c r="N60" s="576">
        <v>16141</v>
      </c>
      <c r="O60" s="579">
        <v>15884</v>
      </c>
      <c r="P60" s="74" t="s">
        <v>1208</v>
      </c>
      <c r="Q60" s="74" t="s">
        <v>1208</v>
      </c>
      <c r="R60" s="580">
        <v>507399</v>
      </c>
      <c r="S60" s="576">
        <v>514865</v>
      </c>
      <c r="T60" s="576">
        <v>520193</v>
      </c>
      <c r="U60" s="576">
        <v>479961</v>
      </c>
      <c r="V60" s="576">
        <v>1966483</v>
      </c>
      <c r="W60" s="576">
        <v>577022</v>
      </c>
      <c r="X60" s="576">
        <v>803845</v>
      </c>
      <c r="Y60" s="580">
        <v>0</v>
      </c>
      <c r="Z60" s="574">
        <v>124</v>
      </c>
      <c r="AA60" s="580">
        <v>32</v>
      </c>
      <c r="AB60" s="74" t="s">
        <v>1208</v>
      </c>
      <c r="AC60" s="74" t="s">
        <v>1208</v>
      </c>
      <c r="AD60" s="581" t="s">
        <v>439</v>
      </c>
      <c r="AE60" s="576">
        <v>2731</v>
      </c>
      <c r="AF60" s="580">
        <v>3367</v>
      </c>
      <c r="AG60" s="576">
        <v>2987</v>
      </c>
      <c r="AH60" s="576">
        <v>525912</v>
      </c>
      <c r="AI60" s="576">
        <v>3000</v>
      </c>
      <c r="AJ60" s="74" t="s">
        <v>1207</v>
      </c>
      <c r="AK60" s="574">
        <v>41</v>
      </c>
      <c r="AL60" s="576">
        <v>6035</v>
      </c>
      <c r="AM60" s="579">
        <v>59</v>
      </c>
      <c r="AN60" s="576">
        <v>26322</v>
      </c>
      <c r="AO60" s="576">
        <v>1463</v>
      </c>
      <c r="AP60" s="576">
        <v>162</v>
      </c>
      <c r="AQ60" s="582">
        <v>29</v>
      </c>
      <c r="AR60" s="576">
        <v>11862</v>
      </c>
      <c r="AS60" s="576">
        <v>843</v>
      </c>
      <c r="AT60" s="576">
        <v>4</v>
      </c>
      <c r="AU60" s="576">
        <v>475</v>
      </c>
      <c r="AV60" s="576">
        <v>26</v>
      </c>
      <c r="AW60" s="576">
        <v>26</v>
      </c>
      <c r="AX60" s="74" t="s">
        <v>1207</v>
      </c>
      <c r="AY60" s="74" t="s">
        <v>1207</v>
      </c>
      <c r="AZ60" s="74" t="s">
        <v>1207</v>
      </c>
      <c r="BA60" s="74" t="s">
        <v>1207</v>
      </c>
      <c r="BB60" s="577">
        <v>100</v>
      </c>
      <c r="BC60" s="577">
        <v>124.2</v>
      </c>
      <c r="BD60" s="577">
        <v>121.5</v>
      </c>
      <c r="BE60" s="74" t="s">
        <v>1207</v>
      </c>
      <c r="BF60" s="580">
        <v>33</v>
      </c>
      <c r="BG60" s="582">
        <v>33</v>
      </c>
      <c r="BH60" s="582">
        <v>28</v>
      </c>
      <c r="BI60" s="74" t="s">
        <v>1208</v>
      </c>
      <c r="BJ60" s="74" t="s">
        <v>1208</v>
      </c>
      <c r="BK60" s="580">
        <v>17</v>
      </c>
      <c r="BL60" s="580">
        <v>17</v>
      </c>
      <c r="BM60" s="582">
        <v>36</v>
      </c>
      <c r="BN60" s="582">
        <v>29</v>
      </c>
      <c r="BO60" s="579">
        <v>8</v>
      </c>
      <c r="BP60" s="576">
        <v>18950</v>
      </c>
      <c r="BQ60" s="579">
        <v>1</v>
      </c>
      <c r="BR60" s="576">
        <v>16822</v>
      </c>
      <c r="BS60" s="579">
        <v>2</v>
      </c>
      <c r="BT60" s="576">
        <v>76185</v>
      </c>
      <c r="BU60" s="579">
        <v>3</v>
      </c>
      <c r="BV60" s="576">
        <v>4527</v>
      </c>
      <c r="BW60" s="577">
        <v>35</v>
      </c>
      <c r="BX60" s="580">
        <v>3</v>
      </c>
      <c r="BY60" s="580">
        <v>5</v>
      </c>
      <c r="BZ60" s="580">
        <v>860</v>
      </c>
      <c r="CA60" s="580">
        <v>15241</v>
      </c>
      <c r="CB60" s="577">
        <v>53.4</v>
      </c>
      <c r="CC60" s="583">
        <v>1.46</v>
      </c>
      <c r="CD60" s="577">
        <v>28.9</v>
      </c>
      <c r="CE60" s="577">
        <v>4.769581884929015</v>
      </c>
      <c r="CF60" s="577">
        <v>58.524296395599997</v>
      </c>
      <c r="CG60" s="579">
        <v>42</v>
      </c>
      <c r="CH60" s="576">
        <v>8510</v>
      </c>
      <c r="CI60" s="579">
        <v>500</v>
      </c>
      <c r="CJ60" s="579">
        <v>1603</v>
      </c>
      <c r="CK60" s="579">
        <v>5724</v>
      </c>
      <c r="CL60" s="579">
        <v>1511</v>
      </c>
      <c r="CM60" s="579">
        <v>469</v>
      </c>
      <c r="CN60" s="579">
        <v>980</v>
      </c>
      <c r="CO60" s="575">
        <v>1.3</v>
      </c>
      <c r="CP60" s="583" t="s">
        <v>439</v>
      </c>
      <c r="CQ60" s="579">
        <v>4</v>
      </c>
      <c r="CR60" s="579">
        <v>41</v>
      </c>
      <c r="CS60" s="579">
        <v>3</v>
      </c>
      <c r="CT60" s="579">
        <v>2</v>
      </c>
      <c r="CU60" s="579">
        <v>300</v>
      </c>
      <c r="CV60" s="579">
        <v>25</v>
      </c>
      <c r="CW60" s="576">
        <v>1593</v>
      </c>
      <c r="CX60" s="579">
        <v>15</v>
      </c>
      <c r="CY60" s="579">
        <v>1274</v>
      </c>
      <c r="CZ60" s="580">
        <v>126</v>
      </c>
      <c r="DA60" s="580">
        <v>2087</v>
      </c>
      <c r="DB60" s="580">
        <v>16</v>
      </c>
      <c r="DC60" s="580">
        <v>121</v>
      </c>
      <c r="DD60" s="580">
        <v>54</v>
      </c>
      <c r="DE60" s="580">
        <v>1344</v>
      </c>
      <c r="DF60" s="576">
        <v>18987</v>
      </c>
      <c r="DG60" s="576">
        <v>5063</v>
      </c>
      <c r="DH60" s="581">
        <v>2634</v>
      </c>
      <c r="DI60" s="581">
        <v>1844958.598</v>
      </c>
      <c r="DJ60" s="581">
        <v>977302.745</v>
      </c>
      <c r="DK60" s="581">
        <v>738912.38300000003</v>
      </c>
      <c r="DL60" s="576">
        <v>141422</v>
      </c>
      <c r="DM60" s="579">
        <v>12</v>
      </c>
      <c r="DN60" s="581">
        <v>30987</v>
      </c>
      <c r="DO60" s="581">
        <v>3129</v>
      </c>
      <c r="DP60" s="581">
        <v>2712</v>
      </c>
      <c r="DQ60" s="580">
        <v>517</v>
      </c>
      <c r="DR60" s="580">
        <v>2004</v>
      </c>
      <c r="DS60" s="576">
        <v>13034</v>
      </c>
      <c r="DT60" s="656">
        <v>24651</v>
      </c>
      <c r="DU60" s="578">
        <v>4007</v>
      </c>
      <c r="DV60" s="576">
        <v>4446</v>
      </c>
      <c r="DW60" s="580">
        <v>447</v>
      </c>
      <c r="DX60" s="580">
        <v>452</v>
      </c>
      <c r="DY60" s="580">
        <v>5</v>
      </c>
      <c r="DZ60" s="580">
        <v>3886</v>
      </c>
      <c r="EA60" s="580">
        <v>84</v>
      </c>
      <c r="EB60" s="580">
        <v>15507</v>
      </c>
      <c r="EC60" s="74" t="s">
        <v>1208</v>
      </c>
      <c r="ED60" s="584">
        <v>121</v>
      </c>
      <c r="EE60" s="576">
        <v>11889</v>
      </c>
      <c r="EF60" s="585">
        <v>10612</v>
      </c>
      <c r="EG60" s="579">
        <v>42</v>
      </c>
      <c r="EH60" s="586">
        <v>1418</v>
      </c>
      <c r="EI60" s="580">
        <v>92</v>
      </c>
      <c r="EJ60" s="580">
        <v>111</v>
      </c>
      <c r="EK60" s="577">
        <v>68.2</v>
      </c>
      <c r="EL60" s="580">
        <v>50</v>
      </c>
      <c r="EM60" s="580">
        <v>198</v>
      </c>
      <c r="EN60" s="580">
        <v>826</v>
      </c>
      <c r="EO60" s="581">
        <v>526</v>
      </c>
      <c r="EP60" s="581">
        <v>26</v>
      </c>
      <c r="EQ60" s="581">
        <v>3180</v>
      </c>
      <c r="ER60" s="576">
        <v>3615</v>
      </c>
      <c r="ES60" s="577">
        <v>91.9</v>
      </c>
      <c r="ET60" s="577">
        <v>93.3</v>
      </c>
      <c r="EU60" s="581">
        <v>763</v>
      </c>
      <c r="EV60" s="577">
        <v>22.91</v>
      </c>
      <c r="EW60" s="581">
        <v>105591</v>
      </c>
      <c r="EX60" s="577">
        <v>31.5</v>
      </c>
      <c r="EY60" s="581">
        <v>405907</v>
      </c>
      <c r="EZ60" s="577">
        <v>1.8</v>
      </c>
      <c r="FA60" s="580">
        <v>340</v>
      </c>
      <c r="FB60" s="580">
        <v>6</v>
      </c>
      <c r="FC60" s="576">
        <v>15203</v>
      </c>
      <c r="FD60" s="580">
        <v>256</v>
      </c>
      <c r="FE60" s="74" t="s">
        <v>1208</v>
      </c>
      <c r="FF60" s="580">
        <v>100</v>
      </c>
      <c r="FG60" s="577">
        <v>100</v>
      </c>
      <c r="FH60" s="576">
        <v>144733</v>
      </c>
      <c r="FI60" s="576">
        <v>33778</v>
      </c>
      <c r="FJ60" s="576">
        <v>472</v>
      </c>
      <c r="FK60" s="586">
        <v>110955</v>
      </c>
      <c r="FL60" s="576">
        <v>85234</v>
      </c>
      <c r="FM60" s="576">
        <v>21179</v>
      </c>
      <c r="FN60" s="576">
        <v>4542</v>
      </c>
      <c r="FO60" s="576" t="s">
        <v>439</v>
      </c>
      <c r="FP60" s="587">
        <v>18.899999999999999</v>
      </c>
      <c r="FQ60" s="584">
        <v>339</v>
      </c>
      <c r="FR60" s="588">
        <v>7.67</v>
      </c>
      <c r="FS60" s="585">
        <v>6990</v>
      </c>
      <c r="FT60" s="580">
        <v>180</v>
      </c>
      <c r="FU60" s="580">
        <v>296</v>
      </c>
      <c r="FV60" s="580">
        <v>882</v>
      </c>
      <c r="FW60" s="705">
        <v>82</v>
      </c>
      <c r="FX60" s="703">
        <v>2447</v>
      </c>
      <c r="FY60" s="591">
        <v>56.220647479801954</v>
      </c>
      <c r="FZ60" s="74" t="s">
        <v>1208</v>
      </c>
      <c r="GA60" s="588">
        <v>96.96</v>
      </c>
      <c r="GB60" s="588">
        <v>95.34</v>
      </c>
      <c r="GC60" s="577">
        <v>63.8</v>
      </c>
      <c r="GD60" s="592">
        <v>72.8</v>
      </c>
      <c r="GE60" s="593">
        <v>129</v>
      </c>
      <c r="GF60" s="584">
        <v>11</v>
      </c>
      <c r="GG60" s="584">
        <v>82</v>
      </c>
      <c r="GH60" s="580">
        <v>1266</v>
      </c>
      <c r="GI60" s="580">
        <v>11</v>
      </c>
      <c r="GJ60" s="580">
        <v>3540</v>
      </c>
      <c r="GK60" s="580">
        <v>1893</v>
      </c>
      <c r="GL60" s="580">
        <v>5</v>
      </c>
      <c r="GM60" s="586">
        <v>6153300</v>
      </c>
      <c r="GN60" s="594">
        <v>8147</v>
      </c>
      <c r="GO60" s="580">
        <v>19297449</v>
      </c>
      <c r="GP60" s="580" t="s">
        <v>439</v>
      </c>
      <c r="GQ60" s="576">
        <v>21001</v>
      </c>
      <c r="GR60" s="579">
        <v>57</v>
      </c>
      <c r="GS60" s="579">
        <v>2726</v>
      </c>
      <c r="GT60" s="579">
        <v>18218</v>
      </c>
      <c r="GU60" s="576">
        <v>215683</v>
      </c>
      <c r="GV60" s="576">
        <v>414</v>
      </c>
      <c r="GW60" s="576">
        <v>30459</v>
      </c>
      <c r="GX60" s="576">
        <v>184810</v>
      </c>
      <c r="GY60" s="576">
        <v>1340</v>
      </c>
      <c r="GZ60" s="576">
        <v>12357</v>
      </c>
      <c r="HA60" s="576">
        <v>1065487</v>
      </c>
      <c r="HB60" s="576">
        <v>2987</v>
      </c>
      <c r="HC60" s="576">
        <v>26156</v>
      </c>
      <c r="HD60" s="576">
        <v>582907</v>
      </c>
      <c r="HE60" s="576">
        <v>339</v>
      </c>
      <c r="HF60" s="576">
        <v>14017</v>
      </c>
      <c r="HG60" s="576">
        <v>421318.2</v>
      </c>
      <c r="HH60" s="579">
        <v>332</v>
      </c>
      <c r="HI60" s="580">
        <v>10176</v>
      </c>
      <c r="HJ60" s="580">
        <v>256924</v>
      </c>
      <c r="HK60" s="595">
        <v>93.52</v>
      </c>
      <c r="HL60" s="580">
        <v>516</v>
      </c>
      <c r="HM60" s="576">
        <v>5442</v>
      </c>
      <c r="HN60" s="576">
        <v>3342</v>
      </c>
      <c r="HO60" s="581">
        <v>850</v>
      </c>
      <c r="HP60" s="74" t="s">
        <v>1208</v>
      </c>
      <c r="HQ60" s="74" t="s">
        <v>1208</v>
      </c>
      <c r="HR60" s="74" t="s">
        <v>1208</v>
      </c>
      <c r="HS60" s="581">
        <v>26</v>
      </c>
      <c r="HT60" s="576">
        <v>1794727</v>
      </c>
      <c r="HU60" s="576">
        <v>9363228</v>
      </c>
      <c r="HV60" s="580">
        <v>1206546</v>
      </c>
      <c r="HW60" s="580">
        <v>1714877</v>
      </c>
      <c r="HX60" s="580">
        <v>229266</v>
      </c>
      <c r="HY60" s="580">
        <v>12530</v>
      </c>
      <c r="HZ60" s="580">
        <v>4140</v>
      </c>
      <c r="IA60" s="580">
        <v>171390</v>
      </c>
      <c r="IB60" s="580">
        <v>123708</v>
      </c>
      <c r="IC60" s="609">
        <v>20609</v>
      </c>
      <c r="ID60" s="609">
        <v>7954000</v>
      </c>
      <c r="IE60" s="609" t="s">
        <v>439</v>
      </c>
      <c r="IF60" s="578">
        <v>125</v>
      </c>
      <c r="IG60" s="578" t="s">
        <v>439</v>
      </c>
      <c r="IH60" s="609">
        <v>108</v>
      </c>
      <c r="II60" s="578" t="s">
        <v>439</v>
      </c>
      <c r="IJ60" s="609">
        <v>105466</v>
      </c>
      <c r="IK60" s="576">
        <v>258934</v>
      </c>
      <c r="IL60" s="578">
        <v>1100</v>
      </c>
      <c r="IM60" s="626">
        <v>0</v>
      </c>
      <c r="IN60" s="620">
        <v>68.709999999999994</v>
      </c>
      <c r="IO60" s="609">
        <v>429624</v>
      </c>
      <c r="IP60" s="613">
        <v>-24.03</v>
      </c>
      <c r="IQ60" s="592">
        <v>0</v>
      </c>
      <c r="IR60" s="592">
        <v>0</v>
      </c>
      <c r="IS60" s="592">
        <v>547</v>
      </c>
      <c r="IT60" s="592">
        <v>538.6</v>
      </c>
      <c r="IU60" s="576">
        <v>112341</v>
      </c>
      <c r="IV60" s="577">
        <v>74.2</v>
      </c>
      <c r="IW60" s="577">
        <v>61.5</v>
      </c>
      <c r="IX60" s="577">
        <v>40.799999999999997</v>
      </c>
      <c r="IY60" s="577">
        <v>53.8</v>
      </c>
      <c r="IZ60" s="577">
        <v>20.2</v>
      </c>
      <c r="JA60" s="578">
        <v>2</v>
      </c>
      <c r="JB60" s="578">
        <v>6</v>
      </c>
      <c r="JC60" s="588">
        <v>73.400000000000006</v>
      </c>
      <c r="JD60" s="621">
        <v>0.76600000000000001</v>
      </c>
      <c r="JE60" s="622">
        <v>89.4</v>
      </c>
      <c r="JF60" s="622">
        <v>7.7</v>
      </c>
      <c r="JG60" s="622">
        <v>2.8</v>
      </c>
      <c r="JH60" s="623">
        <v>175291270</v>
      </c>
      <c r="JI60" s="579">
        <v>46.2</v>
      </c>
      <c r="JJ60" s="579">
        <v>56.8</v>
      </c>
      <c r="JK60" s="579" t="s">
        <v>439</v>
      </c>
      <c r="JL60" s="579" t="s">
        <v>439</v>
      </c>
      <c r="JM60" s="579">
        <v>51.8</v>
      </c>
      <c r="JN60" s="577">
        <v>29.4</v>
      </c>
      <c r="JO60" s="624">
        <v>3346</v>
      </c>
      <c r="JP60" s="74" t="s">
        <v>1208</v>
      </c>
      <c r="JQ60" s="74" t="s">
        <v>1208</v>
      </c>
      <c r="JR60" s="74" t="s">
        <v>1208</v>
      </c>
      <c r="JS60" s="577">
        <v>24</v>
      </c>
      <c r="JT60" s="577">
        <v>39.6</v>
      </c>
      <c r="JU60" s="576">
        <v>99087</v>
      </c>
      <c r="JV60" s="576">
        <v>1833</v>
      </c>
      <c r="JW60" s="576">
        <v>1692</v>
      </c>
      <c r="JX60" s="576">
        <v>8432</v>
      </c>
      <c r="JY60" s="576">
        <v>9948</v>
      </c>
      <c r="JZ60" s="576">
        <v>10132</v>
      </c>
      <c r="KA60" s="576">
        <v>11810</v>
      </c>
      <c r="KB60" s="576">
        <v>14189</v>
      </c>
      <c r="KC60" s="576">
        <v>13004</v>
      </c>
      <c r="KD60" s="576">
        <v>12336</v>
      </c>
      <c r="KE60" s="576">
        <v>10978</v>
      </c>
      <c r="KF60" s="576">
        <v>8875</v>
      </c>
      <c r="KG60" s="576">
        <v>6394</v>
      </c>
      <c r="KH60" s="74" t="s">
        <v>1208</v>
      </c>
      <c r="KI60" s="576">
        <v>2859</v>
      </c>
      <c r="KJ60" s="576">
        <v>1327</v>
      </c>
      <c r="KK60" s="576">
        <v>681</v>
      </c>
      <c r="KL60" s="576">
        <v>311</v>
      </c>
      <c r="KM60" s="576">
        <v>11801</v>
      </c>
      <c r="KN60" s="576">
        <v>12135</v>
      </c>
      <c r="KO60" s="576">
        <v>12507</v>
      </c>
      <c r="KP60" s="576">
        <v>14203</v>
      </c>
      <c r="KQ60" s="576">
        <v>16488</v>
      </c>
      <c r="KR60" s="576">
        <v>19059</v>
      </c>
      <c r="KS60" s="576">
        <v>16824</v>
      </c>
      <c r="KT60" s="576">
        <v>16511</v>
      </c>
      <c r="KU60" s="576">
        <v>16254</v>
      </c>
      <c r="KV60" s="576">
        <v>17841</v>
      </c>
      <c r="KW60" s="576">
        <v>20066</v>
      </c>
      <c r="KX60" s="74" t="s">
        <v>1208</v>
      </c>
      <c r="KY60" s="576">
        <v>15575</v>
      </c>
      <c r="KZ60" s="576">
        <v>12884</v>
      </c>
      <c r="LA60" s="576">
        <v>11683</v>
      </c>
      <c r="LB60" s="576">
        <v>13943</v>
      </c>
    </row>
    <row r="61" spans="1:314" s="133" customFormat="1" ht="12" customHeight="1">
      <c r="A61" s="133">
        <v>392014</v>
      </c>
      <c r="B61" s="573" t="s">
        <v>937</v>
      </c>
      <c r="C61" s="575">
        <v>309</v>
      </c>
      <c r="D61" s="576">
        <v>325545</v>
      </c>
      <c r="E61" s="577">
        <v>12.2</v>
      </c>
      <c r="F61" s="577">
        <v>58.2</v>
      </c>
      <c r="G61" s="577">
        <v>29.6</v>
      </c>
      <c r="H61" s="578">
        <v>14643</v>
      </c>
      <c r="I61" s="578">
        <v>31000</v>
      </c>
      <c r="J61" s="578">
        <v>48623</v>
      </c>
      <c r="K61" s="576">
        <v>49488</v>
      </c>
      <c r="L61" s="576">
        <v>163351</v>
      </c>
      <c r="M61" s="576">
        <v>1803</v>
      </c>
      <c r="N61" s="576">
        <v>9044</v>
      </c>
      <c r="O61" s="579">
        <v>9990</v>
      </c>
      <c r="P61" s="74" t="s">
        <v>1208</v>
      </c>
      <c r="Q61" s="74" t="s">
        <v>1208</v>
      </c>
      <c r="R61" s="578">
        <v>326603</v>
      </c>
      <c r="S61" s="576">
        <v>337190</v>
      </c>
      <c r="T61" s="576">
        <v>346494</v>
      </c>
      <c r="U61" s="576">
        <v>523908</v>
      </c>
      <c r="V61" s="576">
        <v>2385146</v>
      </c>
      <c r="W61" s="576">
        <v>322672</v>
      </c>
      <c r="X61" s="576">
        <v>1105483</v>
      </c>
      <c r="Y61" s="580">
        <v>26</v>
      </c>
      <c r="Z61" s="574">
        <v>95</v>
      </c>
      <c r="AA61" s="580">
        <v>58</v>
      </c>
      <c r="AB61" s="74" t="s">
        <v>1208</v>
      </c>
      <c r="AC61" s="74" t="s">
        <v>1208</v>
      </c>
      <c r="AD61" s="581" t="s">
        <v>439</v>
      </c>
      <c r="AE61" s="576">
        <v>488</v>
      </c>
      <c r="AF61" s="580">
        <v>823</v>
      </c>
      <c r="AG61" s="576">
        <v>1085</v>
      </c>
      <c r="AH61" s="576">
        <v>628421</v>
      </c>
      <c r="AI61" s="576">
        <v>1507</v>
      </c>
      <c r="AJ61" s="74" t="s">
        <v>1207</v>
      </c>
      <c r="AK61" s="574">
        <v>17</v>
      </c>
      <c r="AL61" s="576">
        <v>1507</v>
      </c>
      <c r="AM61" s="579">
        <v>39</v>
      </c>
      <c r="AN61" s="576">
        <v>15177</v>
      </c>
      <c r="AO61" s="576">
        <v>1025</v>
      </c>
      <c r="AP61" s="576">
        <v>178</v>
      </c>
      <c r="AQ61" s="582">
        <v>17</v>
      </c>
      <c r="AR61" s="576">
        <v>5735</v>
      </c>
      <c r="AS61" s="576">
        <v>543</v>
      </c>
      <c r="AT61" s="576" t="s">
        <v>439</v>
      </c>
      <c r="AU61" s="576">
        <v>356</v>
      </c>
      <c r="AV61" s="576">
        <v>22</v>
      </c>
      <c r="AW61" s="576">
        <v>6</v>
      </c>
      <c r="AX61" s="74" t="s">
        <v>1207</v>
      </c>
      <c r="AY61" s="74" t="s">
        <v>1207</v>
      </c>
      <c r="AZ61" s="74" t="s">
        <v>1207</v>
      </c>
      <c r="BA61" s="74" t="s">
        <v>1207</v>
      </c>
      <c r="BB61" s="577">
        <v>96.279069767441854</v>
      </c>
      <c r="BC61" s="577">
        <v>94</v>
      </c>
      <c r="BD61" s="577">
        <v>92</v>
      </c>
      <c r="BE61" s="74" t="s">
        <v>1207</v>
      </c>
      <c r="BF61" s="580">
        <v>19</v>
      </c>
      <c r="BG61" s="582">
        <v>5</v>
      </c>
      <c r="BH61" s="582">
        <v>14</v>
      </c>
      <c r="BI61" s="74" t="s">
        <v>1208</v>
      </c>
      <c r="BJ61" s="74" t="s">
        <v>1208</v>
      </c>
      <c r="BK61" s="580">
        <v>3</v>
      </c>
      <c r="BL61" s="580" t="s">
        <v>439</v>
      </c>
      <c r="BM61" s="582" t="s">
        <v>439</v>
      </c>
      <c r="BN61" s="582">
        <v>5</v>
      </c>
      <c r="BO61" s="579">
        <v>3</v>
      </c>
      <c r="BP61" s="576">
        <v>26943</v>
      </c>
      <c r="BQ61" s="579">
        <v>1</v>
      </c>
      <c r="BR61" s="576">
        <v>39935</v>
      </c>
      <c r="BS61" s="579">
        <v>2</v>
      </c>
      <c r="BT61" s="576">
        <v>47190</v>
      </c>
      <c r="BU61" s="579">
        <v>4</v>
      </c>
      <c r="BV61" s="576">
        <v>3509</v>
      </c>
      <c r="BW61" s="577">
        <v>51.1</v>
      </c>
      <c r="BX61" s="580">
        <v>1</v>
      </c>
      <c r="BY61" s="580">
        <v>2</v>
      </c>
      <c r="BZ61" s="580">
        <v>616</v>
      </c>
      <c r="CA61" s="580">
        <v>7080</v>
      </c>
      <c r="CB61" s="577">
        <v>43.8</v>
      </c>
      <c r="CC61" s="583">
        <v>1.27</v>
      </c>
      <c r="CD61" s="577">
        <v>36</v>
      </c>
      <c r="CE61" s="577">
        <v>4.7867437853145081</v>
      </c>
      <c r="CF61" s="577">
        <v>59.512140832900002</v>
      </c>
      <c r="CG61" s="579">
        <v>61</v>
      </c>
      <c r="CH61" s="576">
        <v>10024</v>
      </c>
      <c r="CI61" s="579">
        <v>266</v>
      </c>
      <c r="CJ61" s="579">
        <v>1260</v>
      </c>
      <c r="CK61" s="579">
        <v>3880</v>
      </c>
      <c r="CL61" s="579">
        <v>1054</v>
      </c>
      <c r="CM61" s="579">
        <v>325</v>
      </c>
      <c r="CN61" s="579">
        <v>597</v>
      </c>
      <c r="CO61" s="575">
        <v>1.41</v>
      </c>
      <c r="CP61" s="580">
        <v>36382000</v>
      </c>
      <c r="CQ61" s="579">
        <v>10</v>
      </c>
      <c r="CR61" s="579">
        <v>58</v>
      </c>
      <c r="CS61" s="579">
        <v>11</v>
      </c>
      <c r="CT61" s="579">
        <v>2</v>
      </c>
      <c r="CU61" s="579">
        <v>210</v>
      </c>
      <c r="CV61" s="579">
        <v>15</v>
      </c>
      <c r="CW61" s="576">
        <v>1166</v>
      </c>
      <c r="CX61" s="579">
        <v>8</v>
      </c>
      <c r="CY61" s="579">
        <v>475</v>
      </c>
      <c r="CZ61" s="580">
        <v>47</v>
      </c>
      <c r="DA61" s="580">
        <v>822</v>
      </c>
      <c r="DB61" s="580">
        <v>21</v>
      </c>
      <c r="DC61" s="580">
        <v>198</v>
      </c>
      <c r="DD61" s="580">
        <v>18</v>
      </c>
      <c r="DE61" s="580">
        <v>482</v>
      </c>
      <c r="DF61" s="576">
        <v>10992</v>
      </c>
      <c r="DG61" s="576">
        <v>3824</v>
      </c>
      <c r="DH61" s="581">
        <v>2368</v>
      </c>
      <c r="DI61" s="581">
        <v>885696.44299999997</v>
      </c>
      <c r="DJ61" s="581">
        <v>584387.35</v>
      </c>
      <c r="DK61" s="581">
        <v>746764.97199999995</v>
      </c>
      <c r="DL61" s="576">
        <v>96512</v>
      </c>
      <c r="DM61" s="579">
        <v>11</v>
      </c>
      <c r="DN61" s="581">
        <v>19766</v>
      </c>
      <c r="DO61" s="581">
        <v>2425</v>
      </c>
      <c r="DP61" s="581">
        <v>2041</v>
      </c>
      <c r="DQ61" s="580">
        <v>153</v>
      </c>
      <c r="DR61" s="580">
        <v>1056</v>
      </c>
      <c r="DS61" s="576">
        <v>5755</v>
      </c>
      <c r="DT61" s="576">
        <v>14375</v>
      </c>
      <c r="DU61" s="576">
        <v>2804</v>
      </c>
      <c r="DV61" s="576">
        <v>3380</v>
      </c>
      <c r="DW61" s="580">
        <v>400</v>
      </c>
      <c r="DX61" s="580">
        <v>402</v>
      </c>
      <c r="DY61" s="580">
        <v>8</v>
      </c>
      <c r="DZ61" s="580">
        <v>1980</v>
      </c>
      <c r="EA61" s="580">
        <v>28</v>
      </c>
      <c r="EB61" s="580">
        <v>18787</v>
      </c>
      <c r="EC61" s="74" t="s">
        <v>1208</v>
      </c>
      <c r="ED61" s="584">
        <v>123</v>
      </c>
      <c r="EE61" s="576">
        <v>12517</v>
      </c>
      <c r="EF61" s="585">
        <v>11092</v>
      </c>
      <c r="EG61" s="579">
        <v>26</v>
      </c>
      <c r="EH61" s="586">
        <v>1747</v>
      </c>
      <c r="EI61" s="580">
        <v>117</v>
      </c>
      <c r="EJ61" s="580">
        <v>85</v>
      </c>
      <c r="EK61" s="577">
        <v>60.3</v>
      </c>
      <c r="EL61" s="580">
        <v>65</v>
      </c>
      <c r="EM61" s="580">
        <v>154</v>
      </c>
      <c r="EN61" s="580">
        <v>784</v>
      </c>
      <c r="EO61" s="581">
        <v>441</v>
      </c>
      <c r="EP61" s="581">
        <v>62</v>
      </c>
      <c r="EQ61" s="581">
        <v>2230</v>
      </c>
      <c r="ER61" s="576">
        <v>2263</v>
      </c>
      <c r="ES61" s="577">
        <v>95.3</v>
      </c>
      <c r="ET61" s="577">
        <v>93.7</v>
      </c>
      <c r="EU61" s="581">
        <v>230</v>
      </c>
      <c r="EV61" s="577">
        <v>34.5</v>
      </c>
      <c r="EW61" s="581">
        <v>65758</v>
      </c>
      <c r="EX61" s="577">
        <v>31.5</v>
      </c>
      <c r="EY61" s="581">
        <v>438410</v>
      </c>
      <c r="EZ61" s="577">
        <v>3.3</v>
      </c>
      <c r="FA61" s="580">
        <v>273</v>
      </c>
      <c r="FB61" s="580">
        <v>3</v>
      </c>
      <c r="FC61" s="576" t="s">
        <v>439</v>
      </c>
      <c r="FD61" s="580">
        <v>14</v>
      </c>
      <c r="FE61" s="74" t="s">
        <v>1208</v>
      </c>
      <c r="FF61" s="580">
        <v>100</v>
      </c>
      <c r="FG61" s="577">
        <v>96.6</v>
      </c>
      <c r="FH61" s="576">
        <v>123106</v>
      </c>
      <c r="FI61" s="576">
        <v>9314</v>
      </c>
      <c r="FJ61" s="576">
        <v>39</v>
      </c>
      <c r="FK61" s="586">
        <v>113792</v>
      </c>
      <c r="FL61" s="576">
        <v>97954</v>
      </c>
      <c r="FM61" s="576">
        <v>10649</v>
      </c>
      <c r="FN61" s="576">
        <v>5189</v>
      </c>
      <c r="FO61" s="576" t="s">
        <v>439</v>
      </c>
      <c r="FP61" s="587">
        <v>17.7</v>
      </c>
      <c r="FQ61" s="584">
        <v>728</v>
      </c>
      <c r="FR61" s="588">
        <v>8.6</v>
      </c>
      <c r="FS61" s="585">
        <v>7148</v>
      </c>
      <c r="FT61" s="580">
        <v>209</v>
      </c>
      <c r="FU61" s="580">
        <v>119</v>
      </c>
      <c r="FV61" s="580">
        <v>819</v>
      </c>
      <c r="FW61" s="589">
        <v>21</v>
      </c>
      <c r="FX61" s="590">
        <v>715</v>
      </c>
      <c r="FY61" s="591">
        <v>56.629294755877034</v>
      </c>
      <c r="FZ61" s="74" t="s">
        <v>1208</v>
      </c>
      <c r="GA61" s="588">
        <v>96.38</v>
      </c>
      <c r="GB61" s="588">
        <v>94.02</v>
      </c>
      <c r="GC61" s="577">
        <v>63.7</v>
      </c>
      <c r="GD61" s="592">
        <v>48.7</v>
      </c>
      <c r="GE61" s="593">
        <v>80</v>
      </c>
      <c r="GF61" s="584">
        <v>8</v>
      </c>
      <c r="GG61" s="584">
        <v>71</v>
      </c>
      <c r="GH61" s="580">
        <v>948</v>
      </c>
      <c r="GI61" s="580">
        <v>8</v>
      </c>
      <c r="GJ61" s="580">
        <v>2258</v>
      </c>
      <c r="GK61" s="580">
        <v>2148</v>
      </c>
      <c r="GL61" s="580">
        <v>5</v>
      </c>
      <c r="GM61" s="586">
        <v>3291000</v>
      </c>
      <c r="GN61" s="594">
        <v>6145</v>
      </c>
      <c r="GO61" s="580">
        <v>13479046</v>
      </c>
      <c r="GP61" s="580">
        <v>8214343</v>
      </c>
      <c r="GQ61" s="576">
        <v>16555</v>
      </c>
      <c r="GR61" s="579">
        <v>44</v>
      </c>
      <c r="GS61" s="579">
        <v>2037</v>
      </c>
      <c r="GT61" s="579">
        <v>14474</v>
      </c>
      <c r="GU61" s="576">
        <v>147187</v>
      </c>
      <c r="GV61" s="576">
        <v>545</v>
      </c>
      <c r="GW61" s="576">
        <v>19622</v>
      </c>
      <c r="GX61" s="576">
        <v>127020</v>
      </c>
      <c r="GY61" s="576">
        <v>989</v>
      </c>
      <c r="GZ61" s="576">
        <v>8835</v>
      </c>
      <c r="HA61" s="576">
        <v>585241</v>
      </c>
      <c r="HB61" s="576">
        <v>2590</v>
      </c>
      <c r="HC61" s="576">
        <v>18782</v>
      </c>
      <c r="HD61" s="576">
        <v>387267</v>
      </c>
      <c r="HE61" s="576">
        <v>348</v>
      </c>
      <c r="HF61" s="576">
        <v>7303</v>
      </c>
      <c r="HG61" s="576">
        <v>180042.34</v>
      </c>
      <c r="HH61" s="579">
        <v>347</v>
      </c>
      <c r="HI61" s="580">
        <v>7303</v>
      </c>
      <c r="HJ61" s="580">
        <v>180042</v>
      </c>
      <c r="HK61" s="595">
        <v>39.630000000000003</v>
      </c>
      <c r="HL61" s="580" t="s">
        <v>439</v>
      </c>
      <c r="HM61" s="576">
        <v>2447</v>
      </c>
      <c r="HN61" s="576">
        <v>1516</v>
      </c>
      <c r="HO61" s="581">
        <v>272</v>
      </c>
      <c r="HP61" s="74" t="s">
        <v>1208</v>
      </c>
      <c r="HQ61" s="74" t="s">
        <v>1208</v>
      </c>
      <c r="HR61" s="74" t="s">
        <v>1208</v>
      </c>
      <c r="HS61" s="581">
        <v>26</v>
      </c>
      <c r="HT61" s="576">
        <v>1973163</v>
      </c>
      <c r="HU61" s="576">
        <v>11754040</v>
      </c>
      <c r="HV61" s="580">
        <v>1198793</v>
      </c>
      <c r="HW61" s="580">
        <v>1840778</v>
      </c>
      <c r="HX61" s="580">
        <v>243881</v>
      </c>
      <c r="HY61" s="580">
        <v>7960</v>
      </c>
      <c r="HZ61" s="580">
        <v>8310</v>
      </c>
      <c r="IA61" s="580">
        <v>201750</v>
      </c>
      <c r="IB61" s="580">
        <v>163946</v>
      </c>
      <c r="IC61" s="609">
        <v>2433</v>
      </c>
      <c r="ID61" s="609">
        <v>3162000</v>
      </c>
      <c r="IE61" s="609" t="s">
        <v>439</v>
      </c>
      <c r="IF61" s="578">
        <v>168</v>
      </c>
      <c r="IG61" s="578" t="s">
        <v>439</v>
      </c>
      <c r="IH61" s="609">
        <v>91</v>
      </c>
      <c r="II61" s="578" t="s">
        <v>439</v>
      </c>
      <c r="IJ61" s="609">
        <v>191009</v>
      </c>
      <c r="IK61" s="576">
        <v>174370</v>
      </c>
      <c r="IL61" s="578" t="s">
        <v>439</v>
      </c>
      <c r="IM61" s="626" t="s">
        <v>439</v>
      </c>
      <c r="IN61" s="620">
        <v>44.38</v>
      </c>
      <c r="IO61" s="609">
        <v>271698</v>
      </c>
      <c r="IP61" s="613">
        <v>-31.66</v>
      </c>
      <c r="IQ61" s="592" t="s">
        <v>439</v>
      </c>
      <c r="IR61" s="592" t="s">
        <v>439</v>
      </c>
      <c r="IS61" s="592">
        <v>1076.3</v>
      </c>
      <c r="IT61" s="592">
        <v>1068.2</v>
      </c>
      <c r="IU61" s="576">
        <v>52189</v>
      </c>
      <c r="IV61" s="577">
        <v>70.900000000000006</v>
      </c>
      <c r="IW61" s="577">
        <v>49.7</v>
      </c>
      <c r="IX61" s="577">
        <v>29.8</v>
      </c>
      <c r="IY61" s="577">
        <v>48.2</v>
      </c>
      <c r="IZ61" s="577">
        <v>17.7</v>
      </c>
      <c r="JA61" s="578">
        <v>1</v>
      </c>
      <c r="JB61" s="578">
        <v>9</v>
      </c>
      <c r="JC61" s="588">
        <v>77</v>
      </c>
      <c r="JD61" s="621">
        <v>0.63</v>
      </c>
      <c r="JE61" s="622">
        <v>97.8</v>
      </c>
      <c r="JF61" s="622">
        <v>14</v>
      </c>
      <c r="JG61" s="622">
        <v>0.5</v>
      </c>
      <c r="JH61" s="623">
        <v>210720969</v>
      </c>
      <c r="JI61" s="579">
        <v>35.4</v>
      </c>
      <c r="JJ61" s="579">
        <v>57</v>
      </c>
      <c r="JK61" s="627" t="s">
        <v>439</v>
      </c>
      <c r="JL61" s="627" t="s">
        <v>439</v>
      </c>
      <c r="JM61" s="579">
        <v>180.2</v>
      </c>
      <c r="JN61" s="577">
        <v>37.9</v>
      </c>
      <c r="JO61" s="624">
        <v>2831</v>
      </c>
      <c r="JP61" s="74" t="s">
        <v>1208</v>
      </c>
      <c r="JQ61" s="74" t="s">
        <v>1208</v>
      </c>
      <c r="JR61" s="74" t="s">
        <v>1208</v>
      </c>
      <c r="JS61" s="577">
        <v>20</v>
      </c>
      <c r="JT61" s="577">
        <v>32.4</v>
      </c>
      <c r="JU61" s="576">
        <v>52651</v>
      </c>
      <c r="JV61" s="576">
        <v>1136</v>
      </c>
      <c r="JW61" s="576">
        <v>924</v>
      </c>
      <c r="JX61" s="576">
        <v>4037</v>
      </c>
      <c r="JY61" s="576">
        <v>5459</v>
      </c>
      <c r="JZ61" s="576">
        <v>6344</v>
      </c>
      <c r="KA61" s="576">
        <v>7670</v>
      </c>
      <c r="KB61" s="576">
        <v>9522</v>
      </c>
      <c r="KC61" s="576">
        <v>8127</v>
      </c>
      <c r="KD61" s="576">
        <v>7795</v>
      </c>
      <c r="KE61" s="576">
        <v>7080</v>
      </c>
      <c r="KF61" s="576">
        <v>6007</v>
      </c>
      <c r="KG61" s="576">
        <v>4808</v>
      </c>
      <c r="KH61" s="74" t="s">
        <v>1208</v>
      </c>
      <c r="KI61" s="576">
        <v>2249</v>
      </c>
      <c r="KJ61" s="576">
        <v>988</v>
      </c>
      <c r="KK61" s="576">
        <v>535</v>
      </c>
      <c r="KL61" s="576">
        <v>297</v>
      </c>
      <c r="KM61" s="576">
        <v>6988</v>
      </c>
      <c r="KN61" s="576">
        <v>6032</v>
      </c>
      <c r="KO61" s="576">
        <v>6424</v>
      </c>
      <c r="KP61" s="576">
        <v>7932</v>
      </c>
      <c r="KQ61" s="576">
        <v>9372</v>
      </c>
      <c r="KR61" s="576">
        <v>11471</v>
      </c>
      <c r="KS61" s="576">
        <v>9833</v>
      </c>
      <c r="KT61" s="576">
        <v>9744</v>
      </c>
      <c r="KU61" s="576">
        <v>9617</v>
      </c>
      <c r="KV61" s="576">
        <v>10791</v>
      </c>
      <c r="KW61" s="576">
        <v>12914</v>
      </c>
      <c r="KX61" s="74" t="s">
        <v>1208</v>
      </c>
      <c r="KY61" s="576">
        <v>10090</v>
      </c>
      <c r="KZ61" s="576">
        <v>8110</v>
      </c>
      <c r="LA61" s="576">
        <v>7945</v>
      </c>
      <c r="LB61" s="576">
        <v>10465</v>
      </c>
    </row>
    <row r="62" spans="1:314" ht="12" customHeight="1">
      <c r="A62" s="3">
        <v>402036</v>
      </c>
      <c r="B62" s="555" t="s">
        <v>744</v>
      </c>
      <c r="C62" s="575">
        <v>229.96</v>
      </c>
      <c r="D62" s="576">
        <v>304705</v>
      </c>
      <c r="E62" s="577">
        <v>14</v>
      </c>
      <c r="F62" s="577">
        <v>58.9</v>
      </c>
      <c r="G62" s="577">
        <v>27.1</v>
      </c>
      <c r="H62" s="578">
        <v>16511</v>
      </c>
      <c r="I62" s="578">
        <v>34098</v>
      </c>
      <c r="J62" s="578">
        <v>51230</v>
      </c>
      <c r="K62" s="576">
        <v>41255</v>
      </c>
      <c r="L62" s="576">
        <v>136444</v>
      </c>
      <c r="M62" s="576">
        <v>4397</v>
      </c>
      <c r="N62" s="576">
        <v>13105</v>
      </c>
      <c r="O62" s="579">
        <v>13022</v>
      </c>
      <c r="P62" s="74" t="s">
        <v>1208</v>
      </c>
      <c r="Q62" s="74" t="s">
        <v>1208</v>
      </c>
      <c r="R62" s="578">
        <v>302881</v>
      </c>
      <c r="S62" s="576">
        <v>304552</v>
      </c>
      <c r="T62" s="576">
        <v>303181</v>
      </c>
      <c r="U62" s="576">
        <v>406127</v>
      </c>
      <c r="V62" s="576">
        <v>1414135</v>
      </c>
      <c r="W62" s="576">
        <v>631126</v>
      </c>
      <c r="X62" s="576">
        <v>847012</v>
      </c>
      <c r="Y62" s="580">
        <v>61</v>
      </c>
      <c r="Z62" s="574">
        <v>98</v>
      </c>
      <c r="AA62" s="580" t="s">
        <v>439</v>
      </c>
      <c r="AB62" s="74" t="s">
        <v>1208</v>
      </c>
      <c r="AC62" s="74" t="s">
        <v>1208</v>
      </c>
      <c r="AD62" s="581">
        <v>135145</v>
      </c>
      <c r="AE62" s="578">
        <v>297</v>
      </c>
      <c r="AF62" s="580">
        <v>1980</v>
      </c>
      <c r="AG62" s="576">
        <v>4224</v>
      </c>
      <c r="AH62" s="576">
        <v>162261</v>
      </c>
      <c r="AI62" s="627" t="s">
        <v>439</v>
      </c>
      <c r="AJ62" s="74" t="s">
        <v>1207</v>
      </c>
      <c r="AK62" s="574">
        <v>12</v>
      </c>
      <c r="AL62" s="576">
        <v>1807</v>
      </c>
      <c r="AM62" s="579">
        <v>46</v>
      </c>
      <c r="AN62" s="576">
        <v>17070</v>
      </c>
      <c r="AO62" s="576">
        <v>1102</v>
      </c>
      <c r="AP62" s="576">
        <v>107</v>
      </c>
      <c r="AQ62" s="582">
        <v>17</v>
      </c>
      <c r="AR62" s="576">
        <v>7498</v>
      </c>
      <c r="AS62" s="576">
        <v>514</v>
      </c>
      <c r="AT62" s="576">
        <v>0</v>
      </c>
      <c r="AU62" s="576">
        <v>215</v>
      </c>
      <c r="AV62" s="576">
        <v>9</v>
      </c>
      <c r="AW62" s="576">
        <v>128</v>
      </c>
      <c r="AX62" s="74" t="s">
        <v>1207</v>
      </c>
      <c r="AY62" s="74" t="s">
        <v>1207</v>
      </c>
      <c r="AZ62" s="74" t="s">
        <v>1207</v>
      </c>
      <c r="BA62" s="74" t="s">
        <v>1207</v>
      </c>
      <c r="BB62" s="577">
        <v>100</v>
      </c>
      <c r="BC62" s="577">
        <v>107.2</v>
      </c>
      <c r="BD62" s="577">
        <v>90.8</v>
      </c>
      <c r="BE62" s="74" t="s">
        <v>1207</v>
      </c>
      <c r="BF62" s="580">
        <v>41</v>
      </c>
      <c r="BG62" s="582">
        <v>41</v>
      </c>
      <c r="BH62" s="582">
        <v>18</v>
      </c>
      <c r="BI62" s="74" t="s">
        <v>1208</v>
      </c>
      <c r="BJ62" s="74" t="s">
        <v>1208</v>
      </c>
      <c r="BK62" s="580">
        <v>2</v>
      </c>
      <c r="BL62" s="580">
        <v>2</v>
      </c>
      <c r="BM62" s="582">
        <v>4</v>
      </c>
      <c r="BN62" s="582">
        <v>2</v>
      </c>
      <c r="BO62" s="579">
        <v>13</v>
      </c>
      <c r="BP62" s="576">
        <v>21966</v>
      </c>
      <c r="BQ62" s="579" t="s">
        <v>439</v>
      </c>
      <c r="BR62" s="576" t="s">
        <v>439</v>
      </c>
      <c r="BS62" s="579">
        <v>3</v>
      </c>
      <c r="BT62" s="576">
        <v>65321</v>
      </c>
      <c r="BU62" s="579">
        <v>1</v>
      </c>
      <c r="BV62" s="576">
        <v>395</v>
      </c>
      <c r="BW62" s="577">
        <v>43.9</v>
      </c>
      <c r="BX62" s="580">
        <v>1</v>
      </c>
      <c r="BY62" s="580">
        <v>3</v>
      </c>
      <c r="BZ62" s="580">
        <v>139</v>
      </c>
      <c r="CA62" s="580">
        <v>9108</v>
      </c>
      <c r="CB62" s="577">
        <v>67.400000000000006</v>
      </c>
      <c r="CC62" s="583">
        <v>1.2</v>
      </c>
      <c r="CD62" s="577">
        <v>33.1</v>
      </c>
      <c r="CE62" s="577">
        <v>4.7245313499141783</v>
      </c>
      <c r="CF62" s="577">
        <v>60.531548196300001</v>
      </c>
      <c r="CG62" s="579">
        <v>32</v>
      </c>
      <c r="CH62" s="576">
        <v>7257</v>
      </c>
      <c r="CI62" s="579">
        <v>314</v>
      </c>
      <c r="CJ62" s="579">
        <v>1771</v>
      </c>
      <c r="CK62" s="579">
        <v>3258</v>
      </c>
      <c r="CL62" s="579">
        <v>989</v>
      </c>
      <c r="CM62" s="579">
        <v>233</v>
      </c>
      <c r="CN62" s="579">
        <v>364</v>
      </c>
      <c r="CO62" s="575">
        <v>1.67</v>
      </c>
      <c r="CP62" s="581" t="s">
        <v>439</v>
      </c>
      <c r="CQ62" s="579">
        <v>1</v>
      </c>
      <c r="CR62" s="579">
        <v>11</v>
      </c>
      <c r="CS62" s="579">
        <v>2</v>
      </c>
      <c r="CT62" s="579">
        <v>1</v>
      </c>
      <c r="CU62" s="579">
        <v>125</v>
      </c>
      <c r="CV62" s="579">
        <v>9</v>
      </c>
      <c r="CW62" s="576">
        <v>560</v>
      </c>
      <c r="CX62" s="579">
        <v>8</v>
      </c>
      <c r="CY62" s="579">
        <v>700</v>
      </c>
      <c r="CZ62" s="580">
        <v>52</v>
      </c>
      <c r="DA62" s="580">
        <v>900</v>
      </c>
      <c r="DB62" s="580">
        <v>15</v>
      </c>
      <c r="DC62" s="580">
        <v>102</v>
      </c>
      <c r="DD62" s="580">
        <v>41</v>
      </c>
      <c r="DE62" s="580">
        <v>1050</v>
      </c>
      <c r="DF62" s="576">
        <v>9325</v>
      </c>
      <c r="DG62" s="576">
        <v>3324</v>
      </c>
      <c r="DH62" s="581">
        <v>1600</v>
      </c>
      <c r="DI62" s="581">
        <v>882163.04599999997</v>
      </c>
      <c r="DJ62" s="581">
        <v>657334.01599999995</v>
      </c>
      <c r="DK62" s="581">
        <v>453887.304</v>
      </c>
      <c r="DL62" s="576">
        <v>82298</v>
      </c>
      <c r="DM62" s="579">
        <v>11</v>
      </c>
      <c r="DN62" s="581">
        <v>15961</v>
      </c>
      <c r="DO62" s="581">
        <v>1757</v>
      </c>
      <c r="DP62" s="581">
        <v>1319</v>
      </c>
      <c r="DQ62" s="580">
        <v>63</v>
      </c>
      <c r="DR62" s="580">
        <v>1240</v>
      </c>
      <c r="DS62" s="576">
        <v>19555</v>
      </c>
      <c r="DT62" s="599">
        <v>12190</v>
      </c>
      <c r="DU62" s="576">
        <v>2594</v>
      </c>
      <c r="DV62" s="576">
        <v>3437</v>
      </c>
      <c r="DW62" s="580">
        <v>349</v>
      </c>
      <c r="DX62" s="580">
        <v>374</v>
      </c>
      <c r="DY62" s="580" t="s">
        <v>439</v>
      </c>
      <c r="DZ62" s="580">
        <v>2088</v>
      </c>
      <c r="EA62" s="580">
        <v>72</v>
      </c>
      <c r="EB62" s="580">
        <v>11515</v>
      </c>
      <c r="EC62" s="74" t="s">
        <v>1208</v>
      </c>
      <c r="ED62" s="584">
        <v>87</v>
      </c>
      <c r="EE62" s="576">
        <v>10709</v>
      </c>
      <c r="EF62" s="585">
        <v>9912</v>
      </c>
      <c r="EG62" s="579">
        <v>65</v>
      </c>
      <c r="EH62" s="586">
        <v>1944</v>
      </c>
      <c r="EI62" s="580">
        <v>88</v>
      </c>
      <c r="EJ62" s="580">
        <v>72</v>
      </c>
      <c r="EK62" s="577">
        <v>36.200000000000003</v>
      </c>
      <c r="EL62" s="580">
        <v>61</v>
      </c>
      <c r="EM62" s="580">
        <v>229</v>
      </c>
      <c r="EN62" s="580">
        <v>1303</v>
      </c>
      <c r="EO62" s="581">
        <v>418</v>
      </c>
      <c r="EP62" s="581">
        <v>96</v>
      </c>
      <c r="EQ62" s="581">
        <v>2530</v>
      </c>
      <c r="ER62" s="576">
        <v>2632</v>
      </c>
      <c r="ES62" s="577">
        <v>96.9</v>
      </c>
      <c r="ET62" s="577">
        <v>95.9</v>
      </c>
      <c r="EU62" s="581">
        <v>161</v>
      </c>
      <c r="EV62" s="577">
        <v>21.7</v>
      </c>
      <c r="EW62" s="581">
        <v>67038</v>
      </c>
      <c r="EX62" s="577">
        <v>39.700000000000003</v>
      </c>
      <c r="EY62" s="581">
        <v>403171</v>
      </c>
      <c r="EZ62" s="577">
        <v>4</v>
      </c>
      <c r="FA62" s="580">
        <v>387</v>
      </c>
      <c r="FB62" s="580">
        <v>8</v>
      </c>
      <c r="FC62" s="576">
        <v>9766</v>
      </c>
      <c r="FD62" s="580">
        <v>248</v>
      </c>
      <c r="FE62" s="74" t="s">
        <v>1208</v>
      </c>
      <c r="FF62" s="580">
        <v>100</v>
      </c>
      <c r="FG62" s="577">
        <v>91.7</v>
      </c>
      <c r="FH62" s="576">
        <v>102611</v>
      </c>
      <c r="FI62" s="576">
        <v>15886</v>
      </c>
      <c r="FJ62" s="576">
        <v>1261</v>
      </c>
      <c r="FK62" s="586">
        <v>84454</v>
      </c>
      <c r="FL62" s="576">
        <v>75986</v>
      </c>
      <c r="FM62" s="576">
        <v>6869</v>
      </c>
      <c r="FN62" s="576">
        <v>1599</v>
      </c>
      <c r="FO62" s="576">
        <v>2271</v>
      </c>
      <c r="FP62" s="587">
        <v>21.9</v>
      </c>
      <c r="FQ62" s="584">
        <v>445</v>
      </c>
      <c r="FR62" s="588">
        <v>7.8</v>
      </c>
      <c r="FS62" s="585">
        <v>7993</v>
      </c>
      <c r="FT62" s="580">
        <v>51</v>
      </c>
      <c r="FU62" s="580">
        <v>107</v>
      </c>
      <c r="FV62" s="580">
        <v>391</v>
      </c>
      <c r="FW62" s="580">
        <v>16</v>
      </c>
      <c r="FX62" s="580">
        <v>687</v>
      </c>
      <c r="FY62" s="591">
        <v>55.819471522794203</v>
      </c>
      <c r="FZ62" s="74" t="s">
        <v>1208</v>
      </c>
      <c r="GA62" s="588">
        <v>96.2</v>
      </c>
      <c r="GB62" s="588">
        <v>88.9</v>
      </c>
      <c r="GC62" s="577">
        <v>84.3</v>
      </c>
      <c r="GD62" s="592">
        <v>82.4</v>
      </c>
      <c r="GE62" s="593">
        <v>80</v>
      </c>
      <c r="GF62" s="584">
        <v>7</v>
      </c>
      <c r="GG62" s="584">
        <v>51</v>
      </c>
      <c r="GH62" s="580">
        <v>1739</v>
      </c>
      <c r="GI62" s="580">
        <v>4</v>
      </c>
      <c r="GJ62" s="580">
        <v>1998</v>
      </c>
      <c r="GK62" s="580">
        <v>3089</v>
      </c>
      <c r="GL62" s="580">
        <v>5</v>
      </c>
      <c r="GM62" s="586">
        <v>6142703</v>
      </c>
      <c r="GN62" s="594">
        <v>2748</v>
      </c>
      <c r="GO62" s="580">
        <v>6716445.7910000002</v>
      </c>
      <c r="GP62" s="627" t="s">
        <v>439</v>
      </c>
      <c r="GQ62" s="576">
        <v>13644</v>
      </c>
      <c r="GR62" s="579">
        <v>88</v>
      </c>
      <c r="GS62" s="579">
        <v>2018</v>
      </c>
      <c r="GT62" s="579">
        <v>11538</v>
      </c>
      <c r="GU62" s="576">
        <v>129899</v>
      </c>
      <c r="GV62" s="576">
        <v>1210</v>
      </c>
      <c r="GW62" s="576">
        <v>21926</v>
      </c>
      <c r="GX62" s="576">
        <v>106763</v>
      </c>
      <c r="GY62" s="576">
        <v>829</v>
      </c>
      <c r="GZ62" s="576">
        <v>6915</v>
      </c>
      <c r="HA62" s="576">
        <v>485929</v>
      </c>
      <c r="HB62" s="576">
        <v>2201</v>
      </c>
      <c r="HC62" s="576">
        <v>15820</v>
      </c>
      <c r="HD62" s="576">
        <v>317216</v>
      </c>
      <c r="HE62" s="576">
        <v>361</v>
      </c>
      <c r="HF62" s="576">
        <v>12199</v>
      </c>
      <c r="HG62" s="576">
        <v>330054.68</v>
      </c>
      <c r="HH62" s="579">
        <v>355</v>
      </c>
      <c r="HI62" s="580">
        <v>12199</v>
      </c>
      <c r="HJ62" s="580">
        <v>330054</v>
      </c>
      <c r="HK62" s="595">
        <v>88.46</v>
      </c>
      <c r="HL62" s="580">
        <v>5211</v>
      </c>
      <c r="HM62" s="576">
        <v>4856</v>
      </c>
      <c r="HN62" s="576">
        <v>3188</v>
      </c>
      <c r="HO62" s="581">
        <v>841</v>
      </c>
      <c r="HP62" s="74" t="s">
        <v>1208</v>
      </c>
      <c r="HQ62" s="74" t="s">
        <v>1208</v>
      </c>
      <c r="HR62" s="74" t="s">
        <v>1208</v>
      </c>
      <c r="HS62" s="581">
        <v>32</v>
      </c>
      <c r="HT62" s="576">
        <v>2361130</v>
      </c>
      <c r="HU62" s="576">
        <v>12811257</v>
      </c>
      <c r="HV62" s="580">
        <v>1488721</v>
      </c>
      <c r="HW62" s="580">
        <v>2179130</v>
      </c>
      <c r="HX62" s="580">
        <v>242649</v>
      </c>
      <c r="HY62" s="580">
        <v>7673</v>
      </c>
      <c r="HZ62" s="580">
        <v>8973</v>
      </c>
      <c r="IA62" s="580">
        <v>115380</v>
      </c>
      <c r="IB62" s="580">
        <v>66590</v>
      </c>
      <c r="IC62" s="609">
        <v>15620</v>
      </c>
      <c r="ID62" s="609">
        <v>4831000</v>
      </c>
      <c r="IE62" s="609">
        <v>20807</v>
      </c>
      <c r="IF62" s="578">
        <v>167</v>
      </c>
      <c r="IG62" s="578">
        <v>4</v>
      </c>
      <c r="IH62" s="609">
        <v>9</v>
      </c>
      <c r="II62" s="578">
        <v>0</v>
      </c>
      <c r="IJ62" s="609">
        <v>67210</v>
      </c>
      <c r="IK62" s="576">
        <v>172782</v>
      </c>
      <c r="IL62" s="578">
        <v>10822</v>
      </c>
      <c r="IM62" s="626">
        <v>1575</v>
      </c>
      <c r="IN62" s="620">
        <v>32.44</v>
      </c>
      <c r="IO62" s="609">
        <v>188031</v>
      </c>
      <c r="IP62" s="613">
        <v>3.7</v>
      </c>
      <c r="IQ62" s="592">
        <v>5.63</v>
      </c>
      <c r="IR62" s="592">
        <v>4.33</v>
      </c>
      <c r="IS62" s="592">
        <v>710.4</v>
      </c>
      <c r="IT62" s="592">
        <v>710.4</v>
      </c>
      <c r="IU62" s="576">
        <v>5560</v>
      </c>
      <c r="IV62" s="577">
        <v>71.8</v>
      </c>
      <c r="IW62" s="577">
        <v>60.5</v>
      </c>
      <c r="IX62" s="577">
        <v>30.5</v>
      </c>
      <c r="IY62" s="577">
        <v>57.9</v>
      </c>
      <c r="IZ62" s="577">
        <v>21.8</v>
      </c>
      <c r="JA62" s="578">
        <v>0</v>
      </c>
      <c r="JB62" s="578">
        <v>10</v>
      </c>
      <c r="JC62" s="588">
        <v>72.900000000000006</v>
      </c>
      <c r="JD62" s="621">
        <v>0.67</v>
      </c>
      <c r="JE62" s="622">
        <v>99.9</v>
      </c>
      <c r="JF62" s="622">
        <v>3.7</v>
      </c>
      <c r="JG62" s="622">
        <v>1.2</v>
      </c>
      <c r="JH62" s="623">
        <v>142471449</v>
      </c>
      <c r="JI62" s="579">
        <v>43.7</v>
      </c>
      <c r="JJ62" s="579">
        <v>53.8</v>
      </c>
      <c r="JK62" s="627" t="s">
        <v>439</v>
      </c>
      <c r="JL62" s="627" t="s">
        <v>439</v>
      </c>
      <c r="JM62" s="579">
        <v>32.5</v>
      </c>
      <c r="JN62" s="638">
        <v>36.299999999999997</v>
      </c>
      <c r="JO62" s="624">
        <v>1880</v>
      </c>
      <c r="JP62" s="74" t="s">
        <v>1208</v>
      </c>
      <c r="JQ62" s="74" t="s">
        <v>1208</v>
      </c>
      <c r="JR62" s="74" t="s">
        <v>1208</v>
      </c>
      <c r="JS62" s="577">
        <v>21.2</v>
      </c>
      <c r="JT62" s="577">
        <v>43.9</v>
      </c>
      <c r="JU62" s="576">
        <v>59490</v>
      </c>
      <c r="JV62" s="576">
        <v>1098</v>
      </c>
      <c r="JW62" s="576">
        <v>979</v>
      </c>
      <c r="JX62" s="576">
        <v>4867</v>
      </c>
      <c r="JY62" s="576">
        <v>5925</v>
      </c>
      <c r="JZ62" s="576">
        <v>6428</v>
      </c>
      <c r="KA62" s="576">
        <v>7363</v>
      </c>
      <c r="KB62" s="576">
        <v>8191</v>
      </c>
      <c r="KC62" s="576">
        <v>7498</v>
      </c>
      <c r="KD62" s="576">
        <v>7035</v>
      </c>
      <c r="KE62" s="576">
        <v>6559</v>
      </c>
      <c r="KF62" s="576">
        <v>5745</v>
      </c>
      <c r="KG62" s="576">
        <v>4105</v>
      </c>
      <c r="KH62" s="74" t="s">
        <v>1208</v>
      </c>
      <c r="KI62" s="576">
        <v>1861</v>
      </c>
      <c r="KJ62" s="576">
        <v>1056</v>
      </c>
      <c r="KK62" s="576">
        <v>497</v>
      </c>
      <c r="KL62" s="576">
        <v>190</v>
      </c>
      <c r="KM62" s="576">
        <v>7047</v>
      </c>
      <c r="KN62" s="576">
        <v>7058</v>
      </c>
      <c r="KO62" s="576">
        <v>7295</v>
      </c>
      <c r="KP62" s="576">
        <v>8562</v>
      </c>
      <c r="KQ62" s="576">
        <v>9654</v>
      </c>
      <c r="KR62" s="576">
        <v>10322</v>
      </c>
      <c r="KS62" s="576">
        <v>9390</v>
      </c>
      <c r="KT62" s="576">
        <v>9047</v>
      </c>
      <c r="KU62" s="576">
        <v>9267</v>
      </c>
      <c r="KV62" s="576">
        <v>10625</v>
      </c>
      <c r="KW62" s="576">
        <v>11578</v>
      </c>
      <c r="KX62" s="74" t="s">
        <v>1208</v>
      </c>
      <c r="KY62" s="576">
        <v>9047</v>
      </c>
      <c r="KZ62" s="576">
        <v>8110</v>
      </c>
      <c r="LA62" s="576">
        <v>6925</v>
      </c>
      <c r="LB62" s="576">
        <v>7776</v>
      </c>
    </row>
    <row r="63" spans="1:314" ht="12" customHeight="1">
      <c r="A63" s="3">
        <v>422011</v>
      </c>
      <c r="B63" s="555" t="s">
        <v>745</v>
      </c>
      <c r="C63" s="575">
        <v>405.86</v>
      </c>
      <c r="D63" s="576">
        <v>413845</v>
      </c>
      <c r="E63" s="577">
        <v>11.7</v>
      </c>
      <c r="F63" s="577">
        <v>55.9</v>
      </c>
      <c r="G63" s="577">
        <v>32.4</v>
      </c>
      <c r="H63" s="578">
        <v>18152</v>
      </c>
      <c r="I63" s="578">
        <v>38076</v>
      </c>
      <c r="J63" s="578">
        <v>59293</v>
      </c>
      <c r="K63" s="576">
        <v>67963</v>
      </c>
      <c r="L63" s="576">
        <v>206633</v>
      </c>
      <c r="M63" s="576">
        <v>3409</v>
      </c>
      <c r="N63" s="576">
        <v>12399</v>
      </c>
      <c r="O63" s="579">
        <v>15332</v>
      </c>
      <c r="P63" s="74" t="s">
        <v>1208</v>
      </c>
      <c r="Q63" s="74" t="s">
        <v>1208</v>
      </c>
      <c r="R63" s="578">
        <v>407885</v>
      </c>
      <c r="S63" s="576">
        <v>429508</v>
      </c>
      <c r="T63" s="576">
        <v>443743</v>
      </c>
      <c r="U63" s="576">
        <v>1266431</v>
      </c>
      <c r="V63" s="576">
        <v>1934732</v>
      </c>
      <c r="W63" s="576">
        <v>543231</v>
      </c>
      <c r="X63" s="576">
        <v>1292163</v>
      </c>
      <c r="Y63" s="580">
        <v>107</v>
      </c>
      <c r="Z63" s="574">
        <v>96</v>
      </c>
      <c r="AA63" s="580">
        <v>49</v>
      </c>
      <c r="AB63" s="74" t="s">
        <v>1208</v>
      </c>
      <c r="AC63" s="74" t="s">
        <v>1208</v>
      </c>
      <c r="AD63" s="581" t="s">
        <v>439</v>
      </c>
      <c r="AE63" s="576">
        <v>10326.030000000001</v>
      </c>
      <c r="AF63" s="580">
        <v>1753.71</v>
      </c>
      <c r="AG63" s="576">
        <v>2979</v>
      </c>
      <c r="AH63" s="576">
        <v>501119</v>
      </c>
      <c r="AI63" s="581" t="s">
        <v>439</v>
      </c>
      <c r="AJ63" s="74" t="s">
        <v>1207</v>
      </c>
      <c r="AK63" s="574">
        <v>33</v>
      </c>
      <c r="AL63" s="576">
        <v>2487</v>
      </c>
      <c r="AM63" s="579">
        <v>68</v>
      </c>
      <c r="AN63" s="576">
        <v>18741</v>
      </c>
      <c r="AO63" s="576">
        <v>1388</v>
      </c>
      <c r="AP63" s="576">
        <v>158</v>
      </c>
      <c r="AQ63" s="582">
        <v>39</v>
      </c>
      <c r="AR63" s="576">
        <v>8489</v>
      </c>
      <c r="AS63" s="576">
        <v>883</v>
      </c>
      <c r="AT63" s="576">
        <v>1</v>
      </c>
      <c r="AU63" s="576">
        <v>394</v>
      </c>
      <c r="AV63" s="576">
        <v>36</v>
      </c>
      <c r="AW63" s="576">
        <v>14</v>
      </c>
      <c r="AX63" s="74" t="s">
        <v>1207</v>
      </c>
      <c r="AY63" s="74" t="s">
        <v>1207</v>
      </c>
      <c r="AZ63" s="74" t="s">
        <v>1207</v>
      </c>
      <c r="BA63" s="74" t="s">
        <v>1207</v>
      </c>
      <c r="BB63" s="577">
        <v>98.967551622418881</v>
      </c>
      <c r="BC63" s="577">
        <v>109.5</v>
      </c>
      <c r="BD63" s="577">
        <v>108.2</v>
      </c>
      <c r="BE63" s="74" t="s">
        <v>1207</v>
      </c>
      <c r="BF63" s="580">
        <v>35</v>
      </c>
      <c r="BG63" s="582">
        <v>37</v>
      </c>
      <c r="BH63" s="582">
        <v>21</v>
      </c>
      <c r="BI63" s="74" t="s">
        <v>1208</v>
      </c>
      <c r="BJ63" s="74" t="s">
        <v>1208</v>
      </c>
      <c r="BK63" s="580">
        <v>5</v>
      </c>
      <c r="BL63" s="580">
        <v>4</v>
      </c>
      <c r="BM63" s="582">
        <v>4</v>
      </c>
      <c r="BN63" s="582">
        <v>2</v>
      </c>
      <c r="BO63" s="579">
        <v>8</v>
      </c>
      <c r="BP63" s="576">
        <v>21857</v>
      </c>
      <c r="BQ63" s="579">
        <v>3</v>
      </c>
      <c r="BR63" s="576">
        <v>102477</v>
      </c>
      <c r="BS63" s="579">
        <v>1</v>
      </c>
      <c r="BT63" s="576">
        <v>22000</v>
      </c>
      <c r="BU63" s="579">
        <v>5</v>
      </c>
      <c r="BV63" s="576">
        <v>5172</v>
      </c>
      <c r="BW63" s="577">
        <v>42.6</v>
      </c>
      <c r="BX63" s="580">
        <v>1</v>
      </c>
      <c r="BY63" s="580">
        <v>5</v>
      </c>
      <c r="BZ63" s="580">
        <v>302</v>
      </c>
      <c r="CA63" s="580">
        <v>11381</v>
      </c>
      <c r="CB63" s="577">
        <v>44.6</v>
      </c>
      <c r="CC63" s="583">
        <v>0.98</v>
      </c>
      <c r="CD63" s="577">
        <v>29.82</v>
      </c>
      <c r="CE63" s="577">
        <v>4.5225640700639111</v>
      </c>
      <c r="CF63" s="577">
        <v>56.061098827800002</v>
      </c>
      <c r="CG63" s="579">
        <v>46</v>
      </c>
      <c r="CH63" s="576">
        <v>10766</v>
      </c>
      <c r="CI63" s="579">
        <v>534</v>
      </c>
      <c r="CJ63" s="579">
        <v>2034</v>
      </c>
      <c r="CK63" s="579">
        <v>5208</v>
      </c>
      <c r="CL63" s="579">
        <v>1528</v>
      </c>
      <c r="CM63" s="579">
        <v>352</v>
      </c>
      <c r="CN63" s="579">
        <v>789</v>
      </c>
      <c r="CO63" s="575">
        <v>1.41</v>
      </c>
      <c r="CP63" s="580">
        <v>63952586</v>
      </c>
      <c r="CQ63" s="579">
        <v>7</v>
      </c>
      <c r="CR63" s="579">
        <v>97</v>
      </c>
      <c r="CS63" s="579">
        <v>4</v>
      </c>
      <c r="CT63" s="579">
        <v>8</v>
      </c>
      <c r="CU63" s="579">
        <v>390</v>
      </c>
      <c r="CV63" s="579">
        <v>28</v>
      </c>
      <c r="CW63" s="576">
        <v>1650</v>
      </c>
      <c r="CX63" s="579">
        <v>17</v>
      </c>
      <c r="CY63" s="579">
        <v>1333</v>
      </c>
      <c r="CZ63" s="580">
        <v>70</v>
      </c>
      <c r="DA63" s="580">
        <v>1039</v>
      </c>
      <c r="DB63" s="580">
        <v>24</v>
      </c>
      <c r="DC63" s="580">
        <v>304</v>
      </c>
      <c r="DD63" s="580">
        <v>32</v>
      </c>
      <c r="DE63" s="580">
        <v>859</v>
      </c>
      <c r="DF63" s="576">
        <v>17302</v>
      </c>
      <c r="DG63" s="576">
        <v>4719</v>
      </c>
      <c r="DH63" s="581">
        <v>3067</v>
      </c>
      <c r="DI63" s="581">
        <v>1662084.8</v>
      </c>
      <c r="DJ63" s="581">
        <v>794109.69799999997</v>
      </c>
      <c r="DK63" s="581">
        <v>844346.01599999995</v>
      </c>
      <c r="DL63" s="576">
        <v>134172</v>
      </c>
      <c r="DM63" s="579">
        <v>20</v>
      </c>
      <c r="DN63" s="581">
        <v>29256</v>
      </c>
      <c r="DO63" s="581">
        <v>2992</v>
      </c>
      <c r="DP63" s="581">
        <v>2222</v>
      </c>
      <c r="DQ63" s="580">
        <v>133</v>
      </c>
      <c r="DR63" s="580">
        <v>803</v>
      </c>
      <c r="DS63" s="576">
        <v>15634</v>
      </c>
      <c r="DT63" s="619">
        <v>21979</v>
      </c>
      <c r="DU63" s="576">
        <v>4374</v>
      </c>
      <c r="DV63" s="576">
        <v>4908</v>
      </c>
      <c r="DW63" s="580">
        <v>585</v>
      </c>
      <c r="DX63" s="580">
        <v>607</v>
      </c>
      <c r="DY63" s="580">
        <v>2</v>
      </c>
      <c r="DZ63" s="580">
        <v>2867</v>
      </c>
      <c r="EA63" s="580">
        <v>72</v>
      </c>
      <c r="EB63" s="580">
        <v>15790</v>
      </c>
      <c r="EC63" s="74" t="s">
        <v>1208</v>
      </c>
      <c r="ED63" s="584">
        <v>128</v>
      </c>
      <c r="EE63" s="576">
        <v>12969</v>
      </c>
      <c r="EF63" s="585">
        <v>11845</v>
      </c>
      <c r="EG63" s="579">
        <v>0</v>
      </c>
      <c r="EH63" s="586">
        <v>1809</v>
      </c>
      <c r="EI63" s="580">
        <v>126</v>
      </c>
      <c r="EJ63" s="580">
        <v>121</v>
      </c>
      <c r="EK63" s="577">
        <v>76.5</v>
      </c>
      <c r="EL63" s="580">
        <v>20</v>
      </c>
      <c r="EM63" s="580">
        <v>23</v>
      </c>
      <c r="EN63" s="580">
        <v>1064</v>
      </c>
      <c r="EO63" s="581">
        <v>565</v>
      </c>
      <c r="EP63" s="581">
        <v>78</v>
      </c>
      <c r="EQ63" s="581">
        <v>2078</v>
      </c>
      <c r="ER63" s="576">
        <v>2782</v>
      </c>
      <c r="ES63" s="577">
        <v>98.8</v>
      </c>
      <c r="ET63" s="577">
        <v>96.8</v>
      </c>
      <c r="EU63" s="581">
        <v>21</v>
      </c>
      <c r="EV63" s="577">
        <v>30.1</v>
      </c>
      <c r="EW63" s="581">
        <v>95882</v>
      </c>
      <c r="EX63" s="577">
        <v>32.200000000000003</v>
      </c>
      <c r="EY63" s="581">
        <v>485031</v>
      </c>
      <c r="EZ63" s="577">
        <v>1.44</v>
      </c>
      <c r="FA63" s="580">
        <v>653</v>
      </c>
      <c r="FB63" s="580">
        <v>8</v>
      </c>
      <c r="FC63" s="578" t="s">
        <v>439</v>
      </c>
      <c r="FD63" s="580">
        <v>146</v>
      </c>
      <c r="FE63" s="74" t="s">
        <v>1208</v>
      </c>
      <c r="FF63" s="580">
        <v>90</v>
      </c>
      <c r="FG63" s="577">
        <v>90.9</v>
      </c>
      <c r="FH63" s="576">
        <v>149058</v>
      </c>
      <c r="FI63" s="576">
        <v>45610</v>
      </c>
      <c r="FJ63" s="576">
        <v>0</v>
      </c>
      <c r="FK63" s="586">
        <v>97738</v>
      </c>
      <c r="FL63" s="576">
        <v>76192</v>
      </c>
      <c r="FM63" s="576">
        <v>15040</v>
      </c>
      <c r="FN63" s="576">
        <v>6506</v>
      </c>
      <c r="FO63" s="576">
        <v>5710</v>
      </c>
      <c r="FP63" s="587">
        <v>13.5</v>
      </c>
      <c r="FQ63" s="584">
        <v>509</v>
      </c>
      <c r="FR63" s="588">
        <v>10.210000000000001</v>
      </c>
      <c r="FS63" s="585">
        <v>16164</v>
      </c>
      <c r="FT63" s="580">
        <v>42</v>
      </c>
      <c r="FU63" s="580">
        <v>188</v>
      </c>
      <c r="FV63" s="580">
        <v>997</v>
      </c>
      <c r="FW63" s="589">
        <v>23</v>
      </c>
      <c r="FX63" s="590">
        <v>844</v>
      </c>
      <c r="FY63" s="591">
        <v>58.736079605437688</v>
      </c>
      <c r="FZ63" s="74" t="s">
        <v>1208</v>
      </c>
      <c r="GA63" s="588">
        <v>97.85</v>
      </c>
      <c r="GB63" s="588">
        <v>87.8</v>
      </c>
      <c r="GC63" s="577">
        <v>94.3</v>
      </c>
      <c r="GD63" s="592">
        <v>76.3</v>
      </c>
      <c r="GE63" s="593">
        <v>75</v>
      </c>
      <c r="GF63" s="584">
        <v>21</v>
      </c>
      <c r="GG63" s="584">
        <v>72</v>
      </c>
      <c r="GH63" s="580">
        <v>1370</v>
      </c>
      <c r="GI63" s="580">
        <v>9</v>
      </c>
      <c r="GJ63" s="580">
        <v>1230</v>
      </c>
      <c r="GK63" s="580">
        <v>3131</v>
      </c>
      <c r="GL63" s="580">
        <v>5</v>
      </c>
      <c r="GM63" s="586">
        <v>6917800</v>
      </c>
      <c r="GN63" s="594">
        <v>7010</v>
      </c>
      <c r="GO63" s="580">
        <v>14194178</v>
      </c>
      <c r="GP63" s="581" t="s">
        <v>439</v>
      </c>
      <c r="GQ63" s="576">
        <v>18840</v>
      </c>
      <c r="GR63" s="579">
        <v>52</v>
      </c>
      <c r="GS63" s="579">
        <v>2192</v>
      </c>
      <c r="GT63" s="579">
        <v>16596</v>
      </c>
      <c r="GU63" s="576">
        <v>187492</v>
      </c>
      <c r="GV63" s="576">
        <v>741</v>
      </c>
      <c r="GW63" s="576">
        <v>28445</v>
      </c>
      <c r="GX63" s="576">
        <v>158306</v>
      </c>
      <c r="GY63" s="576">
        <v>946</v>
      </c>
      <c r="GZ63" s="576">
        <v>8818</v>
      </c>
      <c r="HA63" s="576">
        <v>729092</v>
      </c>
      <c r="HB63" s="576">
        <v>3357</v>
      </c>
      <c r="HC63" s="576">
        <v>22031</v>
      </c>
      <c r="HD63" s="576">
        <v>379598</v>
      </c>
      <c r="HE63" s="576">
        <v>298</v>
      </c>
      <c r="HF63" s="576">
        <v>11004</v>
      </c>
      <c r="HG63" s="576">
        <v>517966.76</v>
      </c>
      <c r="HH63" s="579">
        <v>292</v>
      </c>
      <c r="HI63" s="580">
        <v>6500</v>
      </c>
      <c r="HJ63" s="581">
        <v>114455</v>
      </c>
      <c r="HK63" s="595">
        <v>54.8</v>
      </c>
      <c r="HL63" s="580">
        <v>199</v>
      </c>
      <c r="HM63" s="576">
        <v>2947</v>
      </c>
      <c r="HN63" s="576">
        <v>1215</v>
      </c>
      <c r="HO63" s="581">
        <v>180</v>
      </c>
      <c r="HP63" s="74" t="s">
        <v>1208</v>
      </c>
      <c r="HQ63" s="74" t="s">
        <v>1208</v>
      </c>
      <c r="HR63" s="74" t="s">
        <v>1208</v>
      </c>
      <c r="HS63" s="581">
        <v>27</v>
      </c>
      <c r="HT63" s="576">
        <v>1878834</v>
      </c>
      <c r="HU63" s="576">
        <v>10376080</v>
      </c>
      <c r="HV63" s="580">
        <v>1180801</v>
      </c>
      <c r="HW63" s="580">
        <v>1849109</v>
      </c>
      <c r="HX63" s="580">
        <v>234384.9</v>
      </c>
      <c r="HY63" s="580">
        <v>15200</v>
      </c>
      <c r="HZ63" s="580">
        <v>17290</v>
      </c>
      <c r="IA63" s="580">
        <v>153449</v>
      </c>
      <c r="IB63" s="580">
        <v>126651</v>
      </c>
      <c r="IC63" s="581" t="s">
        <v>439</v>
      </c>
      <c r="ID63" s="609">
        <v>45466026</v>
      </c>
      <c r="IE63" s="581" t="s">
        <v>439</v>
      </c>
      <c r="IF63" s="578">
        <v>895</v>
      </c>
      <c r="IG63" s="576" t="s">
        <v>439</v>
      </c>
      <c r="IH63" s="609">
        <v>229</v>
      </c>
      <c r="II63" s="576" t="s">
        <v>439</v>
      </c>
      <c r="IJ63" s="609">
        <v>109028</v>
      </c>
      <c r="IK63" s="576">
        <v>173217</v>
      </c>
      <c r="IL63" s="578" t="s">
        <v>439</v>
      </c>
      <c r="IM63" s="626">
        <v>0</v>
      </c>
      <c r="IN63" s="620">
        <v>44.69</v>
      </c>
      <c r="IO63" s="609">
        <v>314082</v>
      </c>
      <c r="IP63" s="613">
        <v>-8.3000000000000007</v>
      </c>
      <c r="IQ63" s="592">
        <v>3.78</v>
      </c>
      <c r="IR63" s="592">
        <v>3.06</v>
      </c>
      <c r="IS63" s="576">
        <v>899.15</v>
      </c>
      <c r="IT63" s="576">
        <v>887.3</v>
      </c>
      <c r="IU63" s="576" t="s">
        <v>439</v>
      </c>
      <c r="IV63" s="577">
        <v>76.5</v>
      </c>
      <c r="IW63" s="577">
        <v>54.2</v>
      </c>
      <c r="IX63" s="577">
        <v>36.5</v>
      </c>
      <c r="IY63" s="577">
        <v>59.5</v>
      </c>
      <c r="IZ63" s="577">
        <v>17.100000000000001</v>
      </c>
      <c r="JA63" s="578">
        <v>0</v>
      </c>
      <c r="JB63" s="578">
        <v>8</v>
      </c>
      <c r="JC63" s="588">
        <v>68</v>
      </c>
      <c r="JD63" s="621">
        <v>0.59</v>
      </c>
      <c r="JE63" s="622">
        <v>97.6</v>
      </c>
      <c r="JF63" s="622">
        <v>7.9</v>
      </c>
      <c r="JG63" s="622">
        <v>3.4</v>
      </c>
      <c r="JH63" s="623">
        <v>256001368</v>
      </c>
      <c r="JI63" s="579">
        <v>35.1</v>
      </c>
      <c r="JJ63" s="579">
        <v>61.1</v>
      </c>
      <c r="JK63" s="579" t="s">
        <v>439</v>
      </c>
      <c r="JL63" s="579" t="s">
        <v>439</v>
      </c>
      <c r="JM63" s="672">
        <v>82.7</v>
      </c>
      <c r="JN63" s="577">
        <v>41.8</v>
      </c>
      <c r="JO63" s="624">
        <v>3171</v>
      </c>
      <c r="JP63" s="74" t="s">
        <v>1208</v>
      </c>
      <c r="JQ63" s="74" t="s">
        <v>1208</v>
      </c>
      <c r="JR63" s="74" t="s">
        <v>1208</v>
      </c>
      <c r="JS63" s="577">
        <v>44</v>
      </c>
      <c r="JT63" s="577">
        <v>21.5</v>
      </c>
      <c r="JU63" s="576">
        <v>78408</v>
      </c>
      <c r="JV63" s="576">
        <v>1452</v>
      </c>
      <c r="JW63" s="576">
        <v>1333</v>
      </c>
      <c r="JX63" s="576">
        <v>6861</v>
      </c>
      <c r="JY63" s="576">
        <v>7893</v>
      </c>
      <c r="JZ63" s="576">
        <v>8178</v>
      </c>
      <c r="KA63" s="576">
        <v>9038</v>
      </c>
      <c r="KB63" s="576">
        <v>11193</v>
      </c>
      <c r="KC63" s="576">
        <v>10738</v>
      </c>
      <c r="KD63" s="576">
        <v>10834</v>
      </c>
      <c r="KE63" s="576">
        <v>10144</v>
      </c>
      <c r="KF63" s="576">
        <v>8708</v>
      </c>
      <c r="KG63" s="576">
        <v>5687</v>
      </c>
      <c r="KH63" s="74" t="s">
        <v>1208</v>
      </c>
      <c r="KI63" s="576">
        <v>2231</v>
      </c>
      <c r="KJ63" s="576">
        <v>1036</v>
      </c>
      <c r="KK63" s="576">
        <v>475</v>
      </c>
      <c r="KL63" s="576">
        <v>204</v>
      </c>
      <c r="KM63" s="576">
        <v>9629</v>
      </c>
      <c r="KN63" s="576">
        <v>10019</v>
      </c>
      <c r="KO63" s="576">
        <v>9545</v>
      </c>
      <c r="KP63" s="576">
        <v>10660</v>
      </c>
      <c r="KQ63" s="576">
        <v>12025</v>
      </c>
      <c r="KR63" s="576">
        <v>14570</v>
      </c>
      <c r="KS63" s="576">
        <v>13657</v>
      </c>
      <c r="KT63" s="576">
        <v>14279</v>
      </c>
      <c r="KU63" s="576">
        <v>15066</v>
      </c>
      <c r="KV63" s="576">
        <v>17787</v>
      </c>
      <c r="KW63" s="576">
        <v>18320</v>
      </c>
      <c r="KX63" s="74" t="s">
        <v>1208</v>
      </c>
      <c r="KY63" s="576">
        <v>14131</v>
      </c>
      <c r="KZ63" s="576">
        <v>13358</v>
      </c>
      <c r="LA63" s="576">
        <v>12222</v>
      </c>
      <c r="LB63" s="576">
        <v>14860</v>
      </c>
    </row>
    <row r="64" spans="1:314" ht="12" customHeight="1">
      <c r="A64" s="3">
        <v>422029</v>
      </c>
      <c r="B64" s="555" t="s">
        <v>746</v>
      </c>
      <c r="C64" s="575">
        <v>426.06</v>
      </c>
      <c r="D64" s="576">
        <v>247096</v>
      </c>
      <c r="E64" s="577">
        <v>13.213800000000001</v>
      </c>
      <c r="F64" s="577">
        <v>55.17</v>
      </c>
      <c r="G64" s="577">
        <v>31.6</v>
      </c>
      <c r="H64" s="578">
        <v>12160</v>
      </c>
      <c r="I64" s="578">
        <v>25869</v>
      </c>
      <c r="J64" s="578">
        <v>39669</v>
      </c>
      <c r="K64" s="576">
        <v>39968</v>
      </c>
      <c r="L64" s="576">
        <v>121153</v>
      </c>
      <c r="M64" s="576">
        <v>1959</v>
      </c>
      <c r="N64" s="576">
        <v>9004</v>
      </c>
      <c r="O64" s="579">
        <v>10190</v>
      </c>
      <c r="P64" s="74" t="s">
        <v>1208</v>
      </c>
      <c r="Q64" s="74" t="s">
        <v>1208</v>
      </c>
      <c r="R64" s="578">
        <v>244051</v>
      </c>
      <c r="S64" s="576">
        <v>255439</v>
      </c>
      <c r="T64" s="576">
        <v>258931</v>
      </c>
      <c r="U64" s="576">
        <v>1108576</v>
      </c>
      <c r="V64" s="576">
        <v>1030064</v>
      </c>
      <c r="W64" s="576">
        <v>413837</v>
      </c>
      <c r="X64" s="576">
        <v>593137</v>
      </c>
      <c r="Y64" s="580">
        <v>1</v>
      </c>
      <c r="Z64" s="574">
        <v>73</v>
      </c>
      <c r="AA64" s="580">
        <v>23</v>
      </c>
      <c r="AB64" s="74" t="s">
        <v>1208</v>
      </c>
      <c r="AC64" s="74" t="s">
        <v>1208</v>
      </c>
      <c r="AD64" s="581">
        <v>45193</v>
      </c>
      <c r="AE64" s="576">
        <v>1236.9000000000001</v>
      </c>
      <c r="AF64" s="580">
        <v>296.5</v>
      </c>
      <c r="AG64" s="576">
        <v>2000</v>
      </c>
      <c r="AH64" s="576" t="s">
        <v>439</v>
      </c>
      <c r="AI64" s="576">
        <v>2000</v>
      </c>
      <c r="AJ64" s="74" t="s">
        <v>1207</v>
      </c>
      <c r="AK64" s="574">
        <v>28</v>
      </c>
      <c r="AL64" s="576">
        <v>2976</v>
      </c>
      <c r="AM64" s="579">
        <v>44</v>
      </c>
      <c r="AN64" s="576">
        <v>13496</v>
      </c>
      <c r="AO64" s="576">
        <v>830</v>
      </c>
      <c r="AP64" s="576">
        <v>109</v>
      </c>
      <c r="AQ64" s="582">
        <v>24</v>
      </c>
      <c r="AR64" s="576">
        <v>6164</v>
      </c>
      <c r="AS64" s="576">
        <v>415</v>
      </c>
      <c r="AT64" s="576">
        <v>0</v>
      </c>
      <c r="AU64" s="576">
        <v>303</v>
      </c>
      <c r="AV64" s="576">
        <v>13</v>
      </c>
      <c r="AW64" s="576">
        <v>35</v>
      </c>
      <c r="AX64" s="74" t="s">
        <v>1207</v>
      </c>
      <c r="AY64" s="74" t="s">
        <v>1207</v>
      </c>
      <c r="AZ64" s="74" t="s">
        <v>1207</v>
      </c>
      <c r="BA64" s="74" t="s">
        <v>1207</v>
      </c>
      <c r="BB64" s="577">
        <v>100</v>
      </c>
      <c r="BC64" s="577">
        <v>91.2</v>
      </c>
      <c r="BD64" s="577">
        <v>96.2</v>
      </c>
      <c r="BE64" s="74" t="s">
        <v>1207</v>
      </c>
      <c r="BF64" s="580">
        <v>7</v>
      </c>
      <c r="BG64" s="582">
        <v>8</v>
      </c>
      <c r="BH64" s="582">
        <v>17</v>
      </c>
      <c r="BI64" s="74" t="s">
        <v>1208</v>
      </c>
      <c r="BJ64" s="74" t="s">
        <v>1208</v>
      </c>
      <c r="BK64" s="580">
        <v>5</v>
      </c>
      <c r="BL64" s="580">
        <v>5</v>
      </c>
      <c r="BM64" s="582">
        <v>3</v>
      </c>
      <c r="BN64" s="582">
        <v>4</v>
      </c>
      <c r="BO64" s="579">
        <v>7</v>
      </c>
      <c r="BP64" s="576">
        <v>34568</v>
      </c>
      <c r="BQ64" s="579">
        <v>2</v>
      </c>
      <c r="BR64" s="576">
        <v>51441</v>
      </c>
      <c r="BS64" s="579">
        <v>5</v>
      </c>
      <c r="BT64" s="576">
        <v>63683</v>
      </c>
      <c r="BU64" s="579">
        <v>3</v>
      </c>
      <c r="BV64" s="576">
        <v>3935</v>
      </c>
      <c r="BW64" s="577">
        <v>45.9</v>
      </c>
      <c r="BX64" s="580">
        <v>1</v>
      </c>
      <c r="BY64" s="580">
        <v>2</v>
      </c>
      <c r="BZ64" s="580">
        <v>472</v>
      </c>
      <c r="CA64" s="580">
        <v>4289</v>
      </c>
      <c r="CB64" s="577">
        <v>52.4</v>
      </c>
      <c r="CC64" s="583">
        <v>1.37</v>
      </c>
      <c r="CD64" s="577">
        <v>48.1</v>
      </c>
      <c r="CE64" s="577">
        <v>5.147518871527355</v>
      </c>
      <c r="CF64" s="577">
        <v>56.883952466099998</v>
      </c>
      <c r="CG64" s="579">
        <v>24</v>
      </c>
      <c r="CH64" s="576">
        <v>5264</v>
      </c>
      <c r="CI64" s="579">
        <v>225</v>
      </c>
      <c r="CJ64" s="579">
        <v>695</v>
      </c>
      <c r="CK64" s="579">
        <v>3269</v>
      </c>
      <c r="CL64" s="579">
        <v>885</v>
      </c>
      <c r="CM64" s="579">
        <v>260</v>
      </c>
      <c r="CN64" s="579">
        <v>469</v>
      </c>
      <c r="CO64" s="575">
        <v>1.7</v>
      </c>
      <c r="CP64" s="581">
        <v>94501781</v>
      </c>
      <c r="CQ64" s="579">
        <v>4</v>
      </c>
      <c r="CR64" s="579">
        <v>101</v>
      </c>
      <c r="CS64" s="579">
        <v>3</v>
      </c>
      <c r="CT64" s="579">
        <v>4</v>
      </c>
      <c r="CU64" s="579">
        <v>285</v>
      </c>
      <c r="CV64" s="579">
        <v>20</v>
      </c>
      <c r="CW64" s="576">
        <v>1198</v>
      </c>
      <c r="CX64" s="579">
        <v>11</v>
      </c>
      <c r="CY64" s="579">
        <v>807</v>
      </c>
      <c r="CZ64" s="580">
        <v>63</v>
      </c>
      <c r="DA64" s="580">
        <v>924</v>
      </c>
      <c r="DB64" s="580">
        <v>29</v>
      </c>
      <c r="DC64" s="580">
        <v>271</v>
      </c>
      <c r="DD64" s="580">
        <v>58</v>
      </c>
      <c r="DE64" s="580">
        <v>1392</v>
      </c>
      <c r="DF64" s="576">
        <v>8154</v>
      </c>
      <c r="DG64" s="576">
        <v>3203</v>
      </c>
      <c r="DH64" s="581">
        <v>2104</v>
      </c>
      <c r="DI64" s="581">
        <v>654015.59499999997</v>
      </c>
      <c r="DJ64" s="581">
        <v>566468.65</v>
      </c>
      <c r="DK64" s="581">
        <v>592631.36699999997</v>
      </c>
      <c r="DL64" s="576">
        <v>77946</v>
      </c>
      <c r="DM64" s="579">
        <v>9</v>
      </c>
      <c r="DN64" s="581">
        <v>15462</v>
      </c>
      <c r="DO64" s="581">
        <v>1962</v>
      </c>
      <c r="DP64" s="581">
        <v>1070</v>
      </c>
      <c r="DQ64" s="580">
        <v>52</v>
      </c>
      <c r="DR64" s="580">
        <v>907</v>
      </c>
      <c r="DS64" s="576">
        <v>12077</v>
      </c>
      <c r="DT64" s="619">
        <v>13383</v>
      </c>
      <c r="DU64" s="576">
        <v>2855</v>
      </c>
      <c r="DV64" s="576">
        <v>2809</v>
      </c>
      <c r="DW64" s="580">
        <v>753</v>
      </c>
      <c r="DX64" s="580">
        <v>427</v>
      </c>
      <c r="DY64" s="580">
        <v>2</v>
      </c>
      <c r="DZ64" s="580">
        <v>2134</v>
      </c>
      <c r="EA64" s="580">
        <v>41</v>
      </c>
      <c r="EB64" s="580">
        <v>19027</v>
      </c>
      <c r="EC64" s="74" t="s">
        <v>1208</v>
      </c>
      <c r="ED64" s="584">
        <v>99</v>
      </c>
      <c r="EE64" s="576">
        <v>9461</v>
      </c>
      <c r="EF64" s="585">
        <v>8215</v>
      </c>
      <c r="EG64" s="579">
        <v>0</v>
      </c>
      <c r="EH64" s="586">
        <v>1193</v>
      </c>
      <c r="EI64" s="580">
        <v>98</v>
      </c>
      <c r="EJ64" s="580">
        <v>81</v>
      </c>
      <c r="EK64" s="577">
        <v>75.900000000000006</v>
      </c>
      <c r="EL64" s="580">
        <v>25</v>
      </c>
      <c r="EM64" s="580">
        <v>40</v>
      </c>
      <c r="EN64" s="580">
        <v>2194</v>
      </c>
      <c r="EO64" s="581">
        <v>188</v>
      </c>
      <c r="EP64" s="581">
        <v>69</v>
      </c>
      <c r="EQ64" s="581">
        <v>1700</v>
      </c>
      <c r="ER64" s="576">
        <v>1951</v>
      </c>
      <c r="ES64" s="577">
        <v>94.4</v>
      </c>
      <c r="ET64" s="577">
        <v>91.5</v>
      </c>
      <c r="EU64" s="581">
        <v>55</v>
      </c>
      <c r="EV64" s="577">
        <v>20.9</v>
      </c>
      <c r="EW64" s="581">
        <v>53868</v>
      </c>
      <c r="EX64" s="577">
        <v>34.200000000000003</v>
      </c>
      <c r="EY64" s="581">
        <v>422249</v>
      </c>
      <c r="EZ64" s="577">
        <v>2.2999999999999998</v>
      </c>
      <c r="FA64" s="580">
        <v>263</v>
      </c>
      <c r="FB64" s="580">
        <v>7</v>
      </c>
      <c r="FC64" s="576">
        <v>1799</v>
      </c>
      <c r="FD64" s="576">
        <v>74</v>
      </c>
      <c r="FE64" s="74" t="s">
        <v>1208</v>
      </c>
      <c r="FF64" s="576">
        <v>100</v>
      </c>
      <c r="FG64" s="577">
        <v>100</v>
      </c>
      <c r="FH64" s="576">
        <v>89501</v>
      </c>
      <c r="FI64" s="576">
        <v>6541</v>
      </c>
      <c r="FJ64" s="576">
        <v>0</v>
      </c>
      <c r="FK64" s="586">
        <v>79091</v>
      </c>
      <c r="FL64" s="576">
        <v>71035</v>
      </c>
      <c r="FM64" s="576">
        <v>3605</v>
      </c>
      <c r="FN64" s="576">
        <v>4451</v>
      </c>
      <c r="FO64" s="576">
        <v>3869</v>
      </c>
      <c r="FP64" s="587">
        <v>18</v>
      </c>
      <c r="FQ64" s="584">
        <v>418</v>
      </c>
      <c r="FR64" s="588">
        <v>16.2</v>
      </c>
      <c r="FS64" s="585">
        <v>9090</v>
      </c>
      <c r="FT64" s="580">
        <v>15</v>
      </c>
      <c r="FU64" s="580">
        <v>404</v>
      </c>
      <c r="FV64" s="580">
        <v>552</v>
      </c>
      <c r="FW64" s="589">
        <v>35</v>
      </c>
      <c r="FX64" s="590">
        <v>761</v>
      </c>
      <c r="FY64" s="591">
        <v>59.969567450740946</v>
      </c>
      <c r="FZ64" s="74" t="s">
        <v>1208</v>
      </c>
      <c r="GA64" s="588">
        <v>98.2</v>
      </c>
      <c r="GB64" s="588">
        <v>87.4</v>
      </c>
      <c r="GC64" s="577">
        <v>59.3</v>
      </c>
      <c r="GD64" s="706">
        <v>43.6</v>
      </c>
      <c r="GE64" s="593">
        <v>104</v>
      </c>
      <c r="GF64" s="584">
        <v>16</v>
      </c>
      <c r="GG64" s="584">
        <v>61</v>
      </c>
      <c r="GH64" s="580">
        <v>727</v>
      </c>
      <c r="GI64" s="580">
        <v>4</v>
      </c>
      <c r="GJ64" s="580">
        <v>696</v>
      </c>
      <c r="GK64" s="580">
        <v>1718</v>
      </c>
      <c r="GL64" s="580">
        <v>3</v>
      </c>
      <c r="GM64" s="586">
        <v>7105798</v>
      </c>
      <c r="GN64" s="594">
        <v>5239</v>
      </c>
      <c r="GO64" s="580" t="s">
        <v>439</v>
      </c>
      <c r="GP64" s="580" t="s">
        <v>439</v>
      </c>
      <c r="GQ64" s="576">
        <v>10769</v>
      </c>
      <c r="GR64" s="579">
        <v>65</v>
      </c>
      <c r="GS64" s="579">
        <v>1542</v>
      </c>
      <c r="GT64" s="579">
        <v>9162</v>
      </c>
      <c r="GU64" s="576">
        <v>96038</v>
      </c>
      <c r="GV64" s="576">
        <v>1168</v>
      </c>
      <c r="GW64" s="576">
        <v>16696</v>
      </c>
      <c r="GX64" s="576">
        <v>78174</v>
      </c>
      <c r="GY64" s="576">
        <v>548</v>
      </c>
      <c r="GZ64" s="576">
        <v>4765</v>
      </c>
      <c r="HA64" s="576">
        <v>272112</v>
      </c>
      <c r="HB64" s="576">
        <v>1953</v>
      </c>
      <c r="HC64" s="576">
        <v>13628</v>
      </c>
      <c r="HD64" s="576">
        <v>419535</v>
      </c>
      <c r="HE64" s="576">
        <v>269</v>
      </c>
      <c r="HF64" s="576">
        <v>7990</v>
      </c>
      <c r="HG64" s="576">
        <v>220690.07</v>
      </c>
      <c r="HH64" s="579">
        <v>266</v>
      </c>
      <c r="HI64" s="580">
        <v>6285</v>
      </c>
      <c r="HJ64" s="580" t="s">
        <v>439</v>
      </c>
      <c r="HK64" s="595">
        <v>70.760000000000005</v>
      </c>
      <c r="HL64" s="580">
        <v>1468.7</v>
      </c>
      <c r="HM64" s="576">
        <v>3266</v>
      </c>
      <c r="HN64" s="576">
        <v>2228</v>
      </c>
      <c r="HO64" s="581">
        <v>424</v>
      </c>
      <c r="HP64" s="74" t="s">
        <v>1208</v>
      </c>
      <c r="HQ64" s="74" t="s">
        <v>1208</v>
      </c>
      <c r="HR64" s="74" t="s">
        <v>1208</v>
      </c>
      <c r="HS64" s="581">
        <v>70</v>
      </c>
      <c r="HT64" s="576">
        <v>1772281</v>
      </c>
      <c r="HU64" s="576">
        <v>12362695</v>
      </c>
      <c r="HV64" s="580">
        <v>1216543.3</v>
      </c>
      <c r="HW64" s="580">
        <v>1740926</v>
      </c>
      <c r="HX64" s="580">
        <v>158745.4</v>
      </c>
      <c r="HY64" s="580">
        <v>10840</v>
      </c>
      <c r="HZ64" s="580">
        <v>10840</v>
      </c>
      <c r="IA64" s="580">
        <v>103240</v>
      </c>
      <c r="IB64" s="580">
        <v>91385</v>
      </c>
      <c r="IC64" s="609">
        <v>1682</v>
      </c>
      <c r="ID64" s="609">
        <v>15348188</v>
      </c>
      <c r="IE64" s="609">
        <v>0</v>
      </c>
      <c r="IF64" s="578">
        <v>279</v>
      </c>
      <c r="IG64" s="578">
        <v>0</v>
      </c>
      <c r="IH64" s="609">
        <v>102</v>
      </c>
      <c r="II64" s="578">
        <v>0</v>
      </c>
      <c r="IJ64" s="609">
        <v>34388</v>
      </c>
      <c r="IK64" s="576">
        <v>132419</v>
      </c>
      <c r="IL64" s="578">
        <v>9300</v>
      </c>
      <c r="IM64" s="626">
        <v>0</v>
      </c>
      <c r="IN64" s="620">
        <v>31.35</v>
      </c>
      <c r="IO64" s="609">
        <v>152157</v>
      </c>
      <c r="IP64" s="613">
        <v>-28.5</v>
      </c>
      <c r="IQ64" s="614">
        <v>2.46</v>
      </c>
      <c r="IR64" s="614">
        <v>2.2799999999999998</v>
      </c>
      <c r="IS64" s="592">
        <v>341.8</v>
      </c>
      <c r="IT64" s="592">
        <v>341.8</v>
      </c>
      <c r="IU64" s="576">
        <v>34000</v>
      </c>
      <c r="IV64" s="577">
        <v>78.900000000000006</v>
      </c>
      <c r="IW64" s="577">
        <v>49.8</v>
      </c>
      <c r="IX64" s="577">
        <v>34.5</v>
      </c>
      <c r="IY64" s="577">
        <v>50.3</v>
      </c>
      <c r="IZ64" s="577">
        <v>14.3</v>
      </c>
      <c r="JA64" s="578">
        <v>0</v>
      </c>
      <c r="JB64" s="578">
        <v>6</v>
      </c>
      <c r="JC64" s="588">
        <v>81</v>
      </c>
      <c r="JD64" s="621">
        <v>0.53</v>
      </c>
      <c r="JE64" s="622">
        <v>92.5</v>
      </c>
      <c r="JF64" s="622">
        <v>4.5</v>
      </c>
      <c r="JG64" s="622">
        <v>5.5</v>
      </c>
      <c r="JH64" s="623">
        <v>109570586</v>
      </c>
      <c r="JI64" s="579">
        <v>39.4</v>
      </c>
      <c r="JJ64" s="579">
        <v>46.7</v>
      </c>
      <c r="JK64" s="579" t="s">
        <v>439</v>
      </c>
      <c r="JL64" s="579" t="s">
        <v>439</v>
      </c>
      <c r="JM64" s="579" t="s">
        <v>439</v>
      </c>
      <c r="JN64" s="577">
        <v>46.7</v>
      </c>
      <c r="JO64" s="624">
        <v>2451</v>
      </c>
      <c r="JP64" s="74" t="s">
        <v>1208</v>
      </c>
      <c r="JQ64" s="74" t="s">
        <v>1208</v>
      </c>
      <c r="JR64" s="74" t="s">
        <v>1208</v>
      </c>
      <c r="JS64" s="577">
        <v>32</v>
      </c>
      <c r="JT64" s="577">
        <v>25.3</v>
      </c>
      <c r="JU64" s="576">
        <v>47580</v>
      </c>
      <c r="JV64" s="576">
        <v>915</v>
      </c>
      <c r="JW64" s="576">
        <v>753</v>
      </c>
      <c r="JX64" s="576">
        <v>3770</v>
      </c>
      <c r="JY64" s="576">
        <v>4380</v>
      </c>
      <c r="JZ64" s="576">
        <v>5036</v>
      </c>
      <c r="KA64" s="576">
        <v>5699</v>
      </c>
      <c r="KB64" s="576">
        <v>6461</v>
      </c>
      <c r="KC64" s="576">
        <v>6170</v>
      </c>
      <c r="KD64" s="576">
        <v>5754</v>
      </c>
      <c r="KE64" s="576">
        <v>5582</v>
      </c>
      <c r="KF64" s="576">
        <v>5240</v>
      </c>
      <c r="KG64" s="576">
        <v>3350</v>
      </c>
      <c r="KH64" s="74" t="s">
        <v>1208</v>
      </c>
      <c r="KI64" s="576">
        <v>1460</v>
      </c>
      <c r="KJ64" s="576">
        <v>672</v>
      </c>
      <c r="KK64" s="576">
        <v>301</v>
      </c>
      <c r="KL64" s="576">
        <v>146</v>
      </c>
      <c r="KM64" s="576">
        <v>5899</v>
      </c>
      <c r="KN64" s="576">
        <v>5290</v>
      </c>
      <c r="KO64" s="576">
        <v>5502</v>
      </c>
      <c r="KP64" s="576">
        <v>6691</v>
      </c>
      <c r="KQ64" s="576">
        <v>7506</v>
      </c>
      <c r="KR64" s="576">
        <v>8209</v>
      </c>
      <c r="KS64" s="576">
        <v>7750</v>
      </c>
      <c r="KT64" s="576">
        <v>7461</v>
      </c>
      <c r="KU64" s="576">
        <v>8058</v>
      </c>
      <c r="KV64" s="576">
        <v>9980</v>
      </c>
      <c r="KW64" s="576">
        <v>10761</v>
      </c>
      <c r="KX64" s="74" t="s">
        <v>1208</v>
      </c>
      <c r="KY64" s="576">
        <v>8563</v>
      </c>
      <c r="KZ64" s="576">
        <v>7834</v>
      </c>
      <c r="LA64" s="576">
        <v>7270</v>
      </c>
      <c r="LB64" s="576">
        <v>9223</v>
      </c>
    </row>
    <row r="65" spans="1:314" ht="12" customHeight="1">
      <c r="A65" s="3">
        <v>442011</v>
      </c>
      <c r="B65" s="555" t="s">
        <v>747</v>
      </c>
      <c r="C65" s="575">
        <v>502.39</v>
      </c>
      <c r="D65" s="576">
        <v>477393</v>
      </c>
      <c r="E65" s="577">
        <v>13.7</v>
      </c>
      <c r="F65" s="577">
        <v>59.3</v>
      </c>
      <c r="G65" s="577">
        <v>27.1</v>
      </c>
      <c r="H65" s="578">
        <v>24551</v>
      </c>
      <c r="I65" s="578">
        <v>51795</v>
      </c>
      <c r="J65" s="578">
        <v>79000</v>
      </c>
      <c r="K65" s="576">
        <v>62457</v>
      </c>
      <c r="L65" s="576">
        <v>222681</v>
      </c>
      <c r="M65" s="576">
        <v>3429</v>
      </c>
      <c r="N65" s="576">
        <v>15297</v>
      </c>
      <c r="O65" s="579">
        <v>15268</v>
      </c>
      <c r="P65" s="74" t="s">
        <v>1208</v>
      </c>
      <c r="Q65" s="74" t="s">
        <v>1208</v>
      </c>
      <c r="R65" s="578">
        <v>475929</v>
      </c>
      <c r="S65" s="576">
        <v>478146</v>
      </c>
      <c r="T65" s="576">
        <v>486168</v>
      </c>
      <c r="U65" s="576">
        <v>531849</v>
      </c>
      <c r="V65" s="576">
        <v>1399886</v>
      </c>
      <c r="W65" s="576">
        <v>539757</v>
      </c>
      <c r="X65" s="576">
        <v>807698</v>
      </c>
      <c r="Y65" s="580">
        <v>80</v>
      </c>
      <c r="Z65" s="574">
        <v>68</v>
      </c>
      <c r="AA65" s="580">
        <v>56</v>
      </c>
      <c r="AB65" s="74" t="s">
        <v>1208</v>
      </c>
      <c r="AC65" s="74" t="s">
        <v>1208</v>
      </c>
      <c r="AD65" s="581">
        <v>141768</v>
      </c>
      <c r="AE65" s="576">
        <v>1134.54</v>
      </c>
      <c r="AF65" s="580">
        <v>2769.72</v>
      </c>
      <c r="AG65" s="576">
        <v>1201</v>
      </c>
      <c r="AH65" s="576">
        <v>1255881</v>
      </c>
      <c r="AI65" s="576">
        <v>1966</v>
      </c>
      <c r="AJ65" s="74" t="s">
        <v>1207</v>
      </c>
      <c r="AK65" s="574">
        <v>46</v>
      </c>
      <c r="AL65" s="576">
        <v>398</v>
      </c>
      <c r="AM65" s="579">
        <v>55</v>
      </c>
      <c r="AN65" s="576">
        <v>25628</v>
      </c>
      <c r="AO65" s="576">
        <v>1462</v>
      </c>
      <c r="AP65" s="576">
        <v>308</v>
      </c>
      <c r="AQ65" s="582">
        <v>28</v>
      </c>
      <c r="AR65" s="576">
        <v>11867</v>
      </c>
      <c r="AS65" s="576">
        <v>851</v>
      </c>
      <c r="AT65" s="576">
        <v>1</v>
      </c>
      <c r="AU65" s="576">
        <v>656</v>
      </c>
      <c r="AV65" s="576">
        <v>30</v>
      </c>
      <c r="AW65" s="576">
        <v>13</v>
      </c>
      <c r="AX65" s="74" t="s">
        <v>1207</v>
      </c>
      <c r="AY65" s="74" t="s">
        <v>1207</v>
      </c>
      <c r="AZ65" s="74" t="s">
        <v>1207</v>
      </c>
      <c r="BA65" s="74" t="s">
        <v>1207</v>
      </c>
      <c r="BB65" s="577">
        <v>100</v>
      </c>
      <c r="BC65" s="577">
        <v>126.1</v>
      </c>
      <c r="BD65" s="577">
        <v>123.7</v>
      </c>
      <c r="BE65" s="74" t="s">
        <v>1207</v>
      </c>
      <c r="BF65" s="580">
        <v>29</v>
      </c>
      <c r="BG65" s="582">
        <v>33</v>
      </c>
      <c r="BH65" s="582">
        <v>16</v>
      </c>
      <c r="BI65" s="74" t="s">
        <v>1208</v>
      </c>
      <c r="BJ65" s="74" t="s">
        <v>1208</v>
      </c>
      <c r="BK65" s="580">
        <v>2</v>
      </c>
      <c r="BL65" s="580">
        <v>2</v>
      </c>
      <c r="BM65" s="582">
        <v>6</v>
      </c>
      <c r="BN65" s="582">
        <v>2</v>
      </c>
      <c r="BO65" s="579">
        <v>5</v>
      </c>
      <c r="BP65" s="576">
        <v>18129</v>
      </c>
      <c r="BQ65" s="579">
        <v>1</v>
      </c>
      <c r="BR65" s="576">
        <v>29905</v>
      </c>
      <c r="BS65" s="579">
        <v>6</v>
      </c>
      <c r="BT65" s="576">
        <v>74217</v>
      </c>
      <c r="BU65" s="579">
        <v>3</v>
      </c>
      <c r="BV65" s="576">
        <v>2365</v>
      </c>
      <c r="BW65" s="577">
        <v>32.6</v>
      </c>
      <c r="BX65" s="580">
        <v>2</v>
      </c>
      <c r="BY65" s="580">
        <v>3</v>
      </c>
      <c r="BZ65" s="580" t="s">
        <v>439</v>
      </c>
      <c r="CA65" s="580" t="s">
        <v>439</v>
      </c>
      <c r="CB65" s="577">
        <v>50.5</v>
      </c>
      <c r="CC65" s="583">
        <v>1.71</v>
      </c>
      <c r="CD65" s="577">
        <v>36.4</v>
      </c>
      <c r="CE65" s="577">
        <v>4.5434543454345437</v>
      </c>
      <c r="CF65" s="577">
        <v>59.4304394292</v>
      </c>
      <c r="CG65" s="579">
        <v>53</v>
      </c>
      <c r="CH65" s="576">
        <v>8934</v>
      </c>
      <c r="CI65" s="579">
        <v>387</v>
      </c>
      <c r="CJ65" s="579">
        <v>1277</v>
      </c>
      <c r="CK65" s="579">
        <v>4578</v>
      </c>
      <c r="CL65" s="579">
        <v>1258</v>
      </c>
      <c r="CM65" s="579">
        <v>340</v>
      </c>
      <c r="CN65" s="579">
        <v>638</v>
      </c>
      <c r="CO65" s="575">
        <v>1.57</v>
      </c>
      <c r="CP65" s="583" t="s">
        <v>439</v>
      </c>
      <c r="CQ65" s="579">
        <v>4</v>
      </c>
      <c r="CR65" s="579">
        <v>102</v>
      </c>
      <c r="CS65" s="579" t="s">
        <v>439</v>
      </c>
      <c r="CT65" s="579">
        <v>1</v>
      </c>
      <c r="CU65" s="579">
        <v>65</v>
      </c>
      <c r="CV65" s="579">
        <v>20</v>
      </c>
      <c r="CW65" s="576">
        <v>1124</v>
      </c>
      <c r="CX65" s="579">
        <v>20</v>
      </c>
      <c r="CY65" s="579">
        <v>1164</v>
      </c>
      <c r="CZ65" s="580">
        <v>42</v>
      </c>
      <c r="DA65" s="580">
        <v>637</v>
      </c>
      <c r="DB65" s="580">
        <v>16</v>
      </c>
      <c r="DC65" s="580">
        <v>188</v>
      </c>
      <c r="DD65" s="580">
        <v>9</v>
      </c>
      <c r="DE65" s="580">
        <v>243</v>
      </c>
      <c r="DF65" s="576">
        <v>16239</v>
      </c>
      <c r="DG65" s="576">
        <v>2327</v>
      </c>
      <c r="DH65" s="581">
        <v>2168</v>
      </c>
      <c r="DI65" s="581">
        <v>1870132.7520000001</v>
      </c>
      <c r="DJ65" s="581">
        <v>438991.42200000002</v>
      </c>
      <c r="DK65" s="581">
        <v>597620.48100000003</v>
      </c>
      <c r="DL65" s="576">
        <v>129071</v>
      </c>
      <c r="DM65" s="579">
        <v>23</v>
      </c>
      <c r="DN65" s="581">
        <v>24942</v>
      </c>
      <c r="DO65" s="581">
        <v>2733</v>
      </c>
      <c r="DP65" s="581">
        <v>2370</v>
      </c>
      <c r="DQ65" s="580">
        <v>300</v>
      </c>
      <c r="DR65" s="580">
        <v>1625</v>
      </c>
      <c r="DS65" s="576">
        <v>15157</v>
      </c>
      <c r="DT65" s="599">
        <v>21387</v>
      </c>
      <c r="DU65" s="576">
        <v>4121</v>
      </c>
      <c r="DV65" s="576">
        <v>4563</v>
      </c>
      <c r="DW65" s="580">
        <v>605</v>
      </c>
      <c r="DX65" s="580">
        <v>466</v>
      </c>
      <c r="DY65" s="580">
        <v>6</v>
      </c>
      <c r="DZ65" s="580">
        <v>3080</v>
      </c>
      <c r="EA65" s="580">
        <v>81</v>
      </c>
      <c r="EB65" s="580">
        <v>16224</v>
      </c>
      <c r="EC65" s="74" t="s">
        <v>1208</v>
      </c>
      <c r="ED65" s="584">
        <v>137</v>
      </c>
      <c r="EE65" s="576">
        <v>13687</v>
      </c>
      <c r="EF65" s="585">
        <v>12709</v>
      </c>
      <c r="EG65" s="579">
        <v>0</v>
      </c>
      <c r="EH65" s="586">
        <v>1641</v>
      </c>
      <c r="EI65" s="580">
        <v>132</v>
      </c>
      <c r="EJ65" s="580">
        <v>128</v>
      </c>
      <c r="EK65" s="577">
        <v>59.683999999999997</v>
      </c>
      <c r="EL65" s="580">
        <v>43</v>
      </c>
      <c r="EM65" s="580">
        <v>113</v>
      </c>
      <c r="EN65" s="580">
        <v>1399</v>
      </c>
      <c r="EO65" s="581">
        <v>160</v>
      </c>
      <c r="EP65" s="581">
        <v>30</v>
      </c>
      <c r="EQ65" s="581">
        <v>3629</v>
      </c>
      <c r="ER65" s="576">
        <v>3844</v>
      </c>
      <c r="ES65" s="577">
        <v>96.2</v>
      </c>
      <c r="ET65" s="577">
        <v>96</v>
      </c>
      <c r="EU65" s="581">
        <v>1012</v>
      </c>
      <c r="EV65" s="577">
        <v>17.88</v>
      </c>
      <c r="EW65" s="581">
        <v>90307</v>
      </c>
      <c r="EX65" s="577">
        <v>33.299999999999997</v>
      </c>
      <c r="EY65" s="581">
        <v>449034</v>
      </c>
      <c r="EZ65" s="577">
        <v>2.4</v>
      </c>
      <c r="FA65" s="580">
        <v>375</v>
      </c>
      <c r="FB65" s="580">
        <v>9</v>
      </c>
      <c r="FC65" s="576" t="s">
        <v>439</v>
      </c>
      <c r="FD65" s="580">
        <v>328</v>
      </c>
      <c r="FE65" s="74" t="s">
        <v>1208</v>
      </c>
      <c r="FF65" s="580">
        <v>100</v>
      </c>
      <c r="FG65" s="579">
        <v>96.9</v>
      </c>
      <c r="FH65" s="576">
        <v>166229</v>
      </c>
      <c r="FI65" s="576">
        <v>9803</v>
      </c>
      <c r="FJ65" s="576">
        <v>0</v>
      </c>
      <c r="FK65" s="586">
        <v>153450</v>
      </c>
      <c r="FL65" s="576">
        <v>129724</v>
      </c>
      <c r="FM65" s="576">
        <v>19607</v>
      </c>
      <c r="FN65" s="576">
        <v>4119</v>
      </c>
      <c r="FO65" s="576">
        <v>2976</v>
      </c>
      <c r="FP65" s="587">
        <v>19.2</v>
      </c>
      <c r="FQ65" s="584">
        <v>775</v>
      </c>
      <c r="FR65" s="588">
        <v>14.75</v>
      </c>
      <c r="FS65" s="585">
        <v>11496</v>
      </c>
      <c r="FT65" s="580">
        <v>81</v>
      </c>
      <c r="FU65" s="580">
        <v>200</v>
      </c>
      <c r="FV65" s="580">
        <v>623</v>
      </c>
      <c r="FW65" s="589">
        <v>25</v>
      </c>
      <c r="FX65" s="590">
        <v>879</v>
      </c>
      <c r="FY65" s="591">
        <v>56.080756529570699</v>
      </c>
      <c r="FZ65" s="74" t="s">
        <v>1208</v>
      </c>
      <c r="GA65" s="588">
        <v>99.83</v>
      </c>
      <c r="GB65" s="588">
        <v>89.36</v>
      </c>
      <c r="GC65" s="577">
        <v>63.7</v>
      </c>
      <c r="GD65" s="592">
        <v>72.7</v>
      </c>
      <c r="GE65" s="593">
        <v>100</v>
      </c>
      <c r="GF65" s="584">
        <v>14</v>
      </c>
      <c r="GG65" s="584">
        <v>78</v>
      </c>
      <c r="GH65" s="580">
        <v>1548</v>
      </c>
      <c r="GI65" s="580">
        <v>17</v>
      </c>
      <c r="GJ65" s="580">
        <v>1560</v>
      </c>
      <c r="GK65" s="580">
        <v>2100</v>
      </c>
      <c r="GL65" s="580">
        <v>4</v>
      </c>
      <c r="GM65" s="586">
        <v>4227291</v>
      </c>
      <c r="GN65" s="594">
        <v>6078</v>
      </c>
      <c r="GO65" s="580" t="s">
        <v>439</v>
      </c>
      <c r="GP65" s="580" t="s">
        <v>439</v>
      </c>
      <c r="GQ65" s="576">
        <v>19724</v>
      </c>
      <c r="GR65" s="579">
        <v>78</v>
      </c>
      <c r="GS65" s="579">
        <v>2716</v>
      </c>
      <c r="GT65" s="579">
        <v>16930</v>
      </c>
      <c r="GU65" s="576">
        <v>214982</v>
      </c>
      <c r="GV65" s="576">
        <v>1228</v>
      </c>
      <c r="GW65" s="576">
        <v>46455</v>
      </c>
      <c r="GX65" s="576">
        <v>167299</v>
      </c>
      <c r="GY65" s="576">
        <v>1222</v>
      </c>
      <c r="GZ65" s="576">
        <v>11052</v>
      </c>
      <c r="HA65" s="576">
        <v>912730</v>
      </c>
      <c r="HB65" s="576">
        <v>2975</v>
      </c>
      <c r="HC65" s="576">
        <v>26431</v>
      </c>
      <c r="HD65" s="576">
        <v>555136</v>
      </c>
      <c r="HE65" s="576">
        <v>366</v>
      </c>
      <c r="HF65" s="576">
        <v>22413</v>
      </c>
      <c r="HG65" s="576">
        <v>2870181.8</v>
      </c>
      <c r="HH65" s="579">
        <v>353</v>
      </c>
      <c r="HI65" s="580">
        <v>10968</v>
      </c>
      <c r="HJ65" s="580">
        <v>521583</v>
      </c>
      <c r="HK65" s="595">
        <v>62.69</v>
      </c>
      <c r="HL65" s="580">
        <v>1197</v>
      </c>
      <c r="HM65" s="576">
        <v>4281</v>
      </c>
      <c r="HN65" s="576">
        <v>2039</v>
      </c>
      <c r="HO65" s="581">
        <v>180</v>
      </c>
      <c r="HP65" s="74" t="s">
        <v>1208</v>
      </c>
      <c r="HQ65" s="74" t="s">
        <v>1208</v>
      </c>
      <c r="HR65" s="74" t="s">
        <v>1208</v>
      </c>
      <c r="HS65" s="581">
        <v>18</v>
      </c>
      <c r="HT65" s="576">
        <v>2354874</v>
      </c>
      <c r="HU65" s="576">
        <v>17016567</v>
      </c>
      <c r="HV65" s="580">
        <v>1814122</v>
      </c>
      <c r="HW65" s="580">
        <v>2326847</v>
      </c>
      <c r="HX65" s="580">
        <v>628398</v>
      </c>
      <c r="HY65" s="580">
        <v>17338</v>
      </c>
      <c r="HZ65" s="580">
        <v>19808</v>
      </c>
      <c r="IA65" s="580">
        <v>392002</v>
      </c>
      <c r="IB65" s="580">
        <v>328267</v>
      </c>
      <c r="IC65" s="609">
        <v>12068</v>
      </c>
      <c r="ID65" s="609">
        <v>9672000</v>
      </c>
      <c r="IE65" s="609" t="s">
        <v>439</v>
      </c>
      <c r="IF65" s="578">
        <v>274</v>
      </c>
      <c r="IG65" s="578" t="s">
        <v>439</v>
      </c>
      <c r="IH65" s="609">
        <v>63</v>
      </c>
      <c r="II65" s="578" t="s">
        <v>439</v>
      </c>
      <c r="IJ65" s="609">
        <v>2882</v>
      </c>
      <c r="IK65" s="576">
        <v>288152</v>
      </c>
      <c r="IL65" s="578">
        <v>22115</v>
      </c>
      <c r="IM65" s="626">
        <v>8000</v>
      </c>
      <c r="IN65" s="620">
        <v>70.459999999999994</v>
      </c>
      <c r="IO65" s="609">
        <v>342769</v>
      </c>
      <c r="IP65" s="613">
        <v>-15.95</v>
      </c>
      <c r="IQ65" s="592">
        <v>0</v>
      </c>
      <c r="IR65" s="592">
        <v>0</v>
      </c>
      <c r="IS65" s="592">
        <v>2301.6999999999998</v>
      </c>
      <c r="IT65" s="592">
        <v>2300.1</v>
      </c>
      <c r="IU65" s="576">
        <v>79061</v>
      </c>
      <c r="IV65" s="577">
        <v>73.400000000000006</v>
      </c>
      <c r="IW65" s="577">
        <v>54.6</v>
      </c>
      <c r="IX65" s="577">
        <v>35.299999999999997</v>
      </c>
      <c r="IY65" s="577">
        <v>58.3</v>
      </c>
      <c r="IZ65" s="577">
        <v>21.5</v>
      </c>
      <c r="JA65" s="578">
        <v>5</v>
      </c>
      <c r="JB65" s="578">
        <v>11</v>
      </c>
      <c r="JC65" s="588">
        <v>88</v>
      </c>
      <c r="JD65" s="621">
        <v>0.90400000000000003</v>
      </c>
      <c r="JE65" s="622">
        <v>95.1</v>
      </c>
      <c r="JF65" s="622">
        <v>5.0999999999999996</v>
      </c>
      <c r="JG65" s="622">
        <v>1.8</v>
      </c>
      <c r="JH65" s="623">
        <v>168364164</v>
      </c>
      <c r="JI65" s="579">
        <v>51.5</v>
      </c>
      <c r="JJ65" s="579">
        <v>57.2</v>
      </c>
      <c r="JK65" s="579" t="s">
        <v>439</v>
      </c>
      <c r="JL65" s="579" t="s">
        <v>439</v>
      </c>
      <c r="JM65" s="579">
        <v>36.1</v>
      </c>
      <c r="JN65" s="577">
        <v>35.200000000000003</v>
      </c>
      <c r="JO65" s="624">
        <v>3323</v>
      </c>
      <c r="JP65" s="74" t="s">
        <v>1208</v>
      </c>
      <c r="JQ65" s="74" t="s">
        <v>1208</v>
      </c>
      <c r="JR65" s="74" t="s">
        <v>1208</v>
      </c>
      <c r="JS65" s="577">
        <v>17.7</v>
      </c>
      <c r="JT65" s="577">
        <v>30.6</v>
      </c>
      <c r="JU65" s="576">
        <v>94204</v>
      </c>
      <c r="JV65" s="576">
        <v>1639</v>
      </c>
      <c r="JW65" s="576">
        <v>1461</v>
      </c>
      <c r="JX65" s="576">
        <v>7261</v>
      </c>
      <c r="JY65" s="576">
        <v>9344</v>
      </c>
      <c r="JZ65" s="576">
        <v>10016</v>
      </c>
      <c r="KA65" s="576">
        <v>11493</v>
      </c>
      <c r="KB65" s="576">
        <v>13577</v>
      </c>
      <c r="KC65" s="576">
        <v>11862</v>
      </c>
      <c r="KD65" s="576">
        <v>11195</v>
      </c>
      <c r="KE65" s="576">
        <v>10375</v>
      </c>
      <c r="KF65" s="576">
        <v>8435</v>
      </c>
      <c r="KG65" s="576">
        <v>5585</v>
      </c>
      <c r="KH65" s="74" t="s">
        <v>1208</v>
      </c>
      <c r="KI65" s="576">
        <v>2110</v>
      </c>
      <c r="KJ65" s="576">
        <v>803</v>
      </c>
      <c r="KK65" s="576">
        <v>324</v>
      </c>
      <c r="KL65" s="576">
        <v>181</v>
      </c>
      <c r="KM65" s="576">
        <v>10916</v>
      </c>
      <c r="KN65" s="576">
        <v>10053</v>
      </c>
      <c r="KO65" s="576">
        <v>11712</v>
      </c>
      <c r="KP65" s="576">
        <v>14012</v>
      </c>
      <c r="KQ65" s="576">
        <v>16135</v>
      </c>
      <c r="KR65" s="576">
        <v>18024</v>
      </c>
      <c r="KS65" s="576">
        <v>15232</v>
      </c>
      <c r="KT65" s="576">
        <v>14624</v>
      </c>
      <c r="KU65" s="576">
        <v>15492</v>
      </c>
      <c r="KV65" s="576">
        <v>17453</v>
      </c>
      <c r="KW65" s="576">
        <v>18712</v>
      </c>
      <c r="KX65" s="74" t="s">
        <v>1208</v>
      </c>
      <c r="KY65" s="576">
        <v>13956</v>
      </c>
      <c r="KZ65" s="576">
        <v>11227</v>
      </c>
      <c r="LA65" s="576">
        <v>9838</v>
      </c>
      <c r="LB65" s="576">
        <v>11914</v>
      </c>
    </row>
    <row r="66" spans="1:314" ht="12" customHeight="1">
      <c r="A66" s="3">
        <v>452017</v>
      </c>
      <c r="B66" s="555" t="s">
        <v>748</v>
      </c>
      <c r="C66" s="575">
        <v>643.66999999999996</v>
      </c>
      <c r="D66" s="576">
        <v>401293</v>
      </c>
      <c r="E66" s="577">
        <v>13.9</v>
      </c>
      <c r="F66" s="577">
        <v>58.2</v>
      </c>
      <c r="G66" s="577">
        <v>27.8</v>
      </c>
      <c r="H66" s="707">
        <v>20868</v>
      </c>
      <c r="I66" s="707">
        <v>44181</v>
      </c>
      <c r="J66" s="707">
        <v>67583</v>
      </c>
      <c r="K66" s="707">
        <v>54877</v>
      </c>
      <c r="L66" s="576">
        <v>196998</v>
      </c>
      <c r="M66" s="576">
        <v>2529</v>
      </c>
      <c r="N66" s="576">
        <v>14015</v>
      </c>
      <c r="O66" s="579">
        <v>13767</v>
      </c>
      <c r="P66" s="74" t="s">
        <v>1208</v>
      </c>
      <c r="Q66" s="74" t="s">
        <v>1208</v>
      </c>
      <c r="R66" s="707">
        <v>396985</v>
      </c>
      <c r="S66" s="576">
        <v>401138</v>
      </c>
      <c r="T66" s="576">
        <v>407542</v>
      </c>
      <c r="U66" s="576">
        <v>780833</v>
      </c>
      <c r="V66" s="576">
        <v>822797</v>
      </c>
      <c r="W66" s="576">
        <v>285416</v>
      </c>
      <c r="X66" s="576">
        <v>667871</v>
      </c>
      <c r="Y66" s="580">
        <v>28</v>
      </c>
      <c r="Z66" s="574">
        <v>54</v>
      </c>
      <c r="AA66" s="580">
        <v>24</v>
      </c>
      <c r="AB66" s="74" t="s">
        <v>1208</v>
      </c>
      <c r="AC66" s="74" t="s">
        <v>1208</v>
      </c>
      <c r="AD66" s="703" t="s">
        <v>439</v>
      </c>
      <c r="AE66" s="576">
        <v>1597</v>
      </c>
      <c r="AF66" s="580">
        <v>1460</v>
      </c>
      <c r="AG66" s="576">
        <v>1867</v>
      </c>
      <c r="AH66" s="707">
        <v>506173</v>
      </c>
      <c r="AI66" s="707">
        <v>1818</v>
      </c>
      <c r="AJ66" s="74" t="s">
        <v>1207</v>
      </c>
      <c r="AK66" s="574">
        <v>19</v>
      </c>
      <c r="AL66" s="576">
        <v>3356</v>
      </c>
      <c r="AM66" s="579">
        <v>47</v>
      </c>
      <c r="AN66" s="576">
        <v>22504</v>
      </c>
      <c r="AO66" s="707">
        <v>1303</v>
      </c>
      <c r="AP66" s="707">
        <v>162</v>
      </c>
      <c r="AQ66" s="582">
        <v>25</v>
      </c>
      <c r="AR66" s="576">
        <v>9646</v>
      </c>
      <c r="AS66" s="707">
        <v>761</v>
      </c>
      <c r="AT66" s="707">
        <v>1</v>
      </c>
      <c r="AU66" s="707">
        <v>456</v>
      </c>
      <c r="AV66" s="707">
        <v>25</v>
      </c>
      <c r="AW66" s="707">
        <v>27</v>
      </c>
      <c r="AX66" s="74" t="s">
        <v>1207</v>
      </c>
      <c r="AY66" s="74" t="s">
        <v>1207</v>
      </c>
      <c r="AZ66" s="74" t="s">
        <v>1207</v>
      </c>
      <c r="BA66" s="74" t="s">
        <v>1207</v>
      </c>
      <c r="BB66" s="577">
        <v>100</v>
      </c>
      <c r="BC66" s="577">
        <v>112.4</v>
      </c>
      <c r="BD66" s="577">
        <v>110.3</v>
      </c>
      <c r="BE66" s="74" t="s">
        <v>1207</v>
      </c>
      <c r="BF66" s="580">
        <v>33</v>
      </c>
      <c r="BG66" s="582">
        <v>43</v>
      </c>
      <c r="BH66" s="582">
        <v>35</v>
      </c>
      <c r="BI66" s="74" t="s">
        <v>1208</v>
      </c>
      <c r="BJ66" s="74" t="s">
        <v>1208</v>
      </c>
      <c r="BK66" s="580">
        <v>5</v>
      </c>
      <c r="BL66" s="580">
        <v>5</v>
      </c>
      <c r="BM66" s="582">
        <v>3</v>
      </c>
      <c r="BN66" s="582">
        <v>7</v>
      </c>
      <c r="BO66" s="579">
        <v>19</v>
      </c>
      <c r="BP66" s="576">
        <v>38733</v>
      </c>
      <c r="BQ66" s="579">
        <v>2</v>
      </c>
      <c r="BR66" s="576">
        <v>64590</v>
      </c>
      <c r="BS66" s="579">
        <v>6</v>
      </c>
      <c r="BT66" s="576">
        <v>169830</v>
      </c>
      <c r="BU66" s="579">
        <v>2</v>
      </c>
      <c r="BV66" s="576">
        <v>800</v>
      </c>
      <c r="BW66" s="577">
        <v>41.9</v>
      </c>
      <c r="BX66" s="580">
        <v>2</v>
      </c>
      <c r="BY66" s="580">
        <v>6</v>
      </c>
      <c r="BZ66" s="580">
        <v>680</v>
      </c>
      <c r="CA66" s="580">
        <v>9426</v>
      </c>
      <c r="CB66" s="577">
        <v>37.299999999999997</v>
      </c>
      <c r="CC66" s="583">
        <v>1.51</v>
      </c>
      <c r="CD66" s="577">
        <v>33.6</v>
      </c>
      <c r="CE66" s="577">
        <v>4.6171010535324921</v>
      </c>
      <c r="CF66" s="577">
        <v>60.2109770649</v>
      </c>
      <c r="CG66" s="579">
        <v>39</v>
      </c>
      <c r="CH66" s="576">
        <v>7085</v>
      </c>
      <c r="CI66" s="579">
        <v>389</v>
      </c>
      <c r="CJ66" s="579">
        <v>1546</v>
      </c>
      <c r="CK66" s="579">
        <v>4078</v>
      </c>
      <c r="CL66" s="579">
        <v>1197</v>
      </c>
      <c r="CM66" s="579">
        <v>343</v>
      </c>
      <c r="CN66" s="579">
        <v>625</v>
      </c>
      <c r="CO66" s="575">
        <v>1.62</v>
      </c>
      <c r="CP66" s="583" t="s">
        <v>439</v>
      </c>
      <c r="CQ66" s="579">
        <v>7</v>
      </c>
      <c r="CR66" s="579">
        <v>81</v>
      </c>
      <c r="CS66" s="579">
        <v>3</v>
      </c>
      <c r="CT66" s="579">
        <v>6</v>
      </c>
      <c r="CU66" s="579">
        <v>344</v>
      </c>
      <c r="CV66" s="579">
        <v>24</v>
      </c>
      <c r="CW66" s="576">
        <v>1517</v>
      </c>
      <c r="CX66" s="579">
        <v>13</v>
      </c>
      <c r="CY66" s="579">
        <v>1042</v>
      </c>
      <c r="CZ66" s="580">
        <v>58</v>
      </c>
      <c r="DA66" s="580">
        <v>701</v>
      </c>
      <c r="DB66" s="580">
        <v>10</v>
      </c>
      <c r="DC66" s="580">
        <v>73</v>
      </c>
      <c r="DD66" s="580">
        <v>24</v>
      </c>
      <c r="DE66" s="580">
        <v>656</v>
      </c>
      <c r="DF66" s="576">
        <v>11967</v>
      </c>
      <c r="DG66" s="576">
        <v>2454</v>
      </c>
      <c r="DH66" s="581">
        <v>2449</v>
      </c>
      <c r="DI66" s="581">
        <v>1459450.2420000001</v>
      </c>
      <c r="DJ66" s="581">
        <v>388316.04100000003</v>
      </c>
      <c r="DK66" s="581">
        <v>666994.55799999996</v>
      </c>
      <c r="DL66" s="576">
        <v>111545</v>
      </c>
      <c r="DM66" s="579">
        <v>19</v>
      </c>
      <c r="DN66" s="581">
        <v>18699</v>
      </c>
      <c r="DO66" s="581">
        <v>1909</v>
      </c>
      <c r="DP66" s="581">
        <v>1990</v>
      </c>
      <c r="DQ66" s="580">
        <v>340</v>
      </c>
      <c r="DR66" s="580">
        <v>1440</v>
      </c>
      <c r="DS66" s="576">
        <v>8302</v>
      </c>
      <c r="DT66" s="599">
        <v>18793</v>
      </c>
      <c r="DU66" s="576">
        <v>3676</v>
      </c>
      <c r="DV66" s="576">
        <v>4392</v>
      </c>
      <c r="DW66" s="580">
        <v>300</v>
      </c>
      <c r="DX66" s="580">
        <v>435</v>
      </c>
      <c r="DY66" s="580">
        <v>4</v>
      </c>
      <c r="DZ66" s="580">
        <v>2132</v>
      </c>
      <c r="EA66" s="580">
        <v>96</v>
      </c>
      <c r="EB66" s="580">
        <v>19619</v>
      </c>
      <c r="EC66" s="74" t="s">
        <v>1208</v>
      </c>
      <c r="ED66" s="584">
        <v>160</v>
      </c>
      <c r="EE66" s="576">
        <v>15049</v>
      </c>
      <c r="EF66" s="585">
        <v>14308</v>
      </c>
      <c r="EG66" s="579">
        <v>14</v>
      </c>
      <c r="EH66" s="586" t="s">
        <v>439</v>
      </c>
      <c r="EI66" s="580">
        <v>150</v>
      </c>
      <c r="EJ66" s="580">
        <v>157</v>
      </c>
      <c r="EK66" s="577">
        <v>68.2</v>
      </c>
      <c r="EL66" s="580">
        <v>88</v>
      </c>
      <c r="EM66" s="580">
        <v>254</v>
      </c>
      <c r="EN66" s="580">
        <v>1288</v>
      </c>
      <c r="EO66" s="581">
        <v>645</v>
      </c>
      <c r="EP66" s="581">
        <v>76</v>
      </c>
      <c r="EQ66" s="581">
        <v>3183</v>
      </c>
      <c r="ER66" s="576">
        <v>3226</v>
      </c>
      <c r="ES66" s="577">
        <v>98.4</v>
      </c>
      <c r="ET66" s="577">
        <v>96.9</v>
      </c>
      <c r="EU66" s="581">
        <v>623</v>
      </c>
      <c r="EV66" s="577">
        <v>21.6</v>
      </c>
      <c r="EW66" s="581">
        <v>90982</v>
      </c>
      <c r="EX66" s="577">
        <v>28.4</v>
      </c>
      <c r="EY66" s="581">
        <v>385501</v>
      </c>
      <c r="EZ66" s="577">
        <v>3.5</v>
      </c>
      <c r="FA66" s="580">
        <v>383</v>
      </c>
      <c r="FB66" s="580">
        <v>14</v>
      </c>
      <c r="FC66" s="576">
        <v>4870</v>
      </c>
      <c r="FD66" s="580">
        <v>177</v>
      </c>
      <c r="FE66" s="74" t="s">
        <v>1208</v>
      </c>
      <c r="FF66" s="580">
        <v>100</v>
      </c>
      <c r="FG66" s="577">
        <v>95.5</v>
      </c>
      <c r="FH66" s="576">
        <v>142569</v>
      </c>
      <c r="FI66" s="576">
        <v>18855</v>
      </c>
      <c r="FJ66" s="576">
        <v>120</v>
      </c>
      <c r="FK66" s="586">
        <v>122525</v>
      </c>
      <c r="FL66" s="576">
        <v>97886</v>
      </c>
      <c r="FM66" s="576">
        <v>21305</v>
      </c>
      <c r="FN66" s="576">
        <v>3334</v>
      </c>
      <c r="FO66" s="576">
        <v>1189</v>
      </c>
      <c r="FP66" s="587">
        <v>15.3</v>
      </c>
      <c r="FQ66" s="584">
        <v>525</v>
      </c>
      <c r="FR66" s="588">
        <v>17.11</v>
      </c>
      <c r="FS66" s="585">
        <v>9825</v>
      </c>
      <c r="FT66" s="580">
        <v>67</v>
      </c>
      <c r="FU66" s="580">
        <v>199</v>
      </c>
      <c r="FV66" s="580">
        <v>492</v>
      </c>
      <c r="FW66" s="589">
        <v>6</v>
      </c>
      <c r="FX66" s="590">
        <v>246</v>
      </c>
      <c r="FY66" s="591">
        <v>57.237613751263908</v>
      </c>
      <c r="FZ66" s="74" t="s">
        <v>1208</v>
      </c>
      <c r="GA66" s="588">
        <v>99.5</v>
      </c>
      <c r="GB66" s="588">
        <v>90</v>
      </c>
      <c r="GC66" s="577">
        <v>91.3</v>
      </c>
      <c r="GD66" s="592">
        <v>51.9</v>
      </c>
      <c r="GE66" s="593">
        <v>129</v>
      </c>
      <c r="GF66" s="584">
        <v>9</v>
      </c>
      <c r="GG66" s="584">
        <v>71</v>
      </c>
      <c r="GH66" s="580">
        <v>3058</v>
      </c>
      <c r="GI66" s="580">
        <v>6</v>
      </c>
      <c r="GJ66" s="580">
        <v>1882</v>
      </c>
      <c r="GK66" s="580">
        <v>2670</v>
      </c>
      <c r="GL66" s="580">
        <v>8</v>
      </c>
      <c r="GM66" s="586">
        <v>6181000</v>
      </c>
      <c r="GN66" s="594">
        <v>8145</v>
      </c>
      <c r="GO66" s="580">
        <v>28306956</v>
      </c>
      <c r="GP66" s="580" t="s">
        <v>439</v>
      </c>
      <c r="GQ66" s="576">
        <v>18092</v>
      </c>
      <c r="GR66" s="579">
        <v>146</v>
      </c>
      <c r="GS66" s="579">
        <v>2231</v>
      </c>
      <c r="GT66" s="579">
        <v>15715</v>
      </c>
      <c r="GU66" s="576">
        <v>175273</v>
      </c>
      <c r="GV66" s="576">
        <v>1814</v>
      </c>
      <c r="GW66" s="576">
        <v>24290</v>
      </c>
      <c r="GX66" s="576">
        <v>149169</v>
      </c>
      <c r="GY66" s="576">
        <v>1044</v>
      </c>
      <c r="GZ66" s="576">
        <v>10106</v>
      </c>
      <c r="HA66" s="576">
        <v>1032983</v>
      </c>
      <c r="HB66" s="576">
        <v>2878</v>
      </c>
      <c r="HC66" s="576">
        <v>22461</v>
      </c>
      <c r="HD66" s="576">
        <v>447498</v>
      </c>
      <c r="HE66" s="576">
        <v>286</v>
      </c>
      <c r="HF66" s="576">
        <v>11578</v>
      </c>
      <c r="HG66" s="576">
        <v>241242.3</v>
      </c>
      <c r="HH66" s="579">
        <v>279</v>
      </c>
      <c r="HI66" s="580">
        <v>11578</v>
      </c>
      <c r="HJ66" s="580">
        <v>241242</v>
      </c>
      <c r="HK66" s="595">
        <v>95</v>
      </c>
      <c r="HL66" s="580">
        <v>3661</v>
      </c>
      <c r="HM66" s="576">
        <v>5202</v>
      </c>
      <c r="HN66" s="576">
        <v>3628</v>
      </c>
      <c r="HO66" s="581">
        <v>1364</v>
      </c>
      <c r="HP66" s="74" t="s">
        <v>1208</v>
      </c>
      <c r="HQ66" s="74" t="s">
        <v>1208</v>
      </c>
      <c r="HR66" s="74" t="s">
        <v>1208</v>
      </c>
      <c r="HS66" s="581">
        <v>91</v>
      </c>
      <c r="HT66" s="576">
        <v>2630477</v>
      </c>
      <c r="HU66" s="576">
        <v>18021776</v>
      </c>
      <c r="HV66" s="580">
        <v>2081852.6</v>
      </c>
      <c r="HW66" s="580">
        <v>2506296.7000000002</v>
      </c>
      <c r="HX66" s="580">
        <v>453361.3</v>
      </c>
      <c r="HY66" s="580">
        <v>9230</v>
      </c>
      <c r="HZ66" s="580">
        <v>2360</v>
      </c>
      <c r="IA66" s="580">
        <v>243370</v>
      </c>
      <c r="IB66" s="580">
        <v>190233</v>
      </c>
      <c r="IC66" s="580" t="s">
        <v>439</v>
      </c>
      <c r="ID66" s="580">
        <v>9894155</v>
      </c>
      <c r="IE66" s="580" t="s">
        <v>439</v>
      </c>
      <c r="IF66" s="576">
        <v>337</v>
      </c>
      <c r="IG66" s="576" t="s">
        <v>439</v>
      </c>
      <c r="IH66" s="580">
        <v>101</v>
      </c>
      <c r="II66" s="576" t="s">
        <v>439</v>
      </c>
      <c r="IJ66" s="580">
        <v>25931</v>
      </c>
      <c r="IK66" s="576">
        <v>246144</v>
      </c>
      <c r="IL66" s="707">
        <v>16699</v>
      </c>
      <c r="IM66" s="626" t="s">
        <v>439</v>
      </c>
      <c r="IN66" s="620">
        <v>50.59</v>
      </c>
      <c r="IO66" s="609">
        <v>278193</v>
      </c>
      <c r="IP66" s="613">
        <v>-9.93</v>
      </c>
      <c r="IQ66" s="592">
        <v>0.6</v>
      </c>
      <c r="IR66" s="592">
        <v>0.6</v>
      </c>
      <c r="IS66" s="592">
        <v>1874.2</v>
      </c>
      <c r="IT66" s="592">
        <v>1866.1</v>
      </c>
      <c r="IU66" s="707">
        <v>51364</v>
      </c>
      <c r="IV66" s="577">
        <v>69.599999999999994</v>
      </c>
      <c r="IW66" s="577">
        <v>55.3</v>
      </c>
      <c r="IX66" s="577">
        <v>34.9</v>
      </c>
      <c r="IY66" s="577">
        <v>59.4</v>
      </c>
      <c r="IZ66" s="577">
        <v>20.399999999999999</v>
      </c>
      <c r="JA66" s="707">
        <v>2</v>
      </c>
      <c r="JB66" s="707">
        <v>6</v>
      </c>
      <c r="JC66" s="588">
        <v>53</v>
      </c>
      <c r="JD66" s="621">
        <v>0.68200000000000005</v>
      </c>
      <c r="JE66" s="622">
        <v>93.4</v>
      </c>
      <c r="JF66" s="622">
        <v>6.8</v>
      </c>
      <c r="JG66" s="622">
        <v>3</v>
      </c>
      <c r="JH66" s="623">
        <v>177714773</v>
      </c>
      <c r="JI66" s="579">
        <v>42</v>
      </c>
      <c r="JJ66" s="579">
        <v>58.3</v>
      </c>
      <c r="JK66" s="579" t="s">
        <v>439</v>
      </c>
      <c r="JL66" s="579" t="s">
        <v>439</v>
      </c>
      <c r="JM66" s="579">
        <v>40.299999999999997</v>
      </c>
      <c r="JN66" s="577">
        <v>40.6</v>
      </c>
      <c r="JO66" s="624">
        <v>2467</v>
      </c>
      <c r="JP66" s="74" t="s">
        <v>1208</v>
      </c>
      <c r="JQ66" s="74" t="s">
        <v>1208</v>
      </c>
      <c r="JR66" s="74" t="s">
        <v>1208</v>
      </c>
      <c r="JS66" s="577">
        <v>24</v>
      </c>
      <c r="JT66" s="577">
        <v>29</v>
      </c>
      <c r="JU66" s="576">
        <v>73478</v>
      </c>
      <c r="JV66" s="576">
        <v>1340</v>
      </c>
      <c r="JW66" s="576">
        <v>1169</v>
      </c>
      <c r="JX66" s="576">
        <v>5776</v>
      </c>
      <c r="JY66" s="576">
        <v>7574</v>
      </c>
      <c r="JZ66" s="576">
        <v>8703</v>
      </c>
      <c r="KA66" s="576">
        <v>9986</v>
      </c>
      <c r="KB66" s="576">
        <v>11645</v>
      </c>
      <c r="KC66" s="576">
        <v>10329</v>
      </c>
      <c r="KD66" s="576">
        <v>9923</v>
      </c>
      <c r="KE66" s="576">
        <v>9431</v>
      </c>
      <c r="KF66" s="576">
        <v>8024</v>
      </c>
      <c r="KG66" s="576">
        <v>5575</v>
      </c>
      <c r="KH66" s="74" t="s">
        <v>1208</v>
      </c>
      <c r="KI66" s="576">
        <v>2431</v>
      </c>
      <c r="KJ66" s="576">
        <v>1059</v>
      </c>
      <c r="KK66" s="576">
        <v>489</v>
      </c>
      <c r="KL66" s="576">
        <v>216</v>
      </c>
      <c r="KM66" s="576">
        <v>9733</v>
      </c>
      <c r="KN66" s="576">
        <v>8264</v>
      </c>
      <c r="KO66" s="576">
        <v>9145</v>
      </c>
      <c r="KP66" s="576">
        <v>11097</v>
      </c>
      <c r="KQ66" s="576">
        <v>12792</v>
      </c>
      <c r="KR66" s="576">
        <v>14360</v>
      </c>
      <c r="KS66" s="576">
        <v>12795</v>
      </c>
      <c r="KT66" s="576">
        <v>12631</v>
      </c>
      <c r="KU66" s="576">
        <v>13134</v>
      </c>
      <c r="KV66" s="576">
        <v>14740</v>
      </c>
      <c r="KW66" s="576">
        <v>15854</v>
      </c>
      <c r="KX66" s="74" t="s">
        <v>1208</v>
      </c>
      <c r="KY66" s="576">
        <v>11612</v>
      </c>
      <c r="KZ66" s="576">
        <v>9987</v>
      </c>
      <c r="LA66" s="576">
        <v>9106</v>
      </c>
      <c r="LB66" s="576">
        <v>10960</v>
      </c>
    </row>
    <row r="67" spans="1:314" ht="12" customHeight="1">
      <c r="A67" s="3">
        <v>462012</v>
      </c>
      <c r="B67" s="555" t="s">
        <v>749</v>
      </c>
      <c r="C67" s="575">
        <v>547.58000000000004</v>
      </c>
      <c r="D67" s="576">
        <v>600890</v>
      </c>
      <c r="E67" s="577">
        <v>13.8</v>
      </c>
      <c r="F67" s="577">
        <v>59</v>
      </c>
      <c r="G67" s="577">
        <v>27.2</v>
      </c>
      <c r="H67" s="578">
        <v>31272</v>
      </c>
      <c r="I67" s="578">
        <v>65967</v>
      </c>
      <c r="J67" s="578">
        <v>101077</v>
      </c>
      <c r="K67" s="576">
        <v>80567</v>
      </c>
      <c r="L67" s="576">
        <v>297290</v>
      </c>
      <c r="M67" s="576">
        <v>3346</v>
      </c>
      <c r="N67" s="576">
        <v>20665</v>
      </c>
      <c r="O67" s="579">
        <v>21452</v>
      </c>
      <c r="P67" s="74" t="s">
        <v>1208</v>
      </c>
      <c r="Q67" s="74" t="s">
        <v>1208</v>
      </c>
      <c r="R67" s="578">
        <v>593474</v>
      </c>
      <c r="S67" s="576">
        <v>599814</v>
      </c>
      <c r="T67" s="576">
        <v>608502</v>
      </c>
      <c r="U67" s="576">
        <v>969693</v>
      </c>
      <c r="V67" s="576">
        <v>1961273</v>
      </c>
      <c r="W67" s="576">
        <v>921064</v>
      </c>
      <c r="X67" s="576">
        <v>958638</v>
      </c>
      <c r="Y67" s="580">
        <v>117</v>
      </c>
      <c r="Z67" s="574">
        <v>195</v>
      </c>
      <c r="AA67" s="580">
        <v>78</v>
      </c>
      <c r="AB67" s="74" t="s">
        <v>1208</v>
      </c>
      <c r="AC67" s="74" t="s">
        <v>1208</v>
      </c>
      <c r="AD67" s="581">
        <v>115750</v>
      </c>
      <c r="AE67" s="576">
        <v>298963</v>
      </c>
      <c r="AF67" s="580">
        <v>1936</v>
      </c>
      <c r="AG67" s="576">
        <v>1990</v>
      </c>
      <c r="AH67" s="576">
        <v>455851</v>
      </c>
      <c r="AI67" s="576">
        <v>1502</v>
      </c>
      <c r="AJ67" s="74" t="s">
        <v>1207</v>
      </c>
      <c r="AK67" s="574">
        <v>24</v>
      </c>
      <c r="AL67" s="576">
        <v>2903</v>
      </c>
      <c r="AM67" s="579">
        <v>79</v>
      </c>
      <c r="AN67" s="576">
        <v>33170</v>
      </c>
      <c r="AO67" s="592">
        <v>1988.5</v>
      </c>
      <c r="AP67" s="576">
        <v>149</v>
      </c>
      <c r="AQ67" s="582">
        <v>39</v>
      </c>
      <c r="AR67" s="576">
        <v>15684</v>
      </c>
      <c r="AS67" s="592">
        <v>1103.5</v>
      </c>
      <c r="AT67" s="576">
        <v>11</v>
      </c>
      <c r="AU67" s="576">
        <v>508</v>
      </c>
      <c r="AV67" s="576">
        <v>17</v>
      </c>
      <c r="AW67" s="576">
        <v>22</v>
      </c>
      <c r="AX67" s="74" t="s">
        <v>1207</v>
      </c>
      <c r="AY67" s="74" t="s">
        <v>1207</v>
      </c>
      <c r="AZ67" s="74" t="s">
        <v>1207</v>
      </c>
      <c r="BA67" s="74" t="s">
        <v>1207</v>
      </c>
      <c r="BB67" s="577">
        <v>96.827262044653352</v>
      </c>
      <c r="BC67" s="577">
        <v>104.6</v>
      </c>
      <c r="BD67" s="577">
        <v>101.6</v>
      </c>
      <c r="BE67" s="74" t="s">
        <v>1207</v>
      </c>
      <c r="BF67" s="580">
        <v>38</v>
      </c>
      <c r="BG67" s="582">
        <v>40</v>
      </c>
      <c r="BH67" s="582">
        <v>40</v>
      </c>
      <c r="BI67" s="74" t="s">
        <v>1208</v>
      </c>
      <c r="BJ67" s="74" t="s">
        <v>1208</v>
      </c>
      <c r="BK67" s="580">
        <v>6</v>
      </c>
      <c r="BL67" s="580">
        <v>1</v>
      </c>
      <c r="BM67" s="582">
        <v>3</v>
      </c>
      <c r="BN67" s="582">
        <v>10</v>
      </c>
      <c r="BO67" s="579">
        <v>11</v>
      </c>
      <c r="BP67" s="576">
        <v>40120</v>
      </c>
      <c r="BQ67" s="579">
        <v>1</v>
      </c>
      <c r="BR67" s="576">
        <v>27950</v>
      </c>
      <c r="BS67" s="579">
        <v>1</v>
      </c>
      <c r="BT67" s="576">
        <v>15975</v>
      </c>
      <c r="BU67" s="579">
        <v>5</v>
      </c>
      <c r="BV67" s="576">
        <v>4210</v>
      </c>
      <c r="BW67" s="577">
        <v>44.4</v>
      </c>
      <c r="BX67" s="580">
        <v>3</v>
      </c>
      <c r="BY67" s="580">
        <v>3</v>
      </c>
      <c r="BZ67" s="580">
        <v>1816</v>
      </c>
      <c r="CA67" s="580">
        <v>12927</v>
      </c>
      <c r="CB67" s="577">
        <v>45.1</v>
      </c>
      <c r="CC67" s="583">
        <v>1.53</v>
      </c>
      <c r="CD67" s="577">
        <v>27.9</v>
      </c>
      <c r="CE67" s="577">
        <v>4.9149818120294393</v>
      </c>
      <c r="CF67" s="577">
        <v>59.048166140100001</v>
      </c>
      <c r="CG67" s="579">
        <v>88</v>
      </c>
      <c r="CH67" s="576">
        <v>14132</v>
      </c>
      <c r="CI67" s="579">
        <v>544</v>
      </c>
      <c r="CJ67" s="579">
        <v>2484</v>
      </c>
      <c r="CK67" s="579">
        <v>1291</v>
      </c>
      <c r="CL67" s="579">
        <v>292</v>
      </c>
      <c r="CM67" s="579">
        <v>94</v>
      </c>
      <c r="CN67" s="579">
        <v>198</v>
      </c>
      <c r="CO67" s="575">
        <v>1.4</v>
      </c>
      <c r="CP67" s="583" t="s">
        <v>439</v>
      </c>
      <c r="CQ67" s="579">
        <v>2</v>
      </c>
      <c r="CR67" s="579">
        <v>24</v>
      </c>
      <c r="CS67" s="579">
        <v>7</v>
      </c>
      <c r="CT67" s="579">
        <v>3</v>
      </c>
      <c r="CU67" s="579">
        <v>180</v>
      </c>
      <c r="CV67" s="579">
        <v>45</v>
      </c>
      <c r="CW67" s="576">
        <v>2611</v>
      </c>
      <c r="CX67" s="579">
        <v>20</v>
      </c>
      <c r="CY67" s="579">
        <v>1438</v>
      </c>
      <c r="CZ67" s="580">
        <v>125</v>
      </c>
      <c r="DA67" s="580">
        <v>2047</v>
      </c>
      <c r="DB67" s="580">
        <v>26</v>
      </c>
      <c r="DC67" s="580">
        <v>250</v>
      </c>
      <c r="DD67" s="580">
        <v>29</v>
      </c>
      <c r="DE67" s="580">
        <v>747</v>
      </c>
      <c r="DF67" s="576">
        <v>18747</v>
      </c>
      <c r="DG67" s="576">
        <v>6466</v>
      </c>
      <c r="DH67" s="581">
        <v>3877</v>
      </c>
      <c r="DI67" s="581">
        <v>1639678.733</v>
      </c>
      <c r="DJ67" s="581">
        <v>1101932.719</v>
      </c>
      <c r="DK67" s="581">
        <v>1072397.0249999999</v>
      </c>
      <c r="DL67" s="576">
        <v>162869</v>
      </c>
      <c r="DM67" s="579">
        <v>19</v>
      </c>
      <c r="DN67" s="581">
        <v>33983</v>
      </c>
      <c r="DO67" s="581">
        <v>3989</v>
      </c>
      <c r="DP67" s="581">
        <v>3507</v>
      </c>
      <c r="DQ67" s="580">
        <v>311</v>
      </c>
      <c r="DR67" s="580">
        <v>4081</v>
      </c>
      <c r="DS67" s="576">
        <v>17079</v>
      </c>
      <c r="DT67" s="599">
        <v>28954</v>
      </c>
      <c r="DU67" s="576">
        <v>5747</v>
      </c>
      <c r="DV67" s="576">
        <v>6451</v>
      </c>
      <c r="DW67" s="580">
        <v>701</v>
      </c>
      <c r="DX67" s="580">
        <v>746</v>
      </c>
      <c r="DY67" s="580">
        <v>23</v>
      </c>
      <c r="DZ67" s="580">
        <v>4685</v>
      </c>
      <c r="EA67" s="580">
        <v>50</v>
      </c>
      <c r="EB67" s="580">
        <v>13817</v>
      </c>
      <c r="EC67" s="74" t="s">
        <v>1208</v>
      </c>
      <c r="ED67" s="584">
        <v>181</v>
      </c>
      <c r="EE67" s="576">
        <v>19007</v>
      </c>
      <c r="EF67" s="585">
        <v>17911</v>
      </c>
      <c r="EG67" s="579">
        <v>216</v>
      </c>
      <c r="EH67" s="586">
        <v>2413</v>
      </c>
      <c r="EI67" s="580">
        <v>166</v>
      </c>
      <c r="EJ67" s="580">
        <v>179</v>
      </c>
      <c r="EK67" s="577">
        <v>78.2</v>
      </c>
      <c r="EL67" s="580">
        <v>58</v>
      </c>
      <c r="EM67" s="580">
        <v>96</v>
      </c>
      <c r="EN67" s="580">
        <v>2480</v>
      </c>
      <c r="EO67" s="581">
        <v>726</v>
      </c>
      <c r="EP67" s="581">
        <v>61</v>
      </c>
      <c r="EQ67" s="581">
        <v>4817</v>
      </c>
      <c r="ER67" s="576">
        <v>4784</v>
      </c>
      <c r="ES67" s="577">
        <v>96.3</v>
      </c>
      <c r="ET67" s="577">
        <v>96.2</v>
      </c>
      <c r="EU67" s="581">
        <v>286</v>
      </c>
      <c r="EV67" s="577">
        <v>25.27</v>
      </c>
      <c r="EW67" s="581">
        <v>120573</v>
      </c>
      <c r="EX67" s="577">
        <v>34.6</v>
      </c>
      <c r="EY67" s="581">
        <v>461923</v>
      </c>
      <c r="EZ67" s="577">
        <v>2.9</v>
      </c>
      <c r="FA67" s="578">
        <v>571</v>
      </c>
      <c r="FB67" s="578">
        <v>45</v>
      </c>
      <c r="FC67" s="578">
        <v>11250</v>
      </c>
      <c r="FD67" s="580">
        <v>111</v>
      </c>
      <c r="FE67" s="74" t="s">
        <v>1208</v>
      </c>
      <c r="FF67" s="580">
        <v>100</v>
      </c>
      <c r="FG67" s="577">
        <v>100</v>
      </c>
      <c r="FH67" s="576">
        <v>215270</v>
      </c>
      <c r="FI67" s="576">
        <v>72525</v>
      </c>
      <c r="FJ67" s="576">
        <v>47</v>
      </c>
      <c r="FK67" s="586">
        <v>140170</v>
      </c>
      <c r="FL67" s="576">
        <v>110052</v>
      </c>
      <c r="FM67" s="576">
        <v>27501</v>
      </c>
      <c r="FN67" s="576">
        <v>2617</v>
      </c>
      <c r="FO67" s="576">
        <v>2575</v>
      </c>
      <c r="FP67" s="587">
        <v>12.7</v>
      </c>
      <c r="FQ67" s="584">
        <v>678</v>
      </c>
      <c r="FR67" s="588">
        <v>7.8</v>
      </c>
      <c r="FS67" s="585">
        <v>16799</v>
      </c>
      <c r="FT67" s="580">
        <v>222</v>
      </c>
      <c r="FU67" s="580">
        <v>376</v>
      </c>
      <c r="FV67" s="580">
        <v>2022</v>
      </c>
      <c r="FW67" s="589">
        <v>44</v>
      </c>
      <c r="FX67" s="590">
        <v>1133</v>
      </c>
      <c r="FY67" s="591">
        <v>54.126083618865742</v>
      </c>
      <c r="FZ67" s="74" t="s">
        <v>1208</v>
      </c>
      <c r="GA67" s="588">
        <v>99</v>
      </c>
      <c r="GB67" s="588">
        <v>92.2</v>
      </c>
      <c r="GC67" s="577">
        <v>79.400000000000006</v>
      </c>
      <c r="GD67" s="592">
        <v>72.400000000000006</v>
      </c>
      <c r="GE67" s="593">
        <v>148</v>
      </c>
      <c r="GF67" s="584">
        <v>21</v>
      </c>
      <c r="GG67" s="584">
        <v>104</v>
      </c>
      <c r="GH67" s="580">
        <v>2064</v>
      </c>
      <c r="GI67" s="580">
        <v>19</v>
      </c>
      <c r="GJ67" s="580">
        <v>2674</v>
      </c>
      <c r="GK67" s="580">
        <v>3994</v>
      </c>
      <c r="GL67" s="580">
        <v>6</v>
      </c>
      <c r="GM67" s="586">
        <v>10007000</v>
      </c>
      <c r="GN67" s="594">
        <v>9351</v>
      </c>
      <c r="GO67" s="580">
        <v>31878729</v>
      </c>
      <c r="GP67" s="580">
        <v>14848005</v>
      </c>
      <c r="GQ67" s="576">
        <v>27279</v>
      </c>
      <c r="GR67" s="579">
        <v>82</v>
      </c>
      <c r="GS67" s="579">
        <v>3470</v>
      </c>
      <c r="GT67" s="579">
        <v>23727</v>
      </c>
      <c r="GU67" s="576">
        <v>274569</v>
      </c>
      <c r="GV67" s="576">
        <v>637</v>
      </c>
      <c r="GW67" s="576">
        <v>35750</v>
      </c>
      <c r="GX67" s="576">
        <v>238182</v>
      </c>
      <c r="GY67" s="576">
        <v>1885</v>
      </c>
      <c r="GZ67" s="576">
        <v>18851</v>
      </c>
      <c r="HA67" s="576">
        <v>1942237</v>
      </c>
      <c r="HB67" s="576">
        <v>4218</v>
      </c>
      <c r="HC67" s="576">
        <v>34785</v>
      </c>
      <c r="HD67" s="576">
        <v>662715</v>
      </c>
      <c r="HE67" s="576">
        <v>467</v>
      </c>
      <c r="HF67" s="576">
        <v>12471</v>
      </c>
      <c r="HG67" s="576">
        <v>356110.78</v>
      </c>
      <c r="HH67" s="579">
        <v>464</v>
      </c>
      <c r="HI67" s="580">
        <v>11330</v>
      </c>
      <c r="HJ67" s="580">
        <v>333186</v>
      </c>
      <c r="HK67" s="595">
        <v>65.55</v>
      </c>
      <c r="HL67" s="580">
        <v>850</v>
      </c>
      <c r="HM67" s="576">
        <v>4562</v>
      </c>
      <c r="HN67" s="576">
        <v>1176</v>
      </c>
      <c r="HO67" s="581">
        <v>173</v>
      </c>
      <c r="HP67" s="74" t="s">
        <v>1208</v>
      </c>
      <c r="HQ67" s="74" t="s">
        <v>1208</v>
      </c>
      <c r="HR67" s="74" t="s">
        <v>1208</v>
      </c>
      <c r="HS67" s="581">
        <v>113</v>
      </c>
      <c r="HT67" s="576">
        <v>2653033</v>
      </c>
      <c r="HU67" s="576">
        <v>21345031</v>
      </c>
      <c r="HV67" s="580">
        <v>2187719.4500000002</v>
      </c>
      <c r="HW67" s="580">
        <v>2627329.3199999998</v>
      </c>
      <c r="HX67" s="580">
        <v>638439.81000000006</v>
      </c>
      <c r="HY67" s="580">
        <v>17346</v>
      </c>
      <c r="HZ67" s="580">
        <v>18346</v>
      </c>
      <c r="IA67" s="580">
        <v>243723</v>
      </c>
      <c r="IB67" s="580">
        <v>207357</v>
      </c>
      <c r="IC67" s="609">
        <v>13616</v>
      </c>
      <c r="ID67" s="609" t="s">
        <v>439</v>
      </c>
      <c r="IE67" s="609">
        <v>11116108</v>
      </c>
      <c r="IF67" s="578" t="s">
        <v>439</v>
      </c>
      <c r="IG67" s="578">
        <v>148</v>
      </c>
      <c r="IH67" s="609" t="s">
        <v>439</v>
      </c>
      <c r="II67" s="578">
        <v>128</v>
      </c>
      <c r="IJ67" s="609">
        <v>44019</v>
      </c>
      <c r="IK67" s="576">
        <v>329751</v>
      </c>
      <c r="IL67" s="578">
        <v>30601</v>
      </c>
      <c r="IM67" s="626">
        <v>0</v>
      </c>
      <c r="IN67" s="620">
        <v>74.59</v>
      </c>
      <c r="IO67" s="609">
        <v>482548</v>
      </c>
      <c r="IP67" s="613">
        <v>-17.46</v>
      </c>
      <c r="IQ67" s="592">
        <v>4.2</v>
      </c>
      <c r="IR67" s="592">
        <v>2.5</v>
      </c>
      <c r="IS67" s="576">
        <v>2810</v>
      </c>
      <c r="IT67" s="576">
        <v>2530</v>
      </c>
      <c r="IU67" s="576">
        <v>8474</v>
      </c>
      <c r="IV67" s="577">
        <v>67.599999999999994</v>
      </c>
      <c r="IW67" s="577">
        <v>56.2</v>
      </c>
      <c r="IX67" s="577">
        <v>29.8</v>
      </c>
      <c r="IY67" s="577">
        <v>63.9</v>
      </c>
      <c r="IZ67" s="577">
        <v>19.7</v>
      </c>
      <c r="JA67" s="578">
        <v>4</v>
      </c>
      <c r="JB67" s="578">
        <v>10</v>
      </c>
      <c r="JC67" s="588">
        <v>53</v>
      </c>
      <c r="JD67" s="621">
        <v>0.72799999999999998</v>
      </c>
      <c r="JE67" s="622">
        <v>92.9</v>
      </c>
      <c r="JF67" s="622">
        <v>2.5</v>
      </c>
      <c r="JG67" s="622">
        <v>3.4</v>
      </c>
      <c r="JH67" s="623">
        <v>269827981</v>
      </c>
      <c r="JI67" s="579">
        <v>44.4</v>
      </c>
      <c r="JJ67" s="579">
        <v>56.7</v>
      </c>
      <c r="JK67" s="627" t="s">
        <v>439</v>
      </c>
      <c r="JL67" s="627" t="s">
        <v>439</v>
      </c>
      <c r="JM67" s="672">
        <v>30</v>
      </c>
      <c r="JN67" s="577">
        <v>38</v>
      </c>
      <c r="JO67" s="624">
        <v>5627</v>
      </c>
      <c r="JP67" s="74" t="s">
        <v>1208</v>
      </c>
      <c r="JQ67" s="74" t="s">
        <v>1208</v>
      </c>
      <c r="JR67" s="74" t="s">
        <v>1208</v>
      </c>
      <c r="JS67" s="577">
        <v>24</v>
      </c>
      <c r="JT67" s="577">
        <v>35.299999999999997</v>
      </c>
      <c r="JU67" s="576">
        <v>114237</v>
      </c>
      <c r="JV67" s="576">
        <v>2094</v>
      </c>
      <c r="JW67" s="576">
        <v>1931</v>
      </c>
      <c r="JX67" s="576">
        <v>10125</v>
      </c>
      <c r="JY67" s="576">
        <v>12334</v>
      </c>
      <c r="JZ67" s="576">
        <v>12977</v>
      </c>
      <c r="KA67" s="576">
        <v>14183</v>
      </c>
      <c r="KB67" s="576">
        <v>15562</v>
      </c>
      <c r="KC67" s="576">
        <v>14828</v>
      </c>
      <c r="KD67" s="576">
        <v>14390</v>
      </c>
      <c r="KE67" s="576">
        <v>13597</v>
      </c>
      <c r="KF67" s="576">
        <v>11565</v>
      </c>
      <c r="KG67" s="576">
        <v>6996</v>
      </c>
      <c r="KH67" s="74" t="s">
        <v>1208</v>
      </c>
      <c r="KI67" s="576">
        <v>2820</v>
      </c>
      <c r="KJ67" s="576">
        <v>1331</v>
      </c>
      <c r="KK67" s="576">
        <v>560</v>
      </c>
      <c r="KL67" s="576">
        <v>275</v>
      </c>
      <c r="KM67" s="576">
        <v>14368</v>
      </c>
      <c r="KN67" s="576">
        <v>14017</v>
      </c>
      <c r="KO67" s="576">
        <v>15030</v>
      </c>
      <c r="KP67" s="576">
        <v>17493</v>
      </c>
      <c r="KQ67" s="576">
        <v>19320</v>
      </c>
      <c r="KR67" s="576">
        <v>20311</v>
      </c>
      <c r="KS67" s="576">
        <v>18928</v>
      </c>
      <c r="KT67" s="576">
        <v>19033</v>
      </c>
      <c r="KU67" s="576">
        <v>20185</v>
      </c>
      <c r="KV67" s="576">
        <v>22237</v>
      </c>
      <c r="KW67" s="576">
        <v>21527</v>
      </c>
      <c r="KX67" s="74" t="s">
        <v>1208</v>
      </c>
      <c r="KY67" s="576">
        <v>16446</v>
      </c>
      <c r="KZ67" s="576">
        <v>14503</v>
      </c>
      <c r="LA67" s="576">
        <v>13408</v>
      </c>
      <c r="LB67" s="576">
        <v>16746</v>
      </c>
    </row>
    <row r="68" spans="1:314" ht="12" customHeight="1">
      <c r="A68" s="3">
        <v>472018</v>
      </c>
      <c r="B68" s="555" t="s">
        <v>750</v>
      </c>
      <c r="C68" s="575">
        <v>39.99</v>
      </c>
      <c r="D68" s="576">
        <v>321183</v>
      </c>
      <c r="E68" s="577">
        <v>14.9089459902921</v>
      </c>
      <c r="F68" s="577">
        <v>61.912990413564799</v>
      </c>
      <c r="G68" s="577">
        <v>23.178063596143001</v>
      </c>
      <c r="H68" s="578">
        <v>17985</v>
      </c>
      <c r="I68" s="578">
        <v>37991</v>
      </c>
      <c r="J68" s="578">
        <v>57935</v>
      </c>
      <c r="K68" s="576">
        <v>37198</v>
      </c>
      <c r="L68" s="576">
        <v>154769</v>
      </c>
      <c r="M68" s="576">
        <v>5642</v>
      </c>
      <c r="N68" s="576">
        <v>16993</v>
      </c>
      <c r="O68" s="579">
        <v>17495</v>
      </c>
      <c r="P68" s="74" t="s">
        <v>1208</v>
      </c>
      <c r="Q68" s="74" t="s">
        <v>1208</v>
      </c>
      <c r="R68" s="578">
        <v>317060</v>
      </c>
      <c r="S68" s="576">
        <v>319435</v>
      </c>
      <c r="T68" s="576">
        <v>349980</v>
      </c>
      <c r="U68" s="576">
        <v>140870</v>
      </c>
      <c r="V68" s="576">
        <v>972684</v>
      </c>
      <c r="W68" s="576">
        <v>398030</v>
      </c>
      <c r="X68" s="576">
        <v>664406</v>
      </c>
      <c r="Y68" s="580">
        <v>0</v>
      </c>
      <c r="Z68" s="574">
        <v>98</v>
      </c>
      <c r="AA68" s="580">
        <v>31</v>
      </c>
      <c r="AB68" s="74" t="s">
        <v>1208</v>
      </c>
      <c r="AC68" s="74" t="s">
        <v>1208</v>
      </c>
      <c r="AD68" s="581" t="s">
        <v>439</v>
      </c>
      <c r="AE68" s="581">
        <v>1016</v>
      </c>
      <c r="AF68" s="580">
        <v>1105</v>
      </c>
      <c r="AG68" s="576">
        <v>1668</v>
      </c>
      <c r="AH68" s="576" t="s">
        <v>439</v>
      </c>
      <c r="AI68" s="576" t="s">
        <v>439</v>
      </c>
      <c r="AJ68" s="74" t="s">
        <v>1207</v>
      </c>
      <c r="AK68" s="708">
        <v>6</v>
      </c>
      <c r="AL68" s="576">
        <v>679</v>
      </c>
      <c r="AM68" s="579">
        <v>36</v>
      </c>
      <c r="AN68" s="576">
        <v>19641</v>
      </c>
      <c r="AO68" s="576">
        <v>1123</v>
      </c>
      <c r="AP68" s="576">
        <v>316</v>
      </c>
      <c r="AQ68" s="582">
        <v>18</v>
      </c>
      <c r="AR68" s="576">
        <v>8693</v>
      </c>
      <c r="AS68" s="576">
        <v>612</v>
      </c>
      <c r="AT68" s="576">
        <v>11</v>
      </c>
      <c r="AU68" s="576">
        <v>459</v>
      </c>
      <c r="AV68" s="576">
        <v>10</v>
      </c>
      <c r="AW68" s="576">
        <v>73</v>
      </c>
      <c r="AX68" s="74" t="s">
        <v>1207</v>
      </c>
      <c r="AY68" s="74" t="s">
        <v>1207</v>
      </c>
      <c r="AZ68" s="74" t="s">
        <v>1207</v>
      </c>
      <c r="BA68" s="74" t="s">
        <v>1207</v>
      </c>
      <c r="BB68" s="577">
        <v>93.181818181818173</v>
      </c>
      <c r="BC68" s="577">
        <v>130.69999999999999</v>
      </c>
      <c r="BD68" s="577">
        <v>124</v>
      </c>
      <c r="BE68" s="74" t="s">
        <v>1207</v>
      </c>
      <c r="BF68" s="580">
        <v>13</v>
      </c>
      <c r="BG68" s="582">
        <v>13</v>
      </c>
      <c r="BH68" s="582">
        <v>2</v>
      </c>
      <c r="BI68" s="74" t="s">
        <v>1208</v>
      </c>
      <c r="BJ68" s="74" t="s">
        <v>1208</v>
      </c>
      <c r="BK68" s="580">
        <v>12</v>
      </c>
      <c r="BL68" s="580">
        <v>12</v>
      </c>
      <c r="BM68" s="582">
        <v>15</v>
      </c>
      <c r="BN68" s="582">
        <v>6</v>
      </c>
      <c r="BO68" s="579">
        <v>1</v>
      </c>
      <c r="BP68" s="576">
        <v>10114</v>
      </c>
      <c r="BQ68" s="579" t="s">
        <v>439</v>
      </c>
      <c r="BR68" s="576" t="s">
        <v>439</v>
      </c>
      <c r="BS68" s="579">
        <v>1</v>
      </c>
      <c r="BT68" s="576">
        <v>50395</v>
      </c>
      <c r="BU68" s="579">
        <v>1</v>
      </c>
      <c r="BV68" s="576">
        <v>288</v>
      </c>
      <c r="BW68" s="577">
        <v>40.9</v>
      </c>
      <c r="BX68" s="580">
        <v>0</v>
      </c>
      <c r="BY68" s="580">
        <v>3</v>
      </c>
      <c r="BZ68" s="580">
        <v>0</v>
      </c>
      <c r="CA68" s="580">
        <v>3106</v>
      </c>
      <c r="CB68" s="577">
        <v>49.01</v>
      </c>
      <c r="CC68" s="583">
        <v>1.19</v>
      </c>
      <c r="CD68" s="577">
        <v>32.799999999999997</v>
      </c>
      <c r="CE68" s="577">
        <v>6.5259904344068378</v>
      </c>
      <c r="CF68" s="577">
        <v>61.117776086699998</v>
      </c>
      <c r="CG68" s="579">
        <v>18</v>
      </c>
      <c r="CH68" s="576">
        <v>3588</v>
      </c>
      <c r="CI68" s="579">
        <v>282</v>
      </c>
      <c r="CJ68" s="579">
        <v>938</v>
      </c>
      <c r="CK68" s="579">
        <v>2802</v>
      </c>
      <c r="CL68" s="579">
        <v>756</v>
      </c>
      <c r="CM68" s="579">
        <v>202</v>
      </c>
      <c r="CN68" s="579">
        <v>364</v>
      </c>
      <c r="CO68" s="575">
        <v>1.53</v>
      </c>
      <c r="CP68" s="583">
        <v>0</v>
      </c>
      <c r="CQ68" s="579">
        <v>6</v>
      </c>
      <c r="CR68" s="579">
        <v>13</v>
      </c>
      <c r="CS68" s="579">
        <v>4</v>
      </c>
      <c r="CT68" s="579">
        <v>1</v>
      </c>
      <c r="CU68" s="579">
        <v>70</v>
      </c>
      <c r="CV68" s="579">
        <v>7</v>
      </c>
      <c r="CW68" s="576">
        <v>620</v>
      </c>
      <c r="CX68" s="579">
        <v>6</v>
      </c>
      <c r="CY68" s="579">
        <v>482</v>
      </c>
      <c r="CZ68" s="580">
        <v>23</v>
      </c>
      <c r="DA68" s="580">
        <v>243</v>
      </c>
      <c r="DB68" s="580">
        <v>5</v>
      </c>
      <c r="DC68" s="580">
        <v>9</v>
      </c>
      <c r="DD68" s="580">
        <v>16</v>
      </c>
      <c r="DE68" s="580">
        <v>403</v>
      </c>
      <c r="DF68" s="576">
        <v>9189</v>
      </c>
      <c r="DG68" s="576">
        <v>1142</v>
      </c>
      <c r="DH68" s="581">
        <v>1471</v>
      </c>
      <c r="DI68" s="581">
        <v>1239041.0190000001</v>
      </c>
      <c r="DJ68" s="581">
        <v>215385.90700000001</v>
      </c>
      <c r="DK68" s="581">
        <v>416162.54100000003</v>
      </c>
      <c r="DL68" s="576">
        <v>74603</v>
      </c>
      <c r="DM68" s="579">
        <v>18</v>
      </c>
      <c r="DN68" s="581">
        <v>14548</v>
      </c>
      <c r="DO68" s="581">
        <v>2434</v>
      </c>
      <c r="DP68" s="581">
        <v>1388</v>
      </c>
      <c r="DQ68" s="580">
        <v>58</v>
      </c>
      <c r="DR68" s="580">
        <v>827</v>
      </c>
      <c r="DS68" s="576">
        <v>1690</v>
      </c>
      <c r="DT68" s="619">
        <v>13819</v>
      </c>
      <c r="DU68" s="576">
        <v>3326</v>
      </c>
      <c r="DV68" s="576">
        <v>6003</v>
      </c>
      <c r="DW68" s="580">
        <v>333</v>
      </c>
      <c r="DX68" s="580">
        <v>495</v>
      </c>
      <c r="DY68" s="580">
        <v>0</v>
      </c>
      <c r="DZ68" s="580">
        <v>2964</v>
      </c>
      <c r="EA68" s="580">
        <v>82</v>
      </c>
      <c r="EB68" s="580">
        <v>13938</v>
      </c>
      <c r="EC68" s="74" t="s">
        <v>1208</v>
      </c>
      <c r="ED68" s="709">
        <v>155</v>
      </c>
      <c r="EE68" s="576">
        <v>13258</v>
      </c>
      <c r="EF68" s="710">
        <v>11975</v>
      </c>
      <c r="EG68" s="579">
        <v>153</v>
      </c>
      <c r="EH68" s="711">
        <v>2160</v>
      </c>
      <c r="EI68" s="580">
        <v>119</v>
      </c>
      <c r="EJ68" s="580">
        <v>155</v>
      </c>
      <c r="EK68" s="577">
        <v>73.2</v>
      </c>
      <c r="EL68" s="580">
        <v>107</v>
      </c>
      <c r="EM68" s="580">
        <v>264</v>
      </c>
      <c r="EN68" s="580">
        <v>2621</v>
      </c>
      <c r="EO68" s="581">
        <v>265</v>
      </c>
      <c r="EP68" s="581">
        <v>47</v>
      </c>
      <c r="EQ68" s="581">
        <v>2613</v>
      </c>
      <c r="ER68" s="576">
        <v>2845</v>
      </c>
      <c r="ES68" s="577">
        <v>88.2</v>
      </c>
      <c r="ET68" s="577">
        <v>88.2</v>
      </c>
      <c r="EU68" s="581">
        <v>29</v>
      </c>
      <c r="EV68" s="577">
        <v>40.700000000000003</v>
      </c>
      <c r="EW68" s="581">
        <v>79625</v>
      </c>
      <c r="EX68" s="577">
        <v>36.4</v>
      </c>
      <c r="EY68" s="581">
        <v>365574.95189952903</v>
      </c>
      <c r="EZ68" s="577">
        <v>4.3899999999999997</v>
      </c>
      <c r="FA68" s="580">
        <v>129</v>
      </c>
      <c r="FB68" s="580">
        <v>38</v>
      </c>
      <c r="FC68" s="658">
        <v>595</v>
      </c>
      <c r="FD68" s="580">
        <v>125</v>
      </c>
      <c r="FE68" s="74" t="s">
        <v>1208</v>
      </c>
      <c r="FF68" s="580">
        <v>100</v>
      </c>
      <c r="FG68" s="577">
        <v>100</v>
      </c>
      <c r="FH68" s="576">
        <v>105302</v>
      </c>
      <c r="FI68" s="576">
        <v>3592</v>
      </c>
      <c r="FJ68" s="576">
        <v>500</v>
      </c>
      <c r="FK68" s="711">
        <v>101521</v>
      </c>
      <c r="FL68" s="576">
        <v>86876</v>
      </c>
      <c r="FM68" s="576">
        <v>11778</v>
      </c>
      <c r="FN68" s="576">
        <v>2867</v>
      </c>
      <c r="FO68" s="576">
        <v>189</v>
      </c>
      <c r="FP68" s="712">
        <v>17.100000000000001</v>
      </c>
      <c r="FQ68" s="709">
        <v>165</v>
      </c>
      <c r="FR68" s="713">
        <v>5.88</v>
      </c>
      <c r="FS68" s="710">
        <v>8709</v>
      </c>
      <c r="FT68" s="580">
        <v>0</v>
      </c>
      <c r="FU68" s="580">
        <v>123</v>
      </c>
      <c r="FV68" s="580">
        <v>1946</v>
      </c>
      <c r="FW68" s="589">
        <v>16</v>
      </c>
      <c r="FX68" s="590">
        <v>692</v>
      </c>
      <c r="FY68" s="591">
        <v>39.040993973662673</v>
      </c>
      <c r="FZ68" s="74" t="s">
        <v>1208</v>
      </c>
      <c r="GA68" s="588">
        <v>100</v>
      </c>
      <c r="GB68" s="588">
        <v>96.66</v>
      </c>
      <c r="GC68" s="577">
        <v>98.2</v>
      </c>
      <c r="GD68" s="592">
        <v>49</v>
      </c>
      <c r="GE68" s="714">
        <v>84</v>
      </c>
      <c r="GF68" s="709">
        <v>7</v>
      </c>
      <c r="GG68" s="709">
        <v>64</v>
      </c>
      <c r="GH68" s="580">
        <v>1091</v>
      </c>
      <c r="GI68" s="580">
        <v>8</v>
      </c>
      <c r="GJ68" s="580">
        <v>1795</v>
      </c>
      <c r="GK68" s="580">
        <v>1203</v>
      </c>
      <c r="GL68" s="580">
        <v>4</v>
      </c>
      <c r="GM68" s="711">
        <v>8919809</v>
      </c>
      <c r="GN68" s="715">
        <v>21432</v>
      </c>
      <c r="GO68" s="580" t="s">
        <v>439</v>
      </c>
      <c r="GP68" s="580" t="s">
        <v>439</v>
      </c>
      <c r="GQ68" s="576">
        <v>17339</v>
      </c>
      <c r="GR68" s="579">
        <v>12</v>
      </c>
      <c r="GS68" s="579">
        <v>1158</v>
      </c>
      <c r="GT68" s="579">
        <v>16169</v>
      </c>
      <c r="GU68" s="576">
        <v>156031</v>
      </c>
      <c r="GV68" s="576">
        <v>91</v>
      </c>
      <c r="GW68" s="576">
        <v>10938</v>
      </c>
      <c r="GX68" s="576">
        <v>145002</v>
      </c>
      <c r="GY68" s="576">
        <v>741</v>
      </c>
      <c r="GZ68" s="576">
        <v>6129</v>
      </c>
      <c r="HA68" s="576">
        <v>521364</v>
      </c>
      <c r="HB68" s="576">
        <v>2407</v>
      </c>
      <c r="HC68" s="576">
        <v>16918</v>
      </c>
      <c r="HD68" s="576">
        <v>328001</v>
      </c>
      <c r="HE68" s="576">
        <v>95</v>
      </c>
      <c r="HF68" s="576">
        <v>2488</v>
      </c>
      <c r="HG68" s="576">
        <v>33819.599999999999</v>
      </c>
      <c r="HH68" s="579">
        <v>94</v>
      </c>
      <c r="HI68" s="580">
        <v>1815</v>
      </c>
      <c r="HJ68" s="580">
        <v>28374</v>
      </c>
      <c r="HK68" s="595">
        <v>0.21</v>
      </c>
      <c r="HL68" s="580">
        <v>0</v>
      </c>
      <c r="HM68" s="576">
        <v>142</v>
      </c>
      <c r="HN68" s="576">
        <v>92</v>
      </c>
      <c r="HO68" s="581">
        <v>0</v>
      </c>
      <c r="HP68" s="74" t="s">
        <v>1208</v>
      </c>
      <c r="HQ68" s="74" t="s">
        <v>1208</v>
      </c>
      <c r="HR68" s="74" t="s">
        <v>1208</v>
      </c>
      <c r="HS68" s="581">
        <v>0</v>
      </c>
      <c r="HT68" s="576">
        <v>393008</v>
      </c>
      <c r="HU68" s="576">
        <v>3123369</v>
      </c>
      <c r="HV68" s="580">
        <v>402822</v>
      </c>
      <c r="HW68" s="580">
        <v>400817</v>
      </c>
      <c r="HX68" s="580">
        <v>206285</v>
      </c>
      <c r="HY68" s="580">
        <v>940</v>
      </c>
      <c r="HZ68" s="580">
        <v>3640</v>
      </c>
      <c r="IA68" s="580">
        <v>170044</v>
      </c>
      <c r="IB68" s="580">
        <v>147557</v>
      </c>
      <c r="IC68" s="609">
        <v>19057</v>
      </c>
      <c r="ID68" s="609">
        <v>4852000</v>
      </c>
      <c r="IE68" s="609">
        <v>0</v>
      </c>
      <c r="IF68" s="578">
        <v>674</v>
      </c>
      <c r="IG68" s="578">
        <v>0</v>
      </c>
      <c r="IH68" s="609">
        <v>270</v>
      </c>
      <c r="II68" s="578">
        <v>0</v>
      </c>
      <c r="IJ68" s="609">
        <v>0</v>
      </c>
      <c r="IK68" s="576">
        <v>146142</v>
      </c>
      <c r="IL68" s="578">
        <v>0</v>
      </c>
      <c r="IM68" s="716">
        <v>0</v>
      </c>
      <c r="IN68" s="717">
        <v>38.4</v>
      </c>
      <c r="IO68" s="669">
        <v>318151</v>
      </c>
      <c r="IP68" s="613">
        <v>-56.18</v>
      </c>
      <c r="IQ68" s="592">
        <v>11.7</v>
      </c>
      <c r="IR68" s="592">
        <v>8.6</v>
      </c>
      <c r="IS68" s="592">
        <v>881.7</v>
      </c>
      <c r="IT68" s="592">
        <v>881.3</v>
      </c>
      <c r="IU68" s="576" t="s">
        <v>439</v>
      </c>
      <c r="IV68" s="577">
        <v>77.7</v>
      </c>
      <c r="IW68" s="577">
        <v>57.2</v>
      </c>
      <c r="IX68" s="577">
        <v>35.299999999999997</v>
      </c>
      <c r="IY68" s="577">
        <v>52.1</v>
      </c>
      <c r="IZ68" s="577">
        <v>15.9</v>
      </c>
      <c r="JA68" s="578">
        <v>0</v>
      </c>
      <c r="JB68" s="578">
        <v>6</v>
      </c>
      <c r="JC68" s="713">
        <v>16</v>
      </c>
      <c r="JD68" s="718">
        <v>0.82799999999999996</v>
      </c>
      <c r="JE68" s="719">
        <v>91</v>
      </c>
      <c r="JF68" s="719">
        <v>10.4</v>
      </c>
      <c r="JG68" s="719">
        <v>5.3</v>
      </c>
      <c r="JH68" s="720">
        <v>132994941</v>
      </c>
      <c r="JI68" s="579">
        <v>43.67</v>
      </c>
      <c r="JJ68" s="579">
        <v>58.56</v>
      </c>
      <c r="JK68" s="579" t="s">
        <v>439</v>
      </c>
      <c r="JL68" s="579" t="s">
        <v>439</v>
      </c>
      <c r="JM68" s="579">
        <v>64.900000000000006</v>
      </c>
      <c r="JN68" s="577">
        <v>37.299999999999997</v>
      </c>
      <c r="JO68" s="721">
        <v>2386</v>
      </c>
      <c r="JP68" s="74" t="s">
        <v>1208</v>
      </c>
      <c r="JQ68" s="74" t="s">
        <v>1208</v>
      </c>
      <c r="JR68" s="74" t="s">
        <v>1208</v>
      </c>
      <c r="JS68" s="577">
        <v>8</v>
      </c>
      <c r="JT68" s="577">
        <v>31.4</v>
      </c>
      <c r="JU68" s="576">
        <v>56622</v>
      </c>
      <c r="JV68" s="576">
        <v>1342</v>
      </c>
      <c r="JW68" s="576">
        <v>939</v>
      </c>
      <c r="JX68" s="576">
        <v>4226</v>
      </c>
      <c r="JY68" s="576">
        <v>5805</v>
      </c>
      <c r="JZ68" s="576">
        <v>6380</v>
      </c>
      <c r="KA68" s="576">
        <v>6782</v>
      </c>
      <c r="KB68" s="576">
        <v>7976</v>
      </c>
      <c r="KC68" s="576">
        <v>7261</v>
      </c>
      <c r="KD68" s="576">
        <v>6477</v>
      </c>
      <c r="KE68" s="576">
        <v>5906</v>
      </c>
      <c r="KF68" s="576">
        <v>4888</v>
      </c>
      <c r="KG68" s="576">
        <v>2754</v>
      </c>
      <c r="KH68" s="74" t="s">
        <v>1208</v>
      </c>
      <c r="KI68" s="576">
        <v>1106</v>
      </c>
      <c r="KJ68" s="576">
        <v>537</v>
      </c>
      <c r="KK68" s="576">
        <v>262</v>
      </c>
      <c r="KL68" s="576">
        <v>131</v>
      </c>
      <c r="KM68" s="576">
        <v>6859</v>
      </c>
      <c r="KN68" s="576">
        <v>6159</v>
      </c>
      <c r="KO68" s="576">
        <v>7009</v>
      </c>
      <c r="KP68" s="576">
        <v>8183</v>
      </c>
      <c r="KQ68" s="576">
        <v>8909</v>
      </c>
      <c r="KR68" s="576">
        <v>10435</v>
      </c>
      <c r="KS68" s="576">
        <v>9468</v>
      </c>
      <c r="KT68" s="576">
        <v>8810</v>
      </c>
      <c r="KU68" s="576">
        <v>8712</v>
      </c>
      <c r="KV68" s="576">
        <v>9613</v>
      </c>
      <c r="KW68" s="576">
        <v>8224</v>
      </c>
      <c r="KX68" s="74" t="s">
        <v>1208</v>
      </c>
      <c r="KY68" s="576">
        <v>6476</v>
      </c>
      <c r="KZ68" s="576">
        <v>6816</v>
      </c>
      <c r="LA68" s="576">
        <v>5440</v>
      </c>
      <c r="LB68" s="576">
        <v>5877</v>
      </c>
    </row>
  </sheetData>
  <mergeCells count="43">
    <mergeCell ref="CC2:CF2"/>
    <mergeCell ref="DQ2:DS2"/>
    <mergeCell ref="DT2:DU2"/>
    <mergeCell ref="GK2:GL2"/>
    <mergeCell ref="HT2:HW2"/>
    <mergeCell ref="DK2:DP2"/>
    <mergeCell ref="DV2:DZ2"/>
    <mergeCell ref="GM2:GN2"/>
    <mergeCell ref="FQ2:FR2"/>
    <mergeCell ref="FS2:FX2"/>
    <mergeCell ref="FY2:GD2"/>
    <mergeCell ref="GE2:GG2"/>
    <mergeCell ref="GH2:GI2"/>
    <mergeCell ref="IC2:IM2"/>
    <mergeCell ref="D2:M2"/>
    <mergeCell ref="N2:O2"/>
    <mergeCell ref="FA2:FP2"/>
    <mergeCell ref="ED2:EJ2"/>
    <mergeCell ref="EK2:EU2"/>
    <mergeCell ref="EV2:EZ2"/>
    <mergeCell ref="U2:AL2"/>
    <mergeCell ref="AM2:BG2"/>
    <mergeCell ref="BH2:BZ2"/>
    <mergeCell ref="CA2:CB2"/>
    <mergeCell ref="CS2:DJ2"/>
    <mergeCell ref="CO2:CR2"/>
    <mergeCell ref="CG2:CJ2"/>
    <mergeCell ref="EA2:EB2"/>
    <mergeCell ref="CK2:CN2"/>
    <mergeCell ref="HX2:IB2"/>
    <mergeCell ref="GO2:GP2"/>
    <mergeCell ref="GQ2:GX2"/>
    <mergeCell ref="HE2:HJ2"/>
    <mergeCell ref="HK2:HS2"/>
    <mergeCell ref="GY2:HD2"/>
    <mergeCell ref="KN2:LB2"/>
    <mergeCell ref="IN2:IR2"/>
    <mergeCell ref="IS2:IT2"/>
    <mergeCell ref="IU2:JB2"/>
    <mergeCell ref="JD2:JE2"/>
    <mergeCell ref="JF2:JM2"/>
    <mergeCell ref="JT2:KM2"/>
    <mergeCell ref="JN2:JS2"/>
  </mergeCells>
  <phoneticPr fontId="7"/>
  <conditionalFormatting sqref="FG7 B5:LB5">
    <cfRule type="cellIs" dxfId="2" priority="2" operator="equal">
      <formula>FALSE</formula>
    </cfRule>
  </conditionalFormatting>
  <dataValidations disablePrompts="1" count="1">
    <dataValidation imeMode="disabled" allowBlank="1" showInputMessage="1" showErrorMessage="1" sqref="JF9:JJ68" xr:uid="{00000000-0002-0000-0000-000000000000}"/>
  </dataValidations>
  <printOptions horizontalCentered="1" gridLines="1"/>
  <pageMargins left="0.6692913385826772" right="0.39370078740157483" top="0.98425196850393704" bottom="0.23622047244094491" header="0.47244094488188981" footer="0.51181102362204722"/>
  <pageSetup paperSize="9" scale="64" fitToWidth="0" pageOrder="overThenDown" orientation="landscape" r:id="rId1"/>
  <headerFooter alignWithMargins="0">
    <oddHeader>&amp;C&amp;14令和４年度　行政水準比較 （実数編）：令和３年３月３１日基準</oddHeader>
    <oddFooter>&amp;C- &amp;P -</oddFooter>
  </headerFooter>
  <colBreaks count="13" manualBreakCount="13">
    <brk id="19" max="93" man="1"/>
    <brk id="34" max="93" man="1"/>
    <brk id="48" max="93" man="1"/>
    <brk id="68" max="93" man="1"/>
    <brk id="83" max="93" man="1"/>
    <brk id="97" max="93" man="1"/>
    <brk id="112" max="93" man="1"/>
    <brk id="126" max="93" man="1"/>
    <brk id="141" max="93" man="1"/>
    <brk id="158" max="93" man="1"/>
    <brk id="176" max="93" man="1"/>
    <brk id="193" max="93" man="1"/>
    <brk id="209" max="93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6793F-AEE5-467E-9067-E973AEDFE996}">
  <dimension ref="A1:LB68"/>
  <sheetViews>
    <sheetView zoomScaleNormal="100" zoomScaleSheetLayoutView="100" workbookViewId="0">
      <pane xSplit="2" ySplit="6" topLeftCell="KK7" activePane="bottomRight" state="frozen"/>
      <selection activeCell="GE10" sqref="GE10"/>
      <selection pane="topRight" activeCell="GE10" sqref="GE10"/>
      <selection pane="bottomLeft" activeCell="GE10" sqref="GE10"/>
      <selection pane="bottomRight" activeCell="GE10" sqref="GE10"/>
    </sheetView>
  </sheetViews>
  <sheetFormatPr defaultColWidth="9" defaultRowHeight="10.8"/>
  <cols>
    <col min="1" max="2" width="9" style="3"/>
    <col min="3" max="3" width="11.33203125" style="3" customWidth="1"/>
    <col min="4" max="4" width="10.88671875" style="3" customWidth="1"/>
    <col min="5" max="5" width="11" style="70" customWidth="1"/>
    <col min="6" max="6" width="13.6640625" style="70" customWidth="1"/>
    <col min="7" max="7" width="10.88671875" style="4" customWidth="1"/>
    <col min="8" max="8" width="11" style="3" customWidth="1"/>
    <col min="9" max="9" width="10.6640625" style="62" customWidth="1"/>
    <col min="10" max="10" width="13.109375" style="62" customWidth="1"/>
    <col min="11" max="11" width="12.109375" style="62" customWidth="1"/>
    <col min="12" max="12" width="10.44140625" style="62" customWidth="1"/>
    <col min="13" max="13" width="10" style="62" customWidth="1"/>
    <col min="14" max="14" width="11.88671875" style="67" customWidth="1"/>
    <col min="15" max="17" width="14.44140625" style="67" customWidth="1"/>
    <col min="18" max="18" width="14.109375" style="67" customWidth="1"/>
    <col min="19" max="19" width="12.44140625" style="255" customWidth="1"/>
    <col min="20" max="20" width="11.21875" style="69" customWidth="1"/>
    <col min="21" max="21" width="15.21875" style="67" customWidth="1"/>
    <col min="22" max="22" width="11.6640625" style="255" customWidth="1"/>
    <col min="23" max="23" width="10.77734375" style="62" customWidth="1"/>
    <col min="24" max="24" width="13.44140625" style="62" customWidth="1"/>
    <col min="25" max="25" width="12.33203125" style="62" customWidth="1"/>
    <col min="26" max="26" width="9.109375" style="62" customWidth="1"/>
    <col min="27" max="29" width="12.77734375" style="62" customWidth="1"/>
    <col min="30" max="30" width="10.77734375" style="62" customWidth="1"/>
    <col min="31" max="31" width="15" style="62" customWidth="1"/>
    <col min="32" max="32" width="14.44140625" style="62" customWidth="1"/>
    <col min="33" max="33" width="14" style="62" customWidth="1"/>
    <col min="34" max="34" width="14.88671875" style="62" customWidth="1"/>
    <col min="35" max="36" width="12.88671875" style="62" customWidth="1"/>
    <col min="37" max="37" width="14.88671875" style="62" customWidth="1"/>
    <col min="38" max="38" width="15.109375" style="62" customWidth="1"/>
    <col min="39" max="39" width="11.33203125" style="62" customWidth="1"/>
    <col min="40" max="40" width="13.44140625" style="62" customWidth="1"/>
    <col min="41" max="41" width="13.21875" style="62" customWidth="1"/>
    <col min="42" max="42" width="11.109375" style="62" customWidth="1"/>
    <col min="43" max="43" width="11.77734375" style="62" customWidth="1"/>
    <col min="44" max="44" width="11.109375" style="62" customWidth="1"/>
    <col min="45" max="46" width="12.6640625" style="62" customWidth="1"/>
    <col min="47" max="47" width="12.77734375" style="62" customWidth="1"/>
    <col min="48" max="48" width="11.44140625" style="62" customWidth="1"/>
    <col min="49" max="53" width="14.44140625" style="62" customWidth="1"/>
    <col min="54" max="54" width="19.88671875" style="62" customWidth="1"/>
    <col min="55" max="55" width="12.77734375" style="62" customWidth="1"/>
    <col min="56" max="57" width="9.44140625" style="62" customWidth="1"/>
    <col min="58" max="58" width="11.109375" style="62" customWidth="1"/>
    <col min="59" max="59" width="13.21875" style="62" customWidth="1"/>
    <col min="60" max="62" width="13.33203125" style="62" customWidth="1"/>
    <col min="63" max="63" width="12.109375" style="62" customWidth="1"/>
    <col min="64" max="64" width="11.77734375" style="62" customWidth="1"/>
    <col min="65" max="65" width="16.44140625" style="62" customWidth="1"/>
    <col min="66" max="66" width="13.88671875" style="62" customWidth="1"/>
    <col min="67" max="67" width="11.21875" style="62" customWidth="1"/>
    <col min="68" max="68" width="11.88671875" style="62" customWidth="1"/>
    <col min="69" max="69" width="8.6640625" style="62" customWidth="1"/>
    <col min="70" max="70" width="11.6640625" style="62" customWidth="1"/>
    <col min="71" max="71" width="11.88671875" style="62" customWidth="1"/>
    <col min="72" max="72" width="12" style="62" customWidth="1"/>
    <col min="73" max="73" width="12.109375" style="62" customWidth="1"/>
    <col min="74" max="74" width="11.88671875" style="62" customWidth="1"/>
    <col min="75" max="75" width="10.21875" style="62" customWidth="1"/>
    <col min="76" max="76" width="9.109375" style="3" customWidth="1"/>
    <col min="77" max="77" width="10.44140625" style="3" customWidth="1"/>
    <col min="78" max="78" width="12.21875" style="62" customWidth="1"/>
    <col min="79" max="79" width="12.109375" style="3" customWidth="1"/>
    <col min="80" max="80" width="12.44140625" style="3" customWidth="1"/>
    <col min="81" max="81" width="9.6640625" style="62" customWidth="1"/>
    <col min="82" max="82" width="11.109375" style="3" customWidth="1"/>
    <col min="83" max="83" width="10.21875" style="62" customWidth="1"/>
    <col min="84" max="84" width="11.21875" style="62" customWidth="1"/>
    <col min="85" max="85" width="11.44140625" style="62" customWidth="1"/>
    <col min="86" max="86" width="12" style="62" customWidth="1"/>
    <col min="87" max="87" width="11.21875" style="3" customWidth="1"/>
    <col min="88" max="88" width="11.109375" style="3" customWidth="1"/>
    <col min="89" max="89" width="10.109375" style="3" customWidth="1"/>
    <col min="90" max="90" width="10.33203125" style="3" customWidth="1"/>
    <col min="91" max="91" width="11.21875" style="62" customWidth="1"/>
    <col min="92" max="92" width="11.109375" style="62" customWidth="1"/>
    <col min="93" max="93" width="15.21875" style="3" customWidth="1"/>
    <col min="94" max="94" width="13.44140625" style="3" customWidth="1"/>
    <col min="95" max="95" width="12" style="3" customWidth="1"/>
    <col min="96" max="96" width="12.77734375" style="62" customWidth="1"/>
    <col min="97" max="97" width="11.77734375" style="3" customWidth="1"/>
    <col min="98" max="98" width="11" style="3" customWidth="1"/>
    <col min="99" max="99" width="11" style="62" customWidth="1"/>
    <col min="100" max="100" width="13" style="62" customWidth="1"/>
    <col min="101" max="101" width="10.88671875" style="62" customWidth="1"/>
    <col min="102" max="102" width="12.6640625" style="62" customWidth="1"/>
    <col min="103" max="103" width="13.44140625" style="62" customWidth="1"/>
    <col min="104" max="104" width="9.33203125" style="62" customWidth="1"/>
    <col min="105" max="105" width="9.44140625" style="62" customWidth="1"/>
    <col min="106" max="107" width="9.109375" style="62" customWidth="1"/>
    <col min="108" max="108" width="9.6640625" style="62" customWidth="1"/>
    <col min="109" max="109" width="9.77734375" style="62" customWidth="1"/>
    <col min="110" max="110" width="10.88671875" style="62" customWidth="1"/>
    <col min="111" max="111" width="10.77734375" style="62" customWidth="1"/>
    <col min="112" max="112" width="11.109375" style="62" customWidth="1"/>
    <col min="113" max="113" width="11.6640625" style="62" customWidth="1"/>
    <col min="114" max="114" width="11.109375" style="62" customWidth="1"/>
    <col min="115" max="115" width="13.109375" style="62" customWidth="1"/>
    <col min="116" max="116" width="12.44140625" style="62" customWidth="1"/>
    <col min="117" max="117" width="11.33203125" style="62" customWidth="1"/>
    <col min="118" max="118" width="12.109375" style="62" customWidth="1"/>
    <col min="119" max="119" width="10.21875" style="62" customWidth="1"/>
    <col min="120" max="121" width="12" style="62" customWidth="1"/>
    <col min="122" max="122" width="14.109375" style="62" customWidth="1"/>
    <col min="123" max="123" width="11.77734375" style="62" customWidth="1"/>
    <col min="124" max="124" width="10.77734375" style="62" customWidth="1"/>
    <col min="125" max="125" width="13.21875" style="62" customWidth="1"/>
    <col min="126" max="126" width="10.6640625" style="62" customWidth="1"/>
    <col min="127" max="127" width="9.33203125" style="62" bestFit="1" customWidth="1"/>
    <col min="128" max="128" width="12.44140625" style="62" customWidth="1"/>
    <col min="129" max="129" width="12.88671875" style="62" customWidth="1"/>
    <col min="130" max="130" width="14.77734375" style="62" customWidth="1"/>
    <col min="131" max="131" width="14.6640625" style="62" customWidth="1"/>
    <col min="132" max="133" width="13.21875" style="62" customWidth="1"/>
    <col min="134" max="134" width="10.109375" style="62" customWidth="1"/>
    <col min="135" max="135" width="11.88671875" style="62" customWidth="1"/>
    <col min="136" max="136" width="11.44140625" style="62" customWidth="1"/>
    <col min="137" max="137" width="9.21875" style="62" bestFit="1" customWidth="1"/>
    <col min="138" max="138" width="10.33203125" style="62" customWidth="1"/>
    <col min="139" max="139" width="9.33203125" style="62" bestFit="1" customWidth="1"/>
    <col min="140" max="140" width="11" style="62" customWidth="1"/>
    <col min="141" max="141" width="9.77734375" style="62" customWidth="1"/>
    <col min="142" max="146" width="9.33203125" style="62" bestFit="1" customWidth="1"/>
    <col min="147" max="147" width="10" style="62" customWidth="1"/>
    <col min="148" max="148" width="9.33203125" style="62" bestFit="1" customWidth="1"/>
    <col min="149" max="149" width="9.77734375" style="62" customWidth="1"/>
    <col min="150" max="151" width="9.33203125" style="62" bestFit="1" customWidth="1"/>
    <col min="152" max="152" width="9.21875" style="62" bestFit="1" customWidth="1"/>
    <col min="153" max="153" width="9.77734375" style="62" customWidth="1"/>
    <col min="154" max="154" width="9.33203125" style="62" bestFit="1" customWidth="1"/>
    <col min="155" max="155" width="12.6640625" style="62" bestFit="1" customWidth="1"/>
    <col min="156" max="156" width="10" style="62" customWidth="1"/>
    <col min="157" max="157" width="9.33203125" style="62" bestFit="1" customWidth="1"/>
    <col min="158" max="158" width="11.109375" style="62" customWidth="1"/>
    <col min="159" max="159" width="10.109375" style="62" customWidth="1"/>
    <col min="160" max="161" width="9.88671875" style="62" customWidth="1"/>
    <col min="162" max="162" width="10.88671875" style="62" customWidth="1"/>
    <col min="163" max="163" width="10" style="62" customWidth="1"/>
    <col min="164" max="164" width="9.77734375" style="62" customWidth="1"/>
    <col min="165" max="165" width="10" style="62" customWidth="1"/>
    <col min="166" max="166" width="9.109375" style="62" bestFit="1" customWidth="1"/>
    <col min="167" max="167" width="9.109375" style="62" customWidth="1"/>
    <col min="168" max="168" width="10.44140625" style="255" customWidth="1"/>
    <col min="169" max="169" width="12.33203125" style="62" customWidth="1"/>
    <col min="170" max="170" width="9.109375" style="62" bestFit="1" customWidth="1"/>
    <col min="171" max="172" width="9.21875" style="62" bestFit="1" customWidth="1"/>
    <col min="173" max="173" width="12.6640625" style="62" customWidth="1"/>
    <col min="174" max="174" width="9.44140625" style="62" customWidth="1"/>
    <col min="175" max="175" width="10.6640625" style="62" customWidth="1"/>
    <col min="176" max="177" width="9.109375" style="62" customWidth="1"/>
    <col min="178" max="180" width="10.44140625" style="68" customWidth="1"/>
    <col min="181" max="182" width="13" style="68" customWidth="1"/>
    <col min="183" max="183" width="10.33203125" style="62" customWidth="1"/>
    <col min="184" max="184" width="10.21875" style="62" customWidth="1"/>
    <col min="185" max="185" width="9.6640625" style="62" customWidth="1"/>
    <col min="186" max="186" width="9.33203125" style="62" bestFit="1" customWidth="1"/>
    <col min="187" max="187" width="10.21875" style="62" customWidth="1"/>
    <col min="188" max="188" width="10.109375" style="62" customWidth="1"/>
    <col min="189" max="189" width="9.21875" style="62" bestFit="1" customWidth="1"/>
    <col min="190" max="190" width="10" style="62" bestFit="1" customWidth="1"/>
    <col min="191" max="191" width="10.109375" style="62" customWidth="1"/>
    <col min="192" max="192" width="9.21875" style="62" bestFit="1" customWidth="1"/>
    <col min="193" max="193" width="9.21875" style="62" customWidth="1"/>
    <col min="194" max="194" width="10.6640625" style="62" customWidth="1"/>
    <col min="195" max="195" width="12.88671875" style="62" customWidth="1"/>
    <col min="196" max="196" width="9.88671875" style="62" customWidth="1"/>
    <col min="197" max="197" width="12" style="62" customWidth="1"/>
    <col min="198" max="198" width="12.33203125" style="62" customWidth="1"/>
    <col min="199" max="199" width="11.6640625" style="62" customWidth="1"/>
    <col min="200" max="200" width="9.21875" style="67" customWidth="1"/>
    <col min="201" max="201" width="9.77734375" style="67" customWidth="1"/>
    <col min="202" max="202" width="9.44140625" style="62" customWidth="1"/>
    <col min="203" max="203" width="9.88671875" style="66" customWidth="1"/>
    <col min="204" max="204" width="9.109375" style="66" bestFit="1" customWidth="1"/>
    <col min="205" max="205" width="9.77734375" style="62" customWidth="1"/>
    <col min="206" max="206" width="9.88671875" style="62" customWidth="1"/>
    <col min="207" max="207" width="10" style="62" customWidth="1"/>
    <col min="208" max="208" width="10" style="65" customWidth="1"/>
    <col min="209" max="209" width="11.21875" style="255" customWidth="1"/>
    <col min="210" max="210" width="12" style="255" customWidth="1"/>
    <col min="211" max="211" width="9.109375" style="255" customWidth="1"/>
    <col min="212" max="212" width="8.88671875" style="65" customWidth="1"/>
    <col min="213" max="213" width="11.77734375" style="62" customWidth="1"/>
    <col min="214" max="214" width="11.33203125" style="62" customWidth="1"/>
    <col min="215" max="215" width="13.6640625" style="62" customWidth="1"/>
    <col min="216" max="216" width="11.44140625" style="62" customWidth="1"/>
    <col min="217" max="217" width="12.44140625" style="62" customWidth="1"/>
    <col min="218" max="218" width="10.44140625" style="62" customWidth="1"/>
    <col min="219" max="219" width="9.109375" style="62" customWidth="1"/>
    <col min="220" max="220" width="9.21875" style="62" customWidth="1"/>
    <col min="221" max="221" width="9.88671875" style="62" customWidth="1"/>
    <col min="222" max="222" width="10.109375" style="62" customWidth="1"/>
    <col min="223" max="16384" width="9" style="3"/>
  </cols>
  <sheetData>
    <row r="1" spans="1:314">
      <c r="B1" s="2" t="s">
        <v>352</v>
      </c>
      <c r="C1" s="3">
        <v>1</v>
      </c>
      <c r="D1" s="4">
        <v>2</v>
      </c>
      <c r="E1" s="3">
        <v>3</v>
      </c>
      <c r="F1" s="4">
        <v>4</v>
      </c>
      <c r="G1" s="3">
        <v>5</v>
      </c>
      <c r="H1" s="4">
        <v>6</v>
      </c>
      <c r="I1" s="3">
        <v>7</v>
      </c>
      <c r="J1" s="4">
        <v>8</v>
      </c>
      <c r="K1" s="3">
        <v>9</v>
      </c>
      <c r="L1" s="4">
        <v>10</v>
      </c>
      <c r="M1" s="3">
        <v>11</v>
      </c>
      <c r="N1" s="4">
        <v>12</v>
      </c>
      <c r="O1" s="3">
        <v>13</v>
      </c>
      <c r="P1" s="4">
        <v>14</v>
      </c>
      <c r="Q1" s="3">
        <v>15</v>
      </c>
      <c r="R1" s="4">
        <v>16</v>
      </c>
      <c r="S1" s="3">
        <v>17</v>
      </c>
      <c r="T1" s="4">
        <v>18</v>
      </c>
      <c r="U1" s="3">
        <v>19</v>
      </c>
      <c r="V1" s="4">
        <v>20</v>
      </c>
      <c r="W1" s="3">
        <v>21</v>
      </c>
      <c r="X1" s="4">
        <v>22</v>
      </c>
      <c r="Y1" s="3">
        <v>23</v>
      </c>
      <c r="Z1" s="4">
        <v>24</v>
      </c>
      <c r="AA1" s="3">
        <v>25</v>
      </c>
      <c r="AB1" s="4">
        <v>26</v>
      </c>
      <c r="AC1" s="3">
        <v>27</v>
      </c>
      <c r="AD1" s="4">
        <v>28</v>
      </c>
      <c r="AE1" s="3">
        <v>29</v>
      </c>
      <c r="AF1" s="4">
        <v>30</v>
      </c>
      <c r="AG1" s="3">
        <v>31</v>
      </c>
      <c r="AH1" s="4">
        <v>32</v>
      </c>
      <c r="AI1" s="3">
        <v>33</v>
      </c>
      <c r="AJ1" s="4">
        <v>34</v>
      </c>
      <c r="AK1" s="3">
        <v>35</v>
      </c>
      <c r="AL1" s="4">
        <v>36</v>
      </c>
      <c r="AM1" s="3">
        <v>37</v>
      </c>
      <c r="AN1" s="4">
        <v>38</v>
      </c>
      <c r="AO1" s="3">
        <v>39</v>
      </c>
      <c r="AP1" s="4">
        <v>40</v>
      </c>
      <c r="AQ1" s="3">
        <v>41</v>
      </c>
      <c r="AR1" s="4">
        <v>42</v>
      </c>
      <c r="AS1" s="3">
        <v>43</v>
      </c>
      <c r="AT1" s="4">
        <v>44</v>
      </c>
      <c r="AU1" s="3">
        <v>45</v>
      </c>
      <c r="AV1" s="4">
        <v>46</v>
      </c>
      <c r="AW1" s="3">
        <v>47</v>
      </c>
      <c r="AX1" s="4">
        <v>48</v>
      </c>
      <c r="AY1" s="3">
        <v>49</v>
      </c>
      <c r="AZ1" s="4">
        <v>50</v>
      </c>
      <c r="BA1" s="3">
        <v>51</v>
      </c>
      <c r="BB1" s="4">
        <v>52</v>
      </c>
      <c r="BC1" s="3">
        <v>53</v>
      </c>
      <c r="BD1" s="4">
        <v>54</v>
      </c>
      <c r="BE1" s="3">
        <v>55</v>
      </c>
      <c r="BF1" s="4">
        <v>56</v>
      </c>
      <c r="BG1" s="3">
        <v>57</v>
      </c>
      <c r="BH1" s="4">
        <v>58</v>
      </c>
      <c r="BI1" s="3">
        <v>59</v>
      </c>
      <c r="BJ1" s="4">
        <v>60</v>
      </c>
      <c r="BK1" s="3">
        <v>61</v>
      </c>
      <c r="BL1" s="4">
        <v>62</v>
      </c>
      <c r="BM1" s="3">
        <v>63</v>
      </c>
      <c r="BN1" s="4">
        <v>64</v>
      </c>
      <c r="BO1" s="3">
        <v>65</v>
      </c>
      <c r="BP1" s="4">
        <v>66</v>
      </c>
      <c r="BQ1" s="3">
        <v>67</v>
      </c>
      <c r="BR1" s="4">
        <v>68</v>
      </c>
      <c r="BS1" s="3">
        <v>69</v>
      </c>
      <c r="BT1" s="4">
        <v>70</v>
      </c>
      <c r="BU1" s="3">
        <v>71</v>
      </c>
      <c r="BV1" s="4">
        <v>72</v>
      </c>
      <c r="BW1" s="3">
        <v>73</v>
      </c>
      <c r="BX1" s="4">
        <v>74</v>
      </c>
      <c r="BY1" s="3">
        <v>75</v>
      </c>
      <c r="BZ1" s="4">
        <v>76</v>
      </c>
      <c r="CA1" s="3">
        <v>77</v>
      </c>
      <c r="CB1" s="4">
        <v>78</v>
      </c>
      <c r="CC1" s="3">
        <v>79</v>
      </c>
      <c r="CD1" s="4">
        <v>80</v>
      </c>
      <c r="CE1" s="3">
        <v>81</v>
      </c>
      <c r="CF1" s="4">
        <v>82</v>
      </c>
      <c r="CG1" s="3">
        <v>83</v>
      </c>
      <c r="CH1" s="4">
        <v>84</v>
      </c>
      <c r="CI1" s="3">
        <v>85</v>
      </c>
      <c r="CJ1" s="4">
        <v>86</v>
      </c>
      <c r="CK1" s="3">
        <v>87</v>
      </c>
      <c r="CL1" s="4">
        <v>88</v>
      </c>
      <c r="CM1" s="3">
        <v>89</v>
      </c>
      <c r="CN1" s="4">
        <v>90</v>
      </c>
      <c r="CO1" s="3">
        <v>91</v>
      </c>
      <c r="CP1" s="4">
        <v>92</v>
      </c>
      <c r="CQ1" s="3">
        <v>93</v>
      </c>
      <c r="CR1" s="4">
        <v>94</v>
      </c>
      <c r="CS1" s="3">
        <v>95</v>
      </c>
      <c r="CT1" s="4">
        <v>96</v>
      </c>
      <c r="CU1" s="3">
        <v>97</v>
      </c>
      <c r="CV1" s="4">
        <v>98</v>
      </c>
      <c r="CW1" s="3">
        <v>99</v>
      </c>
      <c r="CX1" s="4">
        <v>100</v>
      </c>
      <c r="CY1" s="3">
        <v>101</v>
      </c>
      <c r="CZ1" s="4">
        <v>102</v>
      </c>
      <c r="DA1" s="3">
        <v>103</v>
      </c>
      <c r="DB1" s="4">
        <v>104</v>
      </c>
      <c r="DC1" s="3">
        <v>105</v>
      </c>
      <c r="DD1" s="4">
        <v>106</v>
      </c>
      <c r="DE1" s="3">
        <v>107</v>
      </c>
      <c r="DF1" s="4">
        <v>108</v>
      </c>
      <c r="DG1" s="3">
        <v>109</v>
      </c>
      <c r="DH1" s="4">
        <v>110</v>
      </c>
      <c r="DI1" s="3">
        <v>111</v>
      </c>
      <c r="DJ1" s="4">
        <v>112</v>
      </c>
      <c r="DK1" s="3">
        <v>113</v>
      </c>
      <c r="DL1" s="4">
        <v>114</v>
      </c>
      <c r="DM1" s="3">
        <v>115</v>
      </c>
      <c r="DN1" s="4">
        <v>116</v>
      </c>
      <c r="DO1" s="3">
        <v>117</v>
      </c>
      <c r="DP1" s="4">
        <v>118</v>
      </c>
      <c r="DQ1" s="3">
        <v>119</v>
      </c>
      <c r="DR1" s="4">
        <v>120</v>
      </c>
      <c r="DS1" s="3">
        <v>121</v>
      </c>
      <c r="DT1" s="4">
        <v>122</v>
      </c>
      <c r="DU1" s="3">
        <v>123</v>
      </c>
      <c r="DV1" s="4">
        <v>124</v>
      </c>
      <c r="DW1" s="3">
        <v>125</v>
      </c>
      <c r="DX1" s="4">
        <v>126</v>
      </c>
      <c r="DY1" s="3">
        <v>127</v>
      </c>
      <c r="DZ1" s="4">
        <v>128</v>
      </c>
      <c r="EA1" s="3">
        <v>129</v>
      </c>
      <c r="EB1" s="4">
        <v>130</v>
      </c>
      <c r="EC1" s="3">
        <v>131</v>
      </c>
      <c r="ED1" s="4">
        <v>132</v>
      </c>
      <c r="EE1" s="3">
        <v>133</v>
      </c>
      <c r="EF1" s="4">
        <v>134</v>
      </c>
      <c r="EG1" s="3">
        <v>135</v>
      </c>
      <c r="EH1" s="4">
        <v>136</v>
      </c>
      <c r="EI1" s="3">
        <v>137</v>
      </c>
      <c r="EJ1" s="4">
        <v>138</v>
      </c>
      <c r="EK1" s="3">
        <v>139</v>
      </c>
      <c r="EL1" s="4">
        <v>140</v>
      </c>
      <c r="EM1" s="3">
        <v>141</v>
      </c>
      <c r="EN1" s="4">
        <v>142</v>
      </c>
      <c r="EO1" s="3">
        <v>143</v>
      </c>
      <c r="EP1" s="4">
        <v>144</v>
      </c>
      <c r="EQ1" s="3">
        <v>145</v>
      </c>
      <c r="ER1" s="4">
        <v>146</v>
      </c>
      <c r="ES1" s="3">
        <v>147</v>
      </c>
      <c r="ET1" s="4">
        <v>148</v>
      </c>
      <c r="EU1" s="3">
        <v>149</v>
      </c>
      <c r="EV1" s="4">
        <v>150</v>
      </c>
      <c r="EW1" s="3">
        <v>151</v>
      </c>
      <c r="EX1" s="4">
        <v>152</v>
      </c>
      <c r="EY1" s="3">
        <v>153</v>
      </c>
      <c r="EZ1" s="4">
        <v>154</v>
      </c>
      <c r="FA1" s="3">
        <v>155</v>
      </c>
      <c r="FB1" s="4">
        <v>156</v>
      </c>
      <c r="FC1" s="3">
        <v>157</v>
      </c>
      <c r="FD1" s="4">
        <v>158</v>
      </c>
      <c r="FE1" s="3">
        <v>159</v>
      </c>
      <c r="FF1" s="4">
        <v>160</v>
      </c>
      <c r="FG1" s="3">
        <v>161</v>
      </c>
      <c r="FH1" s="4">
        <v>162</v>
      </c>
      <c r="FI1" s="3">
        <v>163</v>
      </c>
      <c r="FJ1" s="4">
        <v>164</v>
      </c>
      <c r="FK1" s="3">
        <v>165</v>
      </c>
      <c r="FL1" s="4">
        <v>166</v>
      </c>
      <c r="FM1" s="3">
        <v>167</v>
      </c>
      <c r="FN1" s="4">
        <v>168</v>
      </c>
      <c r="FO1" s="3">
        <v>169</v>
      </c>
      <c r="FP1" s="4">
        <v>170</v>
      </c>
      <c r="FQ1" s="3">
        <v>171</v>
      </c>
      <c r="FR1" s="4">
        <v>172</v>
      </c>
      <c r="FS1" s="3">
        <v>173</v>
      </c>
      <c r="FT1" s="4">
        <v>174</v>
      </c>
      <c r="FU1" s="3">
        <v>175</v>
      </c>
      <c r="FV1" s="4">
        <v>176</v>
      </c>
      <c r="FW1" s="3">
        <v>177</v>
      </c>
      <c r="FX1" s="4">
        <v>178</v>
      </c>
      <c r="FY1" s="3">
        <v>179</v>
      </c>
      <c r="FZ1" s="4">
        <v>180</v>
      </c>
      <c r="GA1" s="3">
        <v>181</v>
      </c>
      <c r="GB1" s="4">
        <v>182</v>
      </c>
      <c r="GC1" s="3">
        <v>183</v>
      </c>
      <c r="GD1" s="4">
        <v>184</v>
      </c>
      <c r="GE1" s="3">
        <v>185</v>
      </c>
      <c r="GF1" s="4">
        <v>186</v>
      </c>
      <c r="GG1" s="3">
        <v>187</v>
      </c>
      <c r="GH1" s="4">
        <v>188</v>
      </c>
      <c r="GI1" s="3">
        <v>189</v>
      </c>
      <c r="GJ1" s="4">
        <v>190</v>
      </c>
      <c r="GK1" s="3">
        <v>191</v>
      </c>
      <c r="GL1" s="4">
        <v>192</v>
      </c>
      <c r="GM1" s="3">
        <v>193</v>
      </c>
      <c r="GN1" s="4">
        <v>194</v>
      </c>
      <c r="GO1" s="3">
        <v>195</v>
      </c>
      <c r="GP1" s="4">
        <v>196</v>
      </c>
      <c r="GQ1" s="3">
        <v>197</v>
      </c>
      <c r="GR1" s="4">
        <v>198</v>
      </c>
      <c r="GS1" s="3">
        <v>199</v>
      </c>
      <c r="GT1" s="4">
        <v>200</v>
      </c>
      <c r="GU1" s="3">
        <v>201</v>
      </c>
      <c r="GV1" s="4">
        <v>202</v>
      </c>
      <c r="GW1" s="3">
        <v>203</v>
      </c>
      <c r="GX1" s="4">
        <v>204</v>
      </c>
      <c r="GY1" s="3">
        <v>205</v>
      </c>
      <c r="GZ1" s="4">
        <v>206</v>
      </c>
      <c r="HA1" s="3">
        <v>207</v>
      </c>
      <c r="HB1" s="4">
        <v>208</v>
      </c>
      <c r="HC1" s="3">
        <v>209</v>
      </c>
      <c r="HD1" s="4">
        <v>210</v>
      </c>
      <c r="HE1" s="3">
        <v>211</v>
      </c>
      <c r="HF1" s="4">
        <v>212</v>
      </c>
      <c r="HG1" s="3">
        <v>213</v>
      </c>
      <c r="HH1" s="4">
        <v>214</v>
      </c>
      <c r="HI1" s="3">
        <v>215</v>
      </c>
      <c r="HJ1" s="4">
        <v>216</v>
      </c>
      <c r="HK1" s="3">
        <v>217</v>
      </c>
      <c r="HL1" s="4">
        <v>218</v>
      </c>
      <c r="HM1" s="3">
        <v>219</v>
      </c>
      <c r="HN1" s="4">
        <v>220</v>
      </c>
      <c r="HO1" s="3">
        <v>221</v>
      </c>
      <c r="HP1" s="4">
        <v>222</v>
      </c>
      <c r="HQ1" s="3">
        <v>223</v>
      </c>
      <c r="HR1" s="4">
        <v>224</v>
      </c>
      <c r="HS1" s="3">
        <v>225</v>
      </c>
      <c r="HT1" s="4">
        <v>226</v>
      </c>
      <c r="HU1" s="3">
        <v>227</v>
      </c>
      <c r="HV1" s="4">
        <v>228</v>
      </c>
      <c r="HW1" s="3">
        <v>229</v>
      </c>
      <c r="HX1" s="4">
        <v>230</v>
      </c>
      <c r="HY1" s="3">
        <v>231</v>
      </c>
      <c r="HZ1" s="4">
        <v>232</v>
      </c>
      <c r="IA1" s="3">
        <v>233</v>
      </c>
      <c r="IB1" s="4">
        <v>234</v>
      </c>
      <c r="IC1" s="3">
        <v>235</v>
      </c>
      <c r="ID1" s="4">
        <v>236</v>
      </c>
      <c r="IE1" s="3">
        <v>237</v>
      </c>
      <c r="IF1" s="4">
        <v>238</v>
      </c>
      <c r="IG1" s="3">
        <v>239</v>
      </c>
      <c r="IH1" s="4">
        <v>240</v>
      </c>
      <c r="II1" s="3">
        <v>241</v>
      </c>
      <c r="IJ1" s="4">
        <v>242</v>
      </c>
      <c r="IK1" s="3">
        <v>243</v>
      </c>
      <c r="IL1" s="4">
        <v>244</v>
      </c>
      <c r="IM1" s="3">
        <v>245</v>
      </c>
      <c r="IN1" s="4">
        <v>246</v>
      </c>
      <c r="IO1" s="3">
        <v>247</v>
      </c>
      <c r="IP1" s="4">
        <v>248</v>
      </c>
      <c r="IQ1" s="3">
        <v>249</v>
      </c>
      <c r="IR1" s="4">
        <v>250</v>
      </c>
      <c r="IS1" s="3">
        <v>251</v>
      </c>
      <c r="IT1" s="4">
        <v>252</v>
      </c>
      <c r="IU1" s="3">
        <v>253</v>
      </c>
      <c r="IV1" s="4">
        <v>254</v>
      </c>
      <c r="IW1" s="3">
        <v>255</v>
      </c>
      <c r="IX1" s="4">
        <v>256</v>
      </c>
      <c r="IY1" s="3">
        <v>257</v>
      </c>
      <c r="IZ1" s="4">
        <v>258</v>
      </c>
      <c r="JA1" s="3">
        <v>259</v>
      </c>
      <c r="JB1" s="4">
        <v>260</v>
      </c>
      <c r="JC1" s="3">
        <v>261</v>
      </c>
      <c r="JD1" s="4">
        <v>262</v>
      </c>
      <c r="JE1" s="3">
        <v>263</v>
      </c>
      <c r="JF1" s="4">
        <v>264</v>
      </c>
      <c r="JG1" s="3">
        <v>265</v>
      </c>
      <c r="JH1" s="4">
        <v>266</v>
      </c>
      <c r="JI1" s="3">
        <v>267</v>
      </c>
      <c r="JJ1" s="4">
        <v>268</v>
      </c>
      <c r="JK1" s="3">
        <v>269</v>
      </c>
      <c r="JL1" s="4">
        <v>270</v>
      </c>
      <c r="JM1" s="3">
        <v>271</v>
      </c>
      <c r="JN1" s="4">
        <v>272</v>
      </c>
      <c r="JO1" s="3">
        <v>273</v>
      </c>
      <c r="JP1" s="4">
        <v>274</v>
      </c>
      <c r="JQ1" s="3">
        <v>275</v>
      </c>
      <c r="JR1" s="4">
        <v>276</v>
      </c>
      <c r="JS1" s="3">
        <v>277</v>
      </c>
      <c r="JT1" s="4">
        <v>278</v>
      </c>
      <c r="JU1" s="3">
        <v>279</v>
      </c>
      <c r="JV1" s="4">
        <v>280</v>
      </c>
      <c r="JW1" s="3">
        <v>281</v>
      </c>
      <c r="JX1" s="4">
        <v>282</v>
      </c>
      <c r="JY1" s="3">
        <v>283</v>
      </c>
      <c r="JZ1" s="4">
        <v>284</v>
      </c>
      <c r="KA1" s="3">
        <v>285</v>
      </c>
      <c r="KB1" s="4">
        <v>286</v>
      </c>
      <c r="KC1" s="3">
        <v>287</v>
      </c>
      <c r="KD1" s="4">
        <v>288</v>
      </c>
      <c r="KE1" s="3">
        <v>289</v>
      </c>
      <c r="KF1" s="4">
        <v>290</v>
      </c>
      <c r="KG1" s="3">
        <v>291</v>
      </c>
      <c r="KH1" s="4">
        <v>292</v>
      </c>
      <c r="KI1" s="3">
        <v>293</v>
      </c>
      <c r="KJ1" s="4">
        <v>294</v>
      </c>
      <c r="KK1" s="3">
        <v>295</v>
      </c>
      <c r="KL1" s="4">
        <v>296</v>
      </c>
      <c r="KM1" s="3">
        <v>297</v>
      </c>
      <c r="KN1" s="4">
        <v>298</v>
      </c>
      <c r="KO1" s="3">
        <v>299</v>
      </c>
      <c r="KP1" s="4">
        <v>300</v>
      </c>
      <c r="KQ1" s="3">
        <v>301</v>
      </c>
      <c r="KR1" s="4">
        <v>302</v>
      </c>
      <c r="KS1" s="3">
        <v>303</v>
      </c>
      <c r="KT1" s="4">
        <v>304</v>
      </c>
      <c r="KU1" s="3">
        <v>305</v>
      </c>
      <c r="KV1" s="4">
        <v>306</v>
      </c>
      <c r="KW1" s="3">
        <v>307</v>
      </c>
      <c r="KX1" s="4">
        <v>308</v>
      </c>
      <c r="KY1" s="3">
        <v>309</v>
      </c>
      <c r="KZ1" s="4">
        <v>310</v>
      </c>
      <c r="LA1" s="3">
        <v>311</v>
      </c>
      <c r="LB1" s="4">
        <v>312</v>
      </c>
    </row>
    <row r="2" spans="1:314" s="62" customFormat="1" ht="13.5" customHeight="1">
      <c r="B2" s="6"/>
      <c r="D2" s="918" t="s">
        <v>5</v>
      </c>
      <c r="E2" s="918"/>
      <c r="F2" s="918"/>
      <c r="G2" s="918"/>
      <c r="H2" s="918"/>
      <c r="I2" s="918"/>
      <c r="J2" s="918"/>
      <c r="K2" s="918"/>
      <c r="L2" s="918"/>
      <c r="M2" s="918"/>
      <c r="N2" s="918" t="s">
        <v>353</v>
      </c>
      <c r="O2" s="918"/>
      <c r="P2" s="67"/>
      <c r="Q2" s="67"/>
      <c r="R2" s="67" t="s">
        <v>354</v>
      </c>
      <c r="S2" s="252" t="s">
        <v>355</v>
      </c>
      <c r="T2" s="252" t="s">
        <v>355</v>
      </c>
      <c r="U2" s="917" t="s">
        <v>356</v>
      </c>
      <c r="V2" s="917"/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 t="s">
        <v>356</v>
      </c>
      <c r="AI2" s="917"/>
      <c r="AJ2" s="917"/>
      <c r="AK2" s="917"/>
      <c r="AL2" s="917"/>
      <c r="AM2" s="917"/>
      <c r="AN2" s="917"/>
      <c r="AO2" s="917"/>
      <c r="AP2" s="917"/>
      <c r="AQ2" s="917"/>
      <c r="AR2" s="917"/>
      <c r="AS2" s="917"/>
      <c r="AT2" s="917"/>
      <c r="AU2" s="917"/>
      <c r="AV2" s="917" t="s">
        <v>356</v>
      </c>
      <c r="AW2" s="917"/>
      <c r="AX2" s="917"/>
      <c r="AY2" s="917"/>
      <c r="AZ2" s="917"/>
      <c r="BA2" s="917"/>
      <c r="BB2" s="917"/>
      <c r="BC2" s="917"/>
      <c r="BD2" s="917"/>
      <c r="BE2" s="917"/>
      <c r="BF2" s="917"/>
      <c r="BG2" s="917"/>
      <c r="BH2" s="917"/>
      <c r="BI2" s="917"/>
      <c r="BJ2" s="917"/>
      <c r="BK2" s="917"/>
      <c r="BL2" s="917"/>
      <c r="BM2" s="917"/>
      <c r="BN2" s="917"/>
      <c r="BO2" s="917"/>
      <c r="BP2" s="917" t="s">
        <v>356</v>
      </c>
      <c r="BQ2" s="917"/>
      <c r="BR2" s="917"/>
      <c r="BS2" s="917"/>
      <c r="BT2" s="917"/>
      <c r="BU2" s="917"/>
      <c r="BV2" s="917"/>
      <c r="BW2" s="917"/>
      <c r="BX2" s="917"/>
      <c r="BY2" s="917"/>
      <c r="BZ2" s="917"/>
      <c r="CA2" s="917"/>
      <c r="CB2" s="922"/>
      <c r="CC2" s="917" t="s">
        <v>357</v>
      </c>
      <c r="CD2" s="922"/>
      <c r="CE2" s="62" t="s">
        <v>358</v>
      </c>
      <c r="CF2" s="917" t="s">
        <v>359</v>
      </c>
      <c r="CG2" s="917"/>
      <c r="CH2" s="917"/>
      <c r="CI2" s="917"/>
      <c r="CJ2" s="922"/>
      <c r="CK2" s="917" t="s">
        <v>360</v>
      </c>
      <c r="CL2" s="922"/>
      <c r="CM2" s="922"/>
      <c r="CN2" s="922"/>
      <c r="CO2" s="917" t="s">
        <v>361</v>
      </c>
      <c r="CP2" s="917"/>
      <c r="CQ2" s="917"/>
      <c r="CR2" s="62" t="s">
        <v>362</v>
      </c>
      <c r="CS2" s="917" t="s">
        <v>363</v>
      </c>
      <c r="CT2" s="917"/>
      <c r="CU2" s="917"/>
      <c r="CV2" s="917"/>
      <c r="CW2" s="917"/>
      <c r="CX2" s="917"/>
      <c r="CY2" s="917"/>
      <c r="CZ2" s="917"/>
      <c r="DA2" s="917"/>
      <c r="DB2" s="917"/>
      <c r="DC2" s="917"/>
      <c r="DD2" s="917"/>
      <c r="DE2" s="917"/>
      <c r="DF2" s="917"/>
      <c r="DG2" s="917"/>
      <c r="DH2" s="917" t="s">
        <v>364</v>
      </c>
      <c r="DI2" s="917"/>
      <c r="DJ2" s="917"/>
      <c r="DK2" s="917"/>
      <c r="DL2" s="917"/>
      <c r="DM2" s="917"/>
      <c r="DN2" s="917"/>
      <c r="DO2" s="917"/>
      <c r="DP2" s="922"/>
      <c r="DQ2" s="917" t="s">
        <v>365</v>
      </c>
      <c r="DR2" s="922"/>
      <c r="DS2" s="922"/>
      <c r="DT2" s="917" t="s">
        <v>366</v>
      </c>
      <c r="DU2" s="922"/>
      <c r="DV2" s="917" t="s">
        <v>366</v>
      </c>
      <c r="DW2" s="917"/>
      <c r="DX2" s="917"/>
      <c r="DY2" s="917"/>
      <c r="DZ2" s="917"/>
      <c r="EA2" s="917"/>
      <c r="EB2" s="922"/>
      <c r="EC2" s="723"/>
      <c r="ED2" s="917" t="s">
        <v>367</v>
      </c>
      <c r="EE2" s="922"/>
      <c r="EF2" s="922"/>
      <c r="EG2" s="922"/>
      <c r="EH2" s="922"/>
      <c r="EI2" s="922"/>
      <c r="EJ2" s="922"/>
      <c r="EK2" s="917" t="s">
        <v>367</v>
      </c>
      <c r="EL2" s="917"/>
      <c r="EM2" s="917"/>
      <c r="EN2" s="917"/>
      <c r="EO2" s="917"/>
      <c r="EP2" s="917"/>
      <c r="EQ2" s="917"/>
      <c r="ER2" s="917"/>
      <c r="ES2" s="917"/>
      <c r="ET2" s="917"/>
      <c r="EU2" s="922"/>
      <c r="EV2" s="918" t="s">
        <v>368</v>
      </c>
      <c r="EW2" s="922"/>
      <c r="EX2" s="922"/>
      <c r="EY2" s="922"/>
      <c r="EZ2" s="922"/>
      <c r="FA2" s="63" t="s">
        <v>369</v>
      </c>
      <c r="FB2" s="919" t="s">
        <v>370</v>
      </c>
      <c r="FC2" s="919"/>
      <c r="FD2" s="919"/>
      <c r="FE2" s="919"/>
      <c r="FF2" s="919"/>
      <c r="FG2" s="919"/>
      <c r="FH2" s="919"/>
      <c r="FI2" s="919"/>
      <c r="FJ2" s="919"/>
      <c r="FK2" s="919"/>
      <c r="FL2" s="919"/>
      <c r="FM2" s="919"/>
      <c r="FN2" s="919"/>
      <c r="FO2" s="919"/>
      <c r="FP2" s="922"/>
      <c r="FQ2" s="919" t="s">
        <v>371</v>
      </c>
      <c r="FR2" s="922"/>
      <c r="FS2" s="919" t="s">
        <v>373</v>
      </c>
      <c r="FT2" s="919"/>
      <c r="FU2" s="919"/>
      <c r="FV2" s="919"/>
      <c r="FW2" s="919"/>
      <c r="FX2" s="919"/>
      <c r="FY2" s="920" t="s">
        <v>374</v>
      </c>
      <c r="FZ2" s="920"/>
      <c r="GA2" s="920"/>
      <c r="GB2" s="920"/>
      <c r="GC2" s="920"/>
      <c r="GD2" s="922"/>
      <c r="GE2" s="917" t="s">
        <v>375</v>
      </c>
      <c r="GF2" s="922"/>
      <c r="GG2" s="922"/>
      <c r="GH2" s="917" t="s">
        <v>376</v>
      </c>
      <c r="GI2" s="922"/>
      <c r="GJ2" s="62" t="s">
        <v>377</v>
      </c>
      <c r="GK2" s="917" t="s">
        <v>378</v>
      </c>
      <c r="GL2" s="922"/>
      <c r="GM2" s="917" t="s">
        <v>379</v>
      </c>
      <c r="GN2" s="922"/>
      <c r="GO2" s="917" t="s">
        <v>380</v>
      </c>
      <c r="GP2" s="922"/>
      <c r="GQ2" s="917" t="s">
        <v>381</v>
      </c>
      <c r="GR2" s="922"/>
      <c r="GS2" s="922"/>
      <c r="GT2" s="922"/>
      <c r="GU2" s="922"/>
      <c r="GV2" s="922"/>
      <c r="GW2" s="922"/>
      <c r="GX2" s="922"/>
      <c r="GY2" s="62" t="s">
        <v>382</v>
      </c>
      <c r="GZ2" s="917" t="s">
        <v>383</v>
      </c>
      <c r="HA2" s="917"/>
      <c r="HB2" s="917"/>
      <c r="HC2" s="917"/>
      <c r="HD2" s="922"/>
      <c r="HE2" s="917" t="s">
        <v>384</v>
      </c>
      <c r="HF2" s="922"/>
      <c r="HG2" s="922"/>
      <c r="HH2" s="922"/>
      <c r="HI2" s="922"/>
      <c r="HJ2" s="922"/>
      <c r="HK2" s="917" t="s">
        <v>385</v>
      </c>
      <c r="HL2" s="922"/>
      <c r="HM2" s="922"/>
      <c r="HN2" s="923"/>
      <c r="HO2" s="917" t="s">
        <v>936</v>
      </c>
      <c r="HP2" s="917"/>
      <c r="HQ2" s="917"/>
      <c r="HR2" s="917"/>
      <c r="HS2" s="917"/>
      <c r="HT2" s="917" t="s">
        <v>408</v>
      </c>
      <c r="HU2" s="917"/>
      <c r="HV2" s="917"/>
      <c r="HW2" s="917"/>
      <c r="HX2" s="917"/>
      <c r="HY2" s="917"/>
      <c r="HZ2" s="917"/>
      <c r="IA2" s="917"/>
      <c r="IB2" s="917"/>
      <c r="IC2" s="917" t="s">
        <v>409</v>
      </c>
      <c r="ID2" s="917"/>
      <c r="IE2" s="917"/>
      <c r="IF2" s="917" t="s">
        <v>410</v>
      </c>
      <c r="IG2" s="917"/>
      <c r="IH2" s="917"/>
      <c r="II2" s="917"/>
      <c r="IJ2" s="917"/>
      <c r="IK2" s="917"/>
      <c r="IL2" s="917"/>
      <c r="IM2" s="917"/>
      <c r="IN2" s="917" t="s">
        <v>268</v>
      </c>
      <c r="IO2" s="917"/>
      <c r="IP2" s="917"/>
      <c r="IQ2" s="917"/>
      <c r="IR2" s="917"/>
      <c r="IS2" s="917" t="s">
        <v>411</v>
      </c>
      <c r="IT2" s="917"/>
      <c r="IU2" s="917" t="s">
        <v>279</v>
      </c>
      <c r="IV2" s="917"/>
      <c r="IW2" s="917"/>
      <c r="IX2" s="917"/>
      <c r="IY2" s="917"/>
      <c r="IZ2" s="917"/>
      <c r="JA2" s="917"/>
      <c r="JB2" s="917"/>
      <c r="JC2" s="62" t="s">
        <v>412</v>
      </c>
      <c r="JD2" s="917" t="s">
        <v>284</v>
      </c>
      <c r="JE2" s="917"/>
      <c r="JF2" s="917" t="s">
        <v>413</v>
      </c>
      <c r="JG2" s="917"/>
      <c r="JH2" s="917"/>
      <c r="JI2" s="917"/>
      <c r="JJ2" s="917"/>
      <c r="JK2" s="917"/>
      <c r="JL2" s="917"/>
      <c r="JM2" s="917"/>
      <c r="JN2" s="917" t="s">
        <v>296</v>
      </c>
      <c r="JO2" s="917"/>
      <c r="JP2" s="917"/>
      <c r="JQ2" s="917"/>
      <c r="JR2" s="917"/>
      <c r="JS2" s="917"/>
      <c r="JT2" s="917" t="s">
        <v>818</v>
      </c>
      <c r="JU2" s="917"/>
      <c r="JV2" s="917" t="s">
        <v>414</v>
      </c>
      <c r="JW2" s="917"/>
      <c r="JX2" s="917"/>
      <c r="JY2" s="917"/>
      <c r="JZ2" s="917"/>
      <c r="KA2" s="917"/>
      <c r="KB2" s="917"/>
      <c r="KC2" s="917"/>
      <c r="KD2" s="917"/>
      <c r="KE2" s="917"/>
      <c r="KF2" s="917"/>
      <c r="KG2" s="917"/>
      <c r="KH2" s="917"/>
      <c r="KI2" s="917"/>
      <c r="KJ2" s="917"/>
      <c r="KK2" s="917"/>
      <c r="KL2" s="917" t="s">
        <v>414</v>
      </c>
      <c r="KM2" s="917"/>
      <c r="KN2" s="917"/>
      <c r="KO2" s="917"/>
      <c r="KP2" s="917"/>
      <c r="KQ2" s="917"/>
      <c r="KR2" s="917"/>
      <c r="KS2" s="917"/>
      <c r="KT2" s="917"/>
      <c r="KU2" s="917"/>
      <c r="KV2" s="917"/>
      <c r="KW2" s="917"/>
      <c r="KX2" s="917"/>
      <c r="KY2" s="917"/>
      <c r="KZ2" s="917"/>
      <c r="LA2" s="924" t="s">
        <v>935</v>
      </c>
      <c r="LB2" s="925"/>
    </row>
    <row r="3" spans="1:314" s="62" customFormat="1" ht="64.8">
      <c r="B3" s="6" t="s">
        <v>2</v>
      </c>
      <c r="C3" s="62" t="s">
        <v>1105</v>
      </c>
      <c r="D3" s="67" t="s">
        <v>1104</v>
      </c>
      <c r="E3" s="250" t="s">
        <v>1103</v>
      </c>
      <c r="F3" s="250" t="s">
        <v>1102</v>
      </c>
      <c r="G3" s="67" t="s">
        <v>1101</v>
      </c>
      <c r="H3" s="67" t="s">
        <v>1100</v>
      </c>
      <c r="I3" s="67" t="s">
        <v>1099</v>
      </c>
      <c r="J3" s="67" t="s">
        <v>1098</v>
      </c>
      <c r="K3" s="67" t="s">
        <v>1097</v>
      </c>
      <c r="L3" s="62" t="s">
        <v>1096</v>
      </c>
      <c r="M3" s="62" t="s">
        <v>1095</v>
      </c>
      <c r="N3" s="67" t="s">
        <v>19</v>
      </c>
      <c r="O3" s="67" t="s">
        <v>20</v>
      </c>
      <c r="P3" s="67"/>
      <c r="Q3" s="67"/>
      <c r="R3" s="67" t="s">
        <v>1094</v>
      </c>
      <c r="S3" s="255" t="s">
        <v>1093</v>
      </c>
      <c r="T3" s="69" t="s">
        <v>1092</v>
      </c>
      <c r="U3" s="67" t="s">
        <v>1091</v>
      </c>
      <c r="V3" s="255" t="s">
        <v>1090</v>
      </c>
      <c r="W3" s="62" t="s">
        <v>1089</v>
      </c>
      <c r="X3" s="62" t="s">
        <v>1088</v>
      </c>
      <c r="Y3" s="251" t="s">
        <v>1087</v>
      </c>
      <c r="Z3" s="62" t="s">
        <v>484</v>
      </c>
      <c r="AA3" s="62" t="s">
        <v>386</v>
      </c>
      <c r="AD3" s="62" t="s">
        <v>387</v>
      </c>
      <c r="AE3" s="62" t="s">
        <v>1086</v>
      </c>
      <c r="AF3" s="62" t="s">
        <v>1085</v>
      </c>
      <c r="AG3" s="62" t="s">
        <v>1084</v>
      </c>
      <c r="AH3" s="62" t="s">
        <v>1083</v>
      </c>
      <c r="AI3" s="62" t="s">
        <v>1082</v>
      </c>
      <c r="AK3" s="62" t="s">
        <v>388</v>
      </c>
      <c r="AL3" s="62" t="s">
        <v>1081</v>
      </c>
      <c r="AM3" s="62" t="s">
        <v>1080</v>
      </c>
      <c r="AN3" s="62" t="s">
        <v>389</v>
      </c>
      <c r="AO3" s="62" t="s">
        <v>1079</v>
      </c>
      <c r="AP3" s="62" t="s">
        <v>390</v>
      </c>
      <c r="AQ3" s="62" t="s">
        <v>1078</v>
      </c>
      <c r="AR3" s="62" t="s">
        <v>391</v>
      </c>
      <c r="AS3" s="62" t="s">
        <v>1077</v>
      </c>
      <c r="AT3" s="62" t="s">
        <v>1076</v>
      </c>
      <c r="AU3" s="62" t="s">
        <v>392</v>
      </c>
      <c r="AV3" s="62" t="s">
        <v>1075</v>
      </c>
      <c r="AW3" s="62" t="s">
        <v>1074</v>
      </c>
      <c r="BB3" s="62" t="s">
        <v>1073</v>
      </c>
      <c r="BC3" s="62" t="s">
        <v>1072</v>
      </c>
      <c r="BD3" s="62" t="s">
        <v>1071</v>
      </c>
      <c r="BF3" s="62" t="s">
        <v>1070</v>
      </c>
      <c r="BG3" s="62" t="s">
        <v>1069</v>
      </c>
      <c r="BH3" s="62" t="s">
        <v>1068</v>
      </c>
      <c r="BK3" s="62" t="s">
        <v>1067</v>
      </c>
      <c r="BL3" s="62" t="s">
        <v>1066</v>
      </c>
      <c r="BM3" s="62" t="s">
        <v>1065</v>
      </c>
      <c r="BN3" s="62" t="s">
        <v>1064</v>
      </c>
      <c r="BO3" s="62" t="s">
        <v>1063</v>
      </c>
      <c r="BP3" s="62" t="s">
        <v>1062</v>
      </c>
      <c r="BQ3" s="62" t="s">
        <v>1061</v>
      </c>
      <c r="BR3" s="62" t="s">
        <v>1060</v>
      </c>
      <c r="BS3" s="62" t="s">
        <v>1059</v>
      </c>
      <c r="BT3" s="62" t="s">
        <v>1058</v>
      </c>
      <c r="BU3" s="62" t="s">
        <v>1057</v>
      </c>
      <c r="BV3" s="62" t="s">
        <v>1056</v>
      </c>
      <c r="BW3" s="62" t="s">
        <v>1055</v>
      </c>
      <c r="BX3" s="62" t="s">
        <v>73</v>
      </c>
      <c r="BY3" s="62" t="s">
        <v>74</v>
      </c>
      <c r="BZ3" s="62" t="s">
        <v>75</v>
      </c>
      <c r="CA3" s="62" t="s">
        <v>76</v>
      </c>
      <c r="CB3" s="62" t="s">
        <v>1054</v>
      </c>
      <c r="CC3" s="62" t="s">
        <v>1053</v>
      </c>
      <c r="CD3" s="62" t="s">
        <v>1052</v>
      </c>
      <c r="CE3" s="62" t="s">
        <v>1051</v>
      </c>
      <c r="CF3" s="62" t="s">
        <v>1050</v>
      </c>
      <c r="CG3" s="62" t="s">
        <v>516</v>
      </c>
      <c r="CH3" s="62" t="s">
        <v>517</v>
      </c>
      <c r="CI3" s="62" t="s">
        <v>518</v>
      </c>
      <c r="CJ3" s="62" t="s">
        <v>1049</v>
      </c>
      <c r="CK3" s="62" t="s">
        <v>1048</v>
      </c>
      <c r="CL3" s="62" t="s">
        <v>90</v>
      </c>
      <c r="CM3" s="62" t="s">
        <v>91</v>
      </c>
      <c r="CN3" s="62" t="s">
        <v>1047</v>
      </c>
      <c r="CO3" s="62" t="s">
        <v>1046</v>
      </c>
      <c r="CP3" s="62" t="s">
        <v>1107</v>
      </c>
      <c r="CQ3" s="62" t="s">
        <v>1045</v>
      </c>
      <c r="CR3" s="62" t="s">
        <v>1044</v>
      </c>
      <c r="CS3" s="62" t="s">
        <v>1043</v>
      </c>
      <c r="CT3" s="62" t="s">
        <v>1042</v>
      </c>
      <c r="CU3" s="62" t="s">
        <v>1041</v>
      </c>
      <c r="CV3" s="62" t="s">
        <v>1040</v>
      </c>
      <c r="CW3" s="62" t="s">
        <v>1039</v>
      </c>
      <c r="CX3" s="62" t="s">
        <v>1038</v>
      </c>
      <c r="CY3" s="62" t="s">
        <v>1037</v>
      </c>
      <c r="CZ3" s="62" t="s">
        <v>1036</v>
      </c>
      <c r="DA3" s="62" t="s">
        <v>1035</v>
      </c>
      <c r="DB3" s="62" t="s">
        <v>1034</v>
      </c>
      <c r="DC3" s="62" t="s">
        <v>1033</v>
      </c>
      <c r="DD3" s="62" t="s">
        <v>1032</v>
      </c>
      <c r="DE3" s="62" t="s">
        <v>1031</v>
      </c>
      <c r="DF3" s="62" t="s">
        <v>1030</v>
      </c>
      <c r="DG3" s="62" t="s">
        <v>1029</v>
      </c>
      <c r="DH3" s="62" t="s">
        <v>1028</v>
      </c>
      <c r="DI3" s="62" t="s">
        <v>1027</v>
      </c>
      <c r="DJ3" s="62" t="s">
        <v>1026</v>
      </c>
      <c r="DK3" s="62" t="s">
        <v>1025</v>
      </c>
      <c r="DL3" s="62" t="s">
        <v>393</v>
      </c>
      <c r="DM3" s="62" t="s">
        <v>1024</v>
      </c>
      <c r="DN3" s="62" t="s">
        <v>702</v>
      </c>
      <c r="DO3" s="62" t="s">
        <v>1022</v>
      </c>
      <c r="DP3" s="62" t="s">
        <v>1021</v>
      </c>
      <c r="DQ3" s="67" t="s">
        <v>1106</v>
      </c>
      <c r="DR3" s="67" t="s">
        <v>1020</v>
      </c>
      <c r="DS3" s="67" t="s">
        <v>1019</v>
      </c>
      <c r="DT3" s="62" t="s">
        <v>546</v>
      </c>
      <c r="DU3" s="62" t="s">
        <v>547</v>
      </c>
      <c r="DV3" s="62" t="s">
        <v>1018</v>
      </c>
      <c r="DW3" s="62" t="s">
        <v>1017</v>
      </c>
      <c r="DX3" s="62" t="s">
        <v>1016</v>
      </c>
      <c r="DY3" s="62" t="s">
        <v>1015</v>
      </c>
      <c r="DZ3" s="62" t="s">
        <v>1014</v>
      </c>
      <c r="EA3" s="62" t="s">
        <v>1013</v>
      </c>
      <c r="EB3" s="62" t="s">
        <v>1012</v>
      </c>
      <c r="ED3" s="62" t="s">
        <v>1011</v>
      </c>
      <c r="EE3" s="62" t="s">
        <v>1010</v>
      </c>
      <c r="EF3" s="62" t="s">
        <v>1009</v>
      </c>
      <c r="EG3" s="62" t="s">
        <v>1008</v>
      </c>
      <c r="EH3" s="62" t="s">
        <v>1007</v>
      </c>
      <c r="EI3" s="62" t="s">
        <v>144</v>
      </c>
      <c r="EJ3" s="62" t="s">
        <v>145</v>
      </c>
      <c r="EK3" s="62" t="s">
        <v>1006</v>
      </c>
      <c r="EL3" s="68" t="s">
        <v>394</v>
      </c>
      <c r="EM3" s="68" t="s">
        <v>395</v>
      </c>
      <c r="EN3" s="62" t="s">
        <v>1005</v>
      </c>
      <c r="EO3" s="62" t="s">
        <v>1004</v>
      </c>
      <c r="EP3" s="62" t="s">
        <v>1003</v>
      </c>
      <c r="EQ3" s="62" t="s">
        <v>1002</v>
      </c>
      <c r="ER3" s="62" t="s">
        <v>1001</v>
      </c>
      <c r="ES3" s="62" t="s">
        <v>1000</v>
      </c>
      <c r="ET3" s="62" t="s">
        <v>999</v>
      </c>
      <c r="EU3" s="62" t="s">
        <v>998</v>
      </c>
      <c r="EV3" s="62" t="s">
        <v>997</v>
      </c>
      <c r="EW3" s="62" t="s">
        <v>996</v>
      </c>
      <c r="EX3" s="62" t="s">
        <v>995</v>
      </c>
      <c r="EY3" s="62" t="s">
        <v>994</v>
      </c>
      <c r="EZ3" s="62" t="s">
        <v>396</v>
      </c>
      <c r="FA3" s="62" t="s">
        <v>166</v>
      </c>
      <c r="FB3" s="62" t="s">
        <v>168</v>
      </c>
      <c r="FC3" s="62" t="s">
        <v>993</v>
      </c>
      <c r="FD3" s="63" t="s">
        <v>992</v>
      </c>
      <c r="FE3" s="842" t="s">
        <v>397</v>
      </c>
      <c r="FF3" s="62" t="s">
        <v>991</v>
      </c>
      <c r="FG3" s="62" t="s">
        <v>990</v>
      </c>
      <c r="FH3" s="62" t="s">
        <v>989</v>
      </c>
      <c r="FI3" s="62" t="s">
        <v>988</v>
      </c>
      <c r="FJ3" s="62" t="s">
        <v>987</v>
      </c>
      <c r="FK3" s="62" t="s">
        <v>986</v>
      </c>
      <c r="FL3" s="255" t="s">
        <v>985</v>
      </c>
      <c r="FM3" s="65" t="s">
        <v>984</v>
      </c>
      <c r="FN3" s="69" t="s">
        <v>983</v>
      </c>
      <c r="FO3" s="69" t="s">
        <v>982</v>
      </c>
      <c r="FP3" s="69" t="s">
        <v>981</v>
      </c>
      <c r="FQ3" s="250" t="s">
        <v>980</v>
      </c>
      <c r="FR3" s="67" t="s">
        <v>979</v>
      </c>
      <c r="FS3" s="67" t="s">
        <v>978</v>
      </c>
      <c r="FT3" s="67" t="s">
        <v>977</v>
      </c>
      <c r="FU3" s="67" t="s">
        <v>976</v>
      </c>
      <c r="FV3" s="67" t="s">
        <v>975</v>
      </c>
      <c r="FW3" s="67" t="s">
        <v>974</v>
      </c>
      <c r="FX3" s="67" t="s">
        <v>973</v>
      </c>
      <c r="FY3" s="67" t="s">
        <v>972</v>
      </c>
      <c r="FZ3" s="67"/>
      <c r="GA3" s="67" t="s">
        <v>971</v>
      </c>
      <c r="GB3" s="67" t="s">
        <v>970</v>
      </c>
      <c r="GC3" s="67" t="s">
        <v>969</v>
      </c>
      <c r="GD3" s="67" t="s">
        <v>968</v>
      </c>
      <c r="GE3" s="67" t="s">
        <v>201</v>
      </c>
      <c r="GF3" s="67" t="s">
        <v>967</v>
      </c>
      <c r="GG3" s="67" t="s">
        <v>966</v>
      </c>
      <c r="GH3" s="67" t="s">
        <v>965</v>
      </c>
      <c r="GI3" s="67" t="s">
        <v>205</v>
      </c>
      <c r="GJ3" s="67" t="s">
        <v>964</v>
      </c>
      <c r="GK3" s="67" t="s">
        <v>207</v>
      </c>
      <c r="GL3" s="67" t="s">
        <v>208</v>
      </c>
      <c r="GM3" s="67" t="s">
        <v>963</v>
      </c>
      <c r="GN3" s="67" t="s">
        <v>962</v>
      </c>
      <c r="GO3" s="67" t="s">
        <v>961</v>
      </c>
      <c r="GP3" s="67" t="s">
        <v>960</v>
      </c>
      <c r="GQ3" s="67" t="s">
        <v>959</v>
      </c>
      <c r="GR3" s="62" t="s">
        <v>957</v>
      </c>
      <c r="GS3" s="62" t="s">
        <v>956</v>
      </c>
      <c r="GT3" s="62" t="s">
        <v>955</v>
      </c>
      <c r="GU3" s="62" t="s">
        <v>958</v>
      </c>
      <c r="GV3" s="62" t="s">
        <v>957</v>
      </c>
      <c r="GW3" s="62" t="s">
        <v>956</v>
      </c>
      <c r="GX3" s="62" t="s">
        <v>955</v>
      </c>
      <c r="GY3" s="62" t="s">
        <v>954</v>
      </c>
      <c r="GZ3" s="62" t="s">
        <v>953</v>
      </c>
      <c r="HA3" s="62" t="s">
        <v>952</v>
      </c>
      <c r="HB3" s="62" t="s">
        <v>951</v>
      </c>
      <c r="HC3" s="62" t="s">
        <v>950</v>
      </c>
      <c r="HD3" s="62" t="s">
        <v>949</v>
      </c>
      <c r="HE3" s="62" t="s">
        <v>948</v>
      </c>
      <c r="HF3" s="62" t="s">
        <v>947</v>
      </c>
      <c r="HG3" s="62" t="s">
        <v>946</v>
      </c>
      <c r="HH3" s="62" t="s">
        <v>945</v>
      </c>
      <c r="HI3" s="62" t="s">
        <v>442</v>
      </c>
      <c r="HJ3" s="62" t="s">
        <v>944</v>
      </c>
      <c r="HK3" s="62" t="s">
        <v>398</v>
      </c>
      <c r="HL3" s="249" t="s">
        <v>399</v>
      </c>
      <c r="HM3" s="62" t="s">
        <v>943</v>
      </c>
      <c r="HN3" s="62" t="s">
        <v>942</v>
      </c>
      <c r="HO3" s="62" t="s">
        <v>934</v>
      </c>
      <c r="HS3" s="62" t="s">
        <v>443</v>
      </c>
      <c r="HT3" s="65" t="s">
        <v>933</v>
      </c>
      <c r="HU3" s="65" t="s">
        <v>932</v>
      </c>
      <c r="HV3" s="62" t="s">
        <v>415</v>
      </c>
      <c r="HW3" s="62" t="s">
        <v>416</v>
      </c>
      <c r="HX3" s="62" t="s">
        <v>931</v>
      </c>
      <c r="HY3" s="62" t="s">
        <v>930</v>
      </c>
      <c r="HZ3" s="62" t="s">
        <v>929</v>
      </c>
      <c r="IA3" s="62" t="s">
        <v>928</v>
      </c>
      <c r="IB3" s="66" t="s">
        <v>927</v>
      </c>
      <c r="IC3" s="66" t="s">
        <v>926</v>
      </c>
      <c r="ID3" s="66" t="s">
        <v>925</v>
      </c>
      <c r="IE3" s="67" t="s">
        <v>924</v>
      </c>
      <c r="IF3" s="255" t="s">
        <v>923</v>
      </c>
      <c r="IG3" s="255" t="s">
        <v>922</v>
      </c>
      <c r="IH3" s="62" t="s">
        <v>921</v>
      </c>
      <c r="II3" s="255" t="s">
        <v>920</v>
      </c>
      <c r="IJ3" s="62" t="s">
        <v>919</v>
      </c>
      <c r="IK3" s="62" t="s">
        <v>918</v>
      </c>
      <c r="IL3" s="62" t="s">
        <v>917</v>
      </c>
      <c r="IM3" s="67" t="s">
        <v>916</v>
      </c>
      <c r="IN3" s="62" t="s">
        <v>915</v>
      </c>
      <c r="IO3" s="62" t="s">
        <v>914</v>
      </c>
      <c r="IP3" s="62" t="s">
        <v>913</v>
      </c>
      <c r="IQ3" s="62" t="s">
        <v>417</v>
      </c>
      <c r="IR3" s="62" t="s">
        <v>351</v>
      </c>
      <c r="IS3" s="62" t="s">
        <v>418</v>
      </c>
      <c r="IT3" s="62" t="s">
        <v>419</v>
      </c>
      <c r="IU3" s="844" t="s">
        <v>912</v>
      </c>
      <c r="IV3" s="844" t="s">
        <v>911</v>
      </c>
      <c r="IW3" s="844" t="s">
        <v>910</v>
      </c>
      <c r="IX3" s="844" t="s">
        <v>909</v>
      </c>
      <c r="IY3" s="844" t="s">
        <v>908</v>
      </c>
      <c r="IZ3" s="844" t="s">
        <v>907</v>
      </c>
      <c r="JA3" s="62" t="s">
        <v>906</v>
      </c>
      <c r="JB3" s="62" t="s">
        <v>905</v>
      </c>
      <c r="JC3" s="62" t="s">
        <v>904</v>
      </c>
      <c r="JD3" s="62" t="s">
        <v>903</v>
      </c>
      <c r="JE3" s="62" t="s">
        <v>902</v>
      </c>
      <c r="JF3" s="62" t="s">
        <v>901</v>
      </c>
      <c r="JG3" s="62" t="s">
        <v>900</v>
      </c>
      <c r="JH3" s="62" t="s">
        <v>899</v>
      </c>
      <c r="JI3" s="62" t="s">
        <v>898</v>
      </c>
      <c r="JJ3" s="62" t="s">
        <v>897</v>
      </c>
      <c r="JK3" s="62" t="s">
        <v>896</v>
      </c>
      <c r="JL3" s="62" t="s">
        <v>895</v>
      </c>
      <c r="JM3" s="62" t="s">
        <v>894</v>
      </c>
      <c r="JN3" s="62" t="s">
        <v>893</v>
      </c>
      <c r="JO3" s="62" t="s">
        <v>892</v>
      </c>
      <c r="JS3" s="62" t="s">
        <v>891</v>
      </c>
      <c r="JT3" s="62" t="s">
        <v>890</v>
      </c>
      <c r="JU3" s="62" t="s">
        <v>889</v>
      </c>
      <c r="JV3" s="62" t="s">
        <v>888</v>
      </c>
      <c r="JW3" s="62" t="s">
        <v>420</v>
      </c>
      <c r="JX3" s="62" t="s">
        <v>421</v>
      </c>
      <c r="JY3" s="62" t="s">
        <v>887</v>
      </c>
      <c r="JZ3" s="62" t="s">
        <v>886</v>
      </c>
      <c r="KA3" s="62" t="s">
        <v>885</v>
      </c>
      <c r="KB3" s="62" t="s">
        <v>884</v>
      </c>
      <c r="KC3" s="62" t="s">
        <v>422</v>
      </c>
      <c r="KD3" s="62" t="s">
        <v>441</v>
      </c>
      <c r="KE3" s="62" t="s">
        <v>423</v>
      </c>
      <c r="KF3" s="62" t="s">
        <v>424</v>
      </c>
      <c r="KG3" s="62" t="s">
        <v>425</v>
      </c>
      <c r="KI3" s="844" t="s">
        <v>426</v>
      </c>
      <c r="KJ3" s="844" t="s">
        <v>427</v>
      </c>
      <c r="KK3" s="844" t="s">
        <v>428</v>
      </c>
      <c r="KL3" s="844" t="s">
        <v>883</v>
      </c>
      <c r="KM3" s="62" t="s">
        <v>690</v>
      </c>
      <c r="KN3" s="62" t="s">
        <v>429</v>
      </c>
      <c r="KO3" s="62" t="s">
        <v>882</v>
      </c>
      <c r="KP3" s="62" t="s">
        <v>881</v>
      </c>
      <c r="KQ3" s="62" t="s">
        <v>880</v>
      </c>
      <c r="KR3" s="62" t="s">
        <v>879</v>
      </c>
      <c r="KS3" s="62" t="s">
        <v>430</v>
      </c>
      <c r="KT3" s="62" t="s">
        <v>431</v>
      </c>
      <c r="KU3" s="62" t="s">
        <v>432</v>
      </c>
      <c r="KV3" s="62" t="s">
        <v>433</v>
      </c>
      <c r="KW3" s="62" t="s">
        <v>434</v>
      </c>
      <c r="KY3" s="844" t="s">
        <v>435</v>
      </c>
      <c r="KZ3" s="844" t="s">
        <v>436</v>
      </c>
      <c r="LA3" s="844" t="s">
        <v>437</v>
      </c>
      <c r="LB3" s="845" t="s">
        <v>878</v>
      </c>
    </row>
    <row r="4" spans="1:314" s="62" customFormat="1" ht="66" customHeight="1">
      <c r="B4" s="726" t="s">
        <v>2</v>
      </c>
      <c r="C4" s="726" t="s">
        <v>1105</v>
      </c>
      <c r="D4" s="727" t="s">
        <v>1104</v>
      </c>
      <c r="E4" s="731" t="s">
        <v>1103</v>
      </c>
      <c r="F4" s="731" t="s">
        <v>1102</v>
      </c>
      <c r="G4" s="727" t="s">
        <v>1101</v>
      </c>
      <c r="H4" s="727" t="s">
        <v>1100</v>
      </c>
      <c r="I4" s="727" t="s">
        <v>1099</v>
      </c>
      <c r="J4" s="727" t="s">
        <v>1098</v>
      </c>
      <c r="K4" s="727" t="s">
        <v>1097</v>
      </c>
      <c r="L4" s="726" t="s">
        <v>1096</v>
      </c>
      <c r="M4" s="726" t="s">
        <v>1095</v>
      </c>
      <c r="N4" s="727" t="s">
        <v>19</v>
      </c>
      <c r="O4" s="727" t="s">
        <v>20</v>
      </c>
      <c r="P4" s="840" t="s">
        <v>1156</v>
      </c>
      <c r="Q4" s="840" t="s">
        <v>1157</v>
      </c>
      <c r="R4" s="727" t="s">
        <v>1094</v>
      </c>
      <c r="S4" s="730" t="s">
        <v>1093</v>
      </c>
      <c r="T4" s="732" t="s">
        <v>1092</v>
      </c>
      <c r="U4" s="727" t="s">
        <v>1091</v>
      </c>
      <c r="V4" s="730" t="s">
        <v>1090</v>
      </c>
      <c r="W4" s="726" t="s">
        <v>1089</v>
      </c>
      <c r="X4" s="726" t="s">
        <v>1088</v>
      </c>
      <c r="Y4" s="733" t="s">
        <v>1087</v>
      </c>
      <c r="Z4" s="726" t="s">
        <v>484</v>
      </c>
      <c r="AA4" s="726" t="s">
        <v>386</v>
      </c>
      <c r="AB4" s="841" t="s">
        <v>1158</v>
      </c>
      <c r="AC4" s="841" t="s">
        <v>1159</v>
      </c>
      <c r="AD4" s="726" t="s">
        <v>387</v>
      </c>
      <c r="AE4" s="726" t="s">
        <v>1086</v>
      </c>
      <c r="AF4" s="726" t="s">
        <v>1085</v>
      </c>
      <c r="AG4" s="726" t="s">
        <v>1084</v>
      </c>
      <c r="AH4" s="726" t="s">
        <v>1083</v>
      </c>
      <c r="AI4" s="726" t="s">
        <v>1082</v>
      </c>
      <c r="AJ4" s="841" t="s">
        <v>1160</v>
      </c>
      <c r="AK4" s="726" t="s">
        <v>388</v>
      </c>
      <c r="AL4" s="726" t="s">
        <v>1081</v>
      </c>
      <c r="AM4" s="726" t="s">
        <v>1080</v>
      </c>
      <c r="AN4" s="726" t="s">
        <v>389</v>
      </c>
      <c r="AO4" s="726" t="s">
        <v>1079</v>
      </c>
      <c r="AP4" s="726" t="s">
        <v>390</v>
      </c>
      <c r="AQ4" s="726" t="s">
        <v>1078</v>
      </c>
      <c r="AR4" s="726" t="s">
        <v>391</v>
      </c>
      <c r="AS4" s="726" t="s">
        <v>1077</v>
      </c>
      <c r="AT4" s="726" t="s">
        <v>1076</v>
      </c>
      <c r="AU4" s="726" t="s">
        <v>392</v>
      </c>
      <c r="AV4" s="726" t="s">
        <v>1075</v>
      </c>
      <c r="AW4" s="726" t="s">
        <v>1161</v>
      </c>
      <c r="AX4" s="841" t="s">
        <v>1162</v>
      </c>
      <c r="AY4" s="841" t="s">
        <v>1163</v>
      </c>
      <c r="AZ4" s="841" t="s">
        <v>1164</v>
      </c>
      <c r="BA4" s="841" t="s">
        <v>1165</v>
      </c>
      <c r="BB4" s="726" t="s">
        <v>1073</v>
      </c>
      <c r="BC4" s="726" t="s">
        <v>1072</v>
      </c>
      <c r="BD4" s="726" t="s">
        <v>1071</v>
      </c>
      <c r="BE4" s="841" t="s">
        <v>1166</v>
      </c>
      <c r="BF4" s="726" t="s">
        <v>1070</v>
      </c>
      <c r="BG4" s="726" t="s">
        <v>1069</v>
      </c>
      <c r="BH4" s="726" t="s">
        <v>1068</v>
      </c>
      <c r="BI4" s="841" t="s">
        <v>1167</v>
      </c>
      <c r="BJ4" s="841" t="s">
        <v>1168</v>
      </c>
      <c r="BK4" s="726" t="s">
        <v>1067</v>
      </c>
      <c r="BL4" s="726" t="s">
        <v>1066</v>
      </c>
      <c r="BM4" s="726" t="s">
        <v>1065</v>
      </c>
      <c r="BN4" s="726" t="s">
        <v>1064</v>
      </c>
      <c r="BO4" s="726" t="s">
        <v>1063</v>
      </c>
      <c r="BP4" s="726" t="s">
        <v>1062</v>
      </c>
      <c r="BQ4" s="726" t="s">
        <v>1061</v>
      </c>
      <c r="BR4" s="726" t="s">
        <v>1060</v>
      </c>
      <c r="BS4" s="726" t="s">
        <v>1059</v>
      </c>
      <c r="BT4" s="726" t="s">
        <v>1058</v>
      </c>
      <c r="BU4" s="726" t="s">
        <v>1057</v>
      </c>
      <c r="BV4" s="726" t="s">
        <v>1056</v>
      </c>
      <c r="BW4" s="726" t="s">
        <v>1055</v>
      </c>
      <c r="BX4" s="726" t="s">
        <v>73</v>
      </c>
      <c r="BY4" s="726" t="s">
        <v>74</v>
      </c>
      <c r="BZ4" s="726" t="s">
        <v>75</v>
      </c>
      <c r="CA4" s="726" t="s">
        <v>76</v>
      </c>
      <c r="CB4" s="726" t="s">
        <v>1169</v>
      </c>
      <c r="CC4" s="726" t="s">
        <v>1053</v>
      </c>
      <c r="CD4" s="726" t="s">
        <v>1052</v>
      </c>
      <c r="CE4" s="726" t="s">
        <v>1051</v>
      </c>
      <c r="CF4" s="726" t="s">
        <v>1050</v>
      </c>
      <c r="CG4" s="726" t="s">
        <v>516</v>
      </c>
      <c r="CH4" s="726" t="s">
        <v>517</v>
      </c>
      <c r="CI4" s="726" t="s">
        <v>518</v>
      </c>
      <c r="CJ4" s="726" t="s">
        <v>1049</v>
      </c>
      <c r="CK4" s="726" t="s">
        <v>1048</v>
      </c>
      <c r="CL4" s="726" t="s">
        <v>90</v>
      </c>
      <c r="CM4" s="726" t="s">
        <v>91</v>
      </c>
      <c r="CN4" s="726" t="s">
        <v>1047</v>
      </c>
      <c r="CO4" s="726" t="s">
        <v>1046</v>
      </c>
      <c r="CP4" s="62" t="s">
        <v>1107</v>
      </c>
      <c r="CQ4" s="726" t="s">
        <v>1045</v>
      </c>
      <c r="CR4" s="726" t="s">
        <v>1044</v>
      </c>
      <c r="CS4" s="726" t="s">
        <v>1043</v>
      </c>
      <c r="CT4" s="726" t="s">
        <v>1042</v>
      </c>
      <c r="CU4" s="726" t="s">
        <v>1041</v>
      </c>
      <c r="CV4" s="726" t="s">
        <v>1040</v>
      </c>
      <c r="CW4" s="726" t="s">
        <v>1039</v>
      </c>
      <c r="CX4" s="726" t="s">
        <v>1038</v>
      </c>
      <c r="CY4" s="726" t="s">
        <v>1037</v>
      </c>
      <c r="CZ4" s="726" t="s">
        <v>1036</v>
      </c>
      <c r="DA4" s="726" t="s">
        <v>1035</v>
      </c>
      <c r="DB4" s="726" t="s">
        <v>1034</v>
      </c>
      <c r="DC4" s="726" t="s">
        <v>1033</v>
      </c>
      <c r="DD4" s="726" t="s">
        <v>1032</v>
      </c>
      <c r="DE4" s="726" t="s">
        <v>1031</v>
      </c>
      <c r="DF4" s="726" t="s">
        <v>1030</v>
      </c>
      <c r="DG4" s="726" t="s">
        <v>1029</v>
      </c>
      <c r="DH4" s="726" t="s">
        <v>1028</v>
      </c>
      <c r="DI4" s="726" t="s">
        <v>1027</v>
      </c>
      <c r="DJ4" s="726" t="s">
        <v>1026</v>
      </c>
      <c r="DK4" s="726" t="s">
        <v>1025</v>
      </c>
      <c r="DL4" s="726" t="s">
        <v>393</v>
      </c>
      <c r="DM4" s="726" t="s">
        <v>1024</v>
      </c>
      <c r="DN4" s="726" t="s">
        <v>1023</v>
      </c>
      <c r="DO4" s="726" t="s">
        <v>1022</v>
      </c>
      <c r="DP4" s="726" t="s">
        <v>1021</v>
      </c>
      <c r="DQ4" s="67" t="s">
        <v>1106</v>
      </c>
      <c r="DR4" s="727" t="s">
        <v>1020</v>
      </c>
      <c r="DS4" s="727" t="s">
        <v>1019</v>
      </c>
      <c r="DT4" s="726" t="s">
        <v>546</v>
      </c>
      <c r="DU4" s="726" t="s">
        <v>547</v>
      </c>
      <c r="DV4" s="726" t="s">
        <v>1018</v>
      </c>
      <c r="DW4" s="726" t="s">
        <v>1017</v>
      </c>
      <c r="DX4" s="726" t="s">
        <v>1016</v>
      </c>
      <c r="DY4" s="726" t="s">
        <v>1015</v>
      </c>
      <c r="DZ4" s="726" t="s">
        <v>1014</v>
      </c>
      <c r="EA4" s="726" t="s">
        <v>1013</v>
      </c>
      <c r="EB4" s="726" t="s">
        <v>1012</v>
      </c>
      <c r="EC4" s="841" t="s">
        <v>1172</v>
      </c>
      <c r="ED4" s="726" t="s">
        <v>1011</v>
      </c>
      <c r="EE4" s="726" t="s">
        <v>1010</v>
      </c>
      <c r="EF4" s="726" t="s">
        <v>1009</v>
      </c>
      <c r="EG4" s="726" t="s">
        <v>1008</v>
      </c>
      <c r="EH4" s="726" t="s">
        <v>1007</v>
      </c>
      <c r="EI4" s="726" t="s">
        <v>144</v>
      </c>
      <c r="EJ4" s="726" t="s">
        <v>145</v>
      </c>
      <c r="EK4" s="726" t="s">
        <v>1006</v>
      </c>
      <c r="EL4" s="734" t="s">
        <v>394</v>
      </c>
      <c r="EM4" s="734" t="s">
        <v>395</v>
      </c>
      <c r="EN4" s="726" t="s">
        <v>1005</v>
      </c>
      <c r="EO4" s="726" t="s">
        <v>1004</v>
      </c>
      <c r="EP4" s="726" t="s">
        <v>1003</v>
      </c>
      <c r="EQ4" s="726" t="s">
        <v>1002</v>
      </c>
      <c r="ER4" s="726" t="s">
        <v>1001</v>
      </c>
      <c r="ES4" s="726" t="s">
        <v>1000</v>
      </c>
      <c r="ET4" s="726" t="s">
        <v>999</v>
      </c>
      <c r="EU4" s="726" t="s">
        <v>998</v>
      </c>
      <c r="EV4" s="726" t="s">
        <v>997</v>
      </c>
      <c r="EW4" s="726" t="s">
        <v>996</v>
      </c>
      <c r="EX4" s="726" t="s">
        <v>995</v>
      </c>
      <c r="EY4" s="726" t="s">
        <v>994</v>
      </c>
      <c r="EZ4" s="726" t="s">
        <v>396</v>
      </c>
      <c r="FA4" s="726" t="s">
        <v>166</v>
      </c>
      <c r="FB4" s="841" t="s">
        <v>1173</v>
      </c>
      <c r="FC4" s="726" t="s">
        <v>993</v>
      </c>
      <c r="FD4" s="729" t="s">
        <v>992</v>
      </c>
      <c r="FE4" s="843"/>
      <c r="FF4" s="726" t="s">
        <v>991</v>
      </c>
      <c r="FG4" s="726" t="s">
        <v>990</v>
      </c>
      <c r="FH4" s="726" t="s">
        <v>989</v>
      </c>
      <c r="FI4" s="726" t="s">
        <v>988</v>
      </c>
      <c r="FJ4" s="726" t="s">
        <v>987</v>
      </c>
      <c r="FK4" s="726" t="s">
        <v>986</v>
      </c>
      <c r="FL4" s="730" t="s">
        <v>985</v>
      </c>
      <c r="FM4" s="735" t="s">
        <v>984</v>
      </c>
      <c r="FN4" s="732" t="s">
        <v>983</v>
      </c>
      <c r="FO4" s="732" t="s">
        <v>982</v>
      </c>
      <c r="FP4" s="732" t="s">
        <v>981</v>
      </c>
      <c r="FQ4" s="731" t="s">
        <v>980</v>
      </c>
      <c r="FR4" s="727" t="s">
        <v>979</v>
      </c>
      <c r="FS4" s="727" t="s">
        <v>978</v>
      </c>
      <c r="FT4" s="727" t="s">
        <v>977</v>
      </c>
      <c r="FU4" s="727" t="s">
        <v>976</v>
      </c>
      <c r="FV4" s="727" t="s">
        <v>975</v>
      </c>
      <c r="FW4" s="727" t="s">
        <v>974</v>
      </c>
      <c r="FX4" s="727" t="s">
        <v>973</v>
      </c>
      <c r="FY4" s="840" t="s">
        <v>1174</v>
      </c>
      <c r="FZ4" s="840" t="s">
        <v>1175</v>
      </c>
      <c r="GA4" s="727" t="s">
        <v>971</v>
      </c>
      <c r="GB4" s="727" t="s">
        <v>970</v>
      </c>
      <c r="GC4" s="727" t="s">
        <v>969</v>
      </c>
      <c r="GD4" s="727" t="s">
        <v>968</v>
      </c>
      <c r="GE4" s="727" t="s">
        <v>201</v>
      </c>
      <c r="GF4" s="727" t="s">
        <v>967</v>
      </c>
      <c r="GG4" s="727" t="s">
        <v>966</v>
      </c>
      <c r="GH4" s="727" t="s">
        <v>1176</v>
      </c>
      <c r="GI4" s="727" t="s">
        <v>205</v>
      </c>
      <c r="GJ4" s="727" t="s">
        <v>964</v>
      </c>
      <c r="GK4" s="727" t="s">
        <v>207</v>
      </c>
      <c r="GL4" s="727" t="s">
        <v>208</v>
      </c>
      <c r="GM4" s="727" t="s">
        <v>963</v>
      </c>
      <c r="GN4" s="727" t="s">
        <v>962</v>
      </c>
      <c r="GO4" s="727" t="s">
        <v>961</v>
      </c>
      <c r="GP4" s="727" t="s">
        <v>960</v>
      </c>
      <c r="GQ4" s="727" t="s">
        <v>959</v>
      </c>
      <c r="GR4" s="726" t="s">
        <v>957</v>
      </c>
      <c r="GS4" s="726" t="s">
        <v>956</v>
      </c>
      <c r="GT4" s="726" t="s">
        <v>955</v>
      </c>
      <c r="GU4" s="726" t="s">
        <v>958</v>
      </c>
      <c r="GV4" s="726" t="s">
        <v>957</v>
      </c>
      <c r="GW4" s="726" t="s">
        <v>956</v>
      </c>
      <c r="GX4" s="726" t="s">
        <v>955</v>
      </c>
      <c r="GY4" s="726" t="s">
        <v>954</v>
      </c>
      <c r="GZ4" s="726" t="s">
        <v>953</v>
      </c>
      <c r="HA4" s="726" t="s">
        <v>952</v>
      </c>
      <c r="HB4" s="726" t="s">
        <v>951</v>
      </c>
      <c r="HC4" s="726" t="s">
        <v>950</v>
      </c>
      <c r="HD4" s="726" t="s">
        <v>949</v>
      </c>
      <c r="HE4" s="726" t="s">
        <v>948</v>
      </c>
      <c r="HF4" s="726" t="s">
        <v>947</v>
      </c>
      <c r="HG4" s="726" t="s">
        <v>946</v>
      </c>
      <c r="HH4" s="841" t="s">
        <v>1240</v>
      </c>
      <c r="HI4" s="726" t="s">
        <v>442</v>
      </c>
      <c r="HJ4" s="726" t="s">
        <v>944</v>
      </c>
      <c r="HK4" s="726" t="s">
        <v>398</v>
      </c>
      <c r="HL4" s="736" t="s">
        <v>399</v>
      </c>
      <c r="HM4" s="726" t="s">
        <v>943</v>
      </c>
      <c r="HN4" s="726" t="s">
        <v>942</v>
      </c>
      <c r="HO4" s="726" t="s">
        <v>934</v>
      </c>
      <c r="HP4" s="841" t="s">
        <v>1178</v>
      </c>
      <c r="HQ4" s="841" t="s">
        <v>1179</v>
      </c>
      <c r="HR4" s="841" t="s">
        <v>1180</v>
      </c>
      <c r="HS4" s="726" t="s">
        <v>443</v>
      </c>
      <c r="HT4" s="735" t="s">
        <v>933</v>
      </c>
      <c r="HU4" s="735" t="s">
        <v>932</v>
      </c>
      <c r="HV4" s="726" t="s">
        <v>415</v>
      </c>
      <c r="HW4" s="726" t="s">
        <v>416</v>
      </c>
      <c r="HX4" s="726" t="s">
        <v>931</v>
      </c>
      <c r="HY4" s="726" t="s">
        <v>930</v>
      </c>
      <c r="HZ4" s="726" t="s">
        <v>929</v>
      </c>
      <c r="IA4" s="726" t="s">
        <v>928</v>
      </c>
      <c r="IB4" s="737" t="s">
        <v>927</v>
      </c>
      <c r="IC4" s="737" t="s">
        <v>926</v>
      </c>
      <c r="ID4" s="737" t="s">
        <v>925</v>
      </c>
      <c r="IE4" s="727" t="s">
        <v>924</v>
      </c>
      <c r="IF4" s="730" t="s">
        <v>923</v>
      </c>
      <c r="IG4" s="730" t="s">
        <v>922</v>
      </c>
      <c r="IH4" s="726" t="s">
        <v>921</v>
      </c>
      <c r="II4" s="730" t="s">
        <v>920</v>
      </c>
      <c r="IJ4" s="726" t="s">
        <v>919</v>
      </c>
      <c r="IK4" s="726" t="s">
        <v>918</v>
      </c>
      <c r="IL4" s="726" t="s">
        <v>917</v>
      </c>
      <c r="IM4" s="727" t="s">
        <v>916</v>
      </c>
      <c r="IN4" s="726" t="s">
        <v>915</v>
      </c>
      <c r="IO4" s="726" t="s">
        <v>914</v>
      </c>
      <c r="IP4" s="726" t="s">
        <v>913</v>
      </c>
      <c r="IQ4" s="726" t="s">
        <v>417</v>
      </c>
      <c r="IR4" s="726" t="s">
        <v>351</v>
      </c>
      <c r="IS4" s="726" t="s">
        <v>418</v>
      </c>
      <c r="IT4" s="726" t="s">
        <v>419</v>
      </c>
      <c r="IU4" s="841"/>
      <c r="IV4" s="841"/>
      <c r="IW4" s="841"/>
      <c r="IX4" s="841"/>
      <c r="IY4" s="841"/>
      <c r="IZ4" s="841"/>
      <c r="JA4" s="726" t="s">
        <v>906</v>
      </c>
      <c r="JB4" s="726" t="s">
        <v>905</v>
      </c>
      <c r="JC4" s="726" t="s">
        <v>904</v>
      </c>
      <c r="JD4" s="726" t="s">
        <v>903</v>
      </c>
      <c r="JE4" s="726" t="s">
        <v>902</v>
      </c>
      <c r="JF4" s="726" t="s">
        <v>901</v>
      </c>
      <c r="JG4" s="726" t="s">
        <v>900</v>
      </c>
      <c r="JH4" s="726" t="s">
        <v>899</v>
      </c>
      <c r="JI4" s="726" t="s">
        <v>898</v>
      </c>
      <c r="JJ4" s="726" t="s">
        <v>897</v>
      </c>
      <c r="JK4" s="726" t="s">
        <v>896</v>
      </c>
      <c r="JL4" s="726" t="s">
        <v>895</v>
      </c>
      <c r="JM4" s="726" t="s">
        <v>894</v>
      </c>
      <c r="JN4" s="726" t="s">
        <v>893</v>
      </c>
      <c r="JO4" s="726" t="s">
        <v>892</v>
      </c>
      <c r="JP4" s="841" t="s">
        <v>1181</v>
      </c>
      <c r="JQ4" s="841" t="s">
        <v>1182</v>
      </c>
      <c r="JR4" s="841" t="s">
        <v>1183</v>
      </c>
      <c r="JS4" s="726" t="s">
        <v>1184</v>
      </c>
      <c r="JT4" s="726" t="s">
        <v>890</v>
      </c>
      <c r="JU4" s="726" t="s">
        <v>889</v>
      </c>
      <c r="JV4" s="726" t="s">
        <v>888</v>
      </c>
      <c r="JW4" s="726" t="s">
        <v>420</v>
      </c>
      <c r="JX4" s="726" t="s">
        <v>421</v>
      </c>
      <c r="JY4" s="726" t="s">
        <v>887</v>
      </c>
      <c r="JZ4" s="726" t="s">
        <v>886</v>
      </c>
      <c r="KA4" s="726" t="s">
        <v>885</v>
      </c>
      <c r="KB4" s="726" t="s">
        <v>884</v>
      </c>
      <c r="KC4" s="726" t="s">
        <v>422</v>
      </c>
      <c r="KD4" s="726" t="s">
        <v>441</v>
      </c>
      <c r="KE4" s="726" t="s">
        <v>423</v>
      </c>
      <c r="KF4" s="726" t="s">
        <v>424</v>
      </c>
      <c r="KG4" s="726" t="s">
        <v>425</v>
      </c>
      <c r="KH4" s="841" t="s">
        <v>1185</v>
      </c>
      <c r="KI4" s="841"/>
      <c r="KJ4" s="841"/>
      <c r="KK4" s="841"/>
      <c r="KL4" s="841"/>
      <c r="KM4" s="726" t="s">
        <v>1186</v>
      </c>
      <c r="KN4" s="726" t="s">
        <v>1187</v>
      </c>
      <c r="KO4" s="726" t="s">
        <v>1188</v>
      </c>
      <c r="KP4" s="726" t="s">
        <v>1189</v>
      </c>
      <c r="KQ4" s="726" t="s">
        <v>1190</v>
      </c>
      <c r="KR4" s="726" t="s">
        <v>1191</v>
      </c>
      <c r="KS4" s="726" t="s">
        <v>1192</v>
      </c>
      <c r="KT4" s="726" t="s">
        <v>1193</v>
      </c>
      <c r="KU4" s="726" t="s">
        <v>1194</v>
      </c>
      <c r="KV4" s="726" t="s">
        <v>1195</v>
      </c>
      <c r="KW4" s="726" t="s">
        <v>1196</v>
      </c>
      <c r="KX4" s="841" t="s">
        <v>1197</v>
      </c>
      <c r="KY4" s="841"/>
      <c r="KZ4" s="841"/>
      <c r="LA4" s="841"/>
      <c r="LB4" s="841"/>
    </row>
    <row r="5" spans="1:314" s="62" customFormat="1">
      <c r="B5" s="5" t="b">
        <f>AND(B3=B4)</f>
        <v>1</v>
      </c>
      <c r="C5" s="5" t="b">
        <f t="shared" ref="C5:BN5" si="0">AND(C3=C4)</f>
        <v>1</v>
      </c>
      <c r="D5" s="5" t="b">
        <f t="shared" si="0"/>
        <v>1</v>
      </c>
      <c r="E5" s="5" t="b">
        <f t="shared" si="0"/>
        <v>1</v>
      </c>
      <c r="F5" s="5" t="b">
        <f t="shared" si="0"/>
        <v>1</v>
      </c>
      <c r="G5" s="5" t="b">
        <f t="shared" si="0"/>
        <v>1</v>
      </c>
      <c r="H5" s="5" t="b">
        <f t="shared" si="0"/>
        <v>1</v>
      </c>
      <c r="I5" s="5" t="b">
        <f t="shared" si="0"/>
        <v>1</v>
      </c>
      <c r="J5" s="5" t="b">
        <f t="shared" si="0"/>
        <v>1</v>
      </c>
      <c r="K5" s="5" t="b">
        <f t="shared" si="0"/>
        <v>1</v>
      </c>
      <c r="L5" s="5" t="b">
        <f t="shared" si="0"/>
        <v>1</v>
      </c>
      <c r="M5" s="5" t="b">
        <f t="shared" si="0"/>
        <v>1</v>
      </c>
      <c r="N5" s="5" t="b">
        <f t="shared" si="0"/>
        <v>1</v>
      </c>
      <c r="O5" s="5" t="b">
        <f t="shared" si="0"/>
        <v>1</v>
      </c>
      <c r="P5" s="5" t="b">
        <f t="shared" si="0"/>
        <v>0</v>
      </c>
      <c r="Q5" s="5" t="b">
        <f t="shared" si="0"/>
        <v>0</v>
      </c>
      <c r="R5" s="5" t="b">
        <f t="shared" si="0"/>
        <v>1</v>
      </c>
      <c r="S5" s="5" t="b">
        <f t="shared" si="0"/>
        <v>1</v>
      </c>
      <c r="T5" s="5" t="b">
        <f t="shared" si="0"/>
        <v>1</v>
      </c>
      <c r="U5" s="5" t="b">
        <f t="shared" si="0"/>
        <v>1</v>
      </c>
      <c r="V5" s="5" t="b">
        <f t="shared" si="0"/>
        <v>1</v>
      </c>
      <c r="W5" s="5" t="b">
        <f t="shared" si="0"/>
        <v>1</v>
      </c>
      <c r="X5" s="5" t="b">
        <f t="shared" si="0"/>
        <v>1</v>
      </c>
      <c r="Y5" s="5" t="b">
        <f t="shared" si="0"/>
        <v>1</v>
      </c>
      <c r="Z5" s="5" t="b">
        <f t="shared" si="0"/>
        <v>1</v>
      </c>
      <c r="AA5" s="5" t="b">
        <f t="shared" si="0"/>
        <v>1</v>
      </c>
      <c r="AB5" s="5" t="b">
        <f t="shared" si="0"/>
        <v>0</v>
      </c>
      <c r="AC5" s="5" t="b">
        <f t="shared" si="0"/>
        <v>0</v>
      </c>
      <c r="AD5" s="5" t="b">
        <f t="shared" si="0"/>
        <v>1</v>
      </c>
      <c r="AE5" s="5" t="b">
        <f t="shared" si="0"/>
        <v>1</v>
      </c>
      <c r="AF5" s="5" t="b">
        <f t="shared" si="0"/>
        <v>1</v>
      </c>
      <c r="AG5" s="5" t="b">
        <f t="shared" si="0"/>
        <v>1</v>
      </c>
      <c r="AH5" s="5" t="b">
        <f t="shared" si="0"/>
        <v>1</v>
      </c>
      <c r="AI5" s="5" t="b">
        <f t="shared" si="0"/>
        <v>1</v>
      </c>
      <c r="AJ5" s="5" t="b">
        <f t="shared" si="0"/>
        <v>0</v>
      </c>
      <c r="AK5" s="5" t="b">
        <f t="shared" si="0"/>
        <v>1</v>
      </c>
      <c r="AL5" s="5" t="b">
        <f t="shared" si="0"/>
        <v>1</v>
      </c>
      <c r="AM5" s="5" t="b">
        <f t="shared" si="0"/>
        <v>1</v>
      </c>
      <c r="AN5" s="5" t="b">
        <f t="shared" si="0"/>
        <v>1</v>
      </c>
      <c r="AO5" s="5" t="b">
        <f t="shared" si="0"/>
        <v>1</v>
      </c>
      <c r="AP5" s="5" t="b">
        <f t="shared" si="0"/>
        <v>1</v>
      </c>
      <c r="AQ5" s="5" t="b">
        <f t="shared" si="0"/>
        <v>1</v>
      </c>
      <c r="AR5" s="5" t="b">
        <f t="shared" si="0"/>
        <v>1</v>
      </c>
      <c r="AS5" s="5" t="b">
        <f t="shared" si="0"/>
        <v>1</v>
      </c>
      <c r="AT5" s="5" t="b">
        <f t="shared" si="0"/>
        <v>1</v>
      </c>
      <c r="AU5" s="5" t="b">
        <f t="shared" si="0"/>
        <v>1</v>
      </c>
      <c r="AV5" s="5" t="b">
        <f t="shared" si="0"/>
        <v>1</v>
      </c>
      <c r="AW5" s="5" t="b">
        <f t="shared" si="0"/>
        <v>1</v>
      </c>
      <c r="AX5" s="5" t="b">
        <f t="shared" si="0"/>
        <v>0</v>
      </c>
      <c r="AY5" s="5" t="b">
        <f t="shared" si="0"/>
        <v>0</v>
      </c>
      <c r="AZ5" s="5" t="b">
        <f t="shared" si="0"/>
        <v>0</v>
      </c>
      <c r="BA5" s="5" t="b">
        <f t="shared" si="0"/>
        <v>0</v>
      </c>
      <c r="BB5" s="5" t="b">
        <f t="shared" si="0"/>
        <v>1</v>
      </c>
      <c r="BC5" s="5" t="b">
        <f t="shared" si="0"/>
        <v>1</v>
      </c>
      <c r="BD5" s="5" t="b">
        <f t="shared" si="0"/>
        <v>1</v>
      </c>
      <c r="BE5" s="5" t="b">
        <f t="shared" si="0"/>
        <v>0</v>
      </c>
      <c r="BF5" s="5" t="b">
        <f t="shared" si="0"/>
        <v>1</v>
      </c>
      <c r="BG5" s="5" t="b">
        <f t="shared" si="0"/>
        <v>1</v>
      </c>
      <c r="BH5" s="5" t="b">
        <f t="shared" si="0"/>
        <v>1</v>
      </c>
      <c r="BI5" s="5" t="b">
        <f t="shared" si="0"/>
        <v>0</v>
      </c>
      <c r="BJ5" s="5" t="b">
        <f t="shared" si="0"/>
        <v>0</v>
      </c>
      <c r="BK5" s="5" t="b">
        <f t="shared" si="0"/>
        <v>1</v>
      </c>
      <c r="BL5" s="5" t="b">
        <f t="shared" si="0"/>
        <v>1</v>
      </c>
      <c r="BM5" s="5" t="b">
        <f t="shared" si="0"/>
        <v>1</v>
      </c>
      <c r="BN5" s="5" t="b">
        <f t="shared" si="0"/>
        <v>1</v>
      </c>
      <c r="BO5" s="5" t="b">
        <f t="shared" ref="BO5:DZ5" si="1">AND(BO3=BO4)</f>
        <v>1</v>
      </c>
      <c r="BP5" s="5" t="b">
        <f t="shared" si="1"/>
        <v>1</v>
      </c>
      <c r="BQ5" s="5" t="b">
        <f t="shared" si="1"/>
        <v>1</v>
      </c>
      <c r="BR5" s="5" t="b">
        <f t="shared" si="1"/>
        <v>1</v>
      </c>
      <c r="BS5" s="5" t="b">
        <f t="shared" si="1"/>
        <v>1</v>
      </c>
      <c r="BT5" s="5" t="b">
        <f t="shared" si="1"/>
        <v>1</v>
      </c>
      <c r="BU5" s="5" t="b">
        <f t="shared" si="1"/>
        <v>1</v>
      </c>
      <c r="BV5" s="5" t="b">
        <f t="shared" si="1"/>
        <v>1</v>
      </c>
      <c r="BW5" s="5" t="b">
        <f t="shared" si="1"/>
        <v>1</v>
      </c>
      <c r="BX5" s="5" t="b">
        <f t="shared" si="1"/>
        <v>1</v>
      </c>
      <c r="BY5" s="5" t="b">
        <f t="shared" si="1"/>
        <v>1</v>
      </c>
      <c r="BZ5" s="5" t="b">
        <f t="shared" si="1"/>
        <v>1</v>
      </c>
      <c r="CA5" s="5" t="b">
        <f t="shared" si="1"/>
        <v>1</v>
      </c>
      <c r="CB5" s="5" t="b">
        <f t="shared" si="1"/>
        <v>1</v>
      </c>
      <c r="CC5" s="5" t="b">
        <f t="shared" si="1"/>
        <v>1</v>
      </c>
      <c r="CD5" s="5" t="b">
        <f t="shared" si="1"/>
        <v>1</v>
      </c>
      <c r="CE5" s="5" t="b">
        <f t="shared" si="1"/>
        <v>1</v>
      </c>
      <c r="CF5" s="5" t="b">
        <f t="shared" si="1"/>
        <v>1</v>
      </c>
      <c r="CG5" s="5" t="b">
        <f t="shared" si="1"/>
        <v>1</v>
      </c>
      <c r="CH5" s="5" t="b">
        <f t="shared" si="1"/>
        <v>1</v>
      </c>
      <c r="CI5" s="5" t="b">
        <f t="shared" si="1"/>
        <v>1</v>
      </c>
      <c r="CJ5" s="5" t="b">
        <f t="shared" si="1"/>
        <v>1</v>
      </c>
      <c r="CK5" s="5" t="b">
        <f t="shared" si="1"/>
        <v>1</v>
      </c>
      <c r="CL5" s="5" t="b">
        <f t="shared" si="1"/>
        <v>1</v>
      </c>
      <c r="CM5" s="5" t="b">
        <f t="shared" si="1"/>
        <v>1</v>
      </c>
      <c r="CN5" s="5" t="b">
        <f t="shared" si="1"/>
        <v>1</v>
      </c>
      <c r="CO5" s="5" t="b">
        <f t="shared" si="1"/>
        <v>1</v>
      </c>
      <c r="CP5" s="5" t="b">
        <f t="shared" si="1"/>
        <v>1</v>
      </c>
      <c r="CQ5" s="5" t="b">
        <f t="shared" si="1"/>
        <v>1</v>
      </c>
      <c r="CR5" s="5" t="b">
        <f t="shared" si="1"/>
        <v>1</v>
      </c>
      <c r="CS5" s="5" t="b">
        <f t="shared" si="1"/>
        <v>1</v>
      </c>
      <c r="CT5" s="5" t="b">
        <f t="shared" si="1"/>
        <v>1</v>
      </c>
      <c r="CU5" s="5" t="b">
        <f t="shared" si="1"/>
        <v>1</v>
      </c>
      <c r="CV5" s="5" t="b">
        <f t="shared" si="1"/>
        <v>1</v>
      </c>
      <c r="CW5" s="5" t="b">
        <f t="shared" si="1"/>
        <v>1</v>
      </c>
      <c r="CX5" s="5" t="b">
        <f t="shared" si="1"/>
        <v>1</v>
      </c>
      <c r="CY5" s="5" t="b">
        <f t="shared" si="1"/>
        <v>1</v>
      </c>
      <c r="CZ5" s="5" t="b">
        <f t="shared" si="1"/>
        <v>1</v>
      </c>
      <c r="DA5" s="5" t="b">
        <f t="shared" si="1"/>
        <v>1</v>
      </c>
      <c r="DB5" s="5" t="b">
        <f t="shared" si="1"/>
        <v>1</v>
      </c>
      <c r="DC5" s="5" t="b">
        <f t="shared" si="1"/>
        <v>1</v>
      </c>
      <c r="DD5" s="5" t="b">
        <f t="shared" si="1"/>
        <v>1</v>
      </c>
      <c r="DE5" s="5" t="b">
        <f t="shared" si="1"/>
        <v>1</v>
      </c>
      <c r="DF5" s="5" t="b">
        <f t="shared" si="1"/>
        <v>1</v>
      </c>
      <c r="DG5" s="5" t="b">
        <f t="shared" si="1"/>
        <v>1</v>
      </c>
      <c r="DH5" s="5" t="b">
        <f t="shared" si="1"/>
        <v>1</v>
      </c>
      <c r="DI5" s="5" t="b">
        <f t="shared" si="1"/>
        <v>1</v>
      </c>
      <c r="DJ5" s="5" t="b">
        <f t="shared" si="1"/>
        <v>1</v>
      </c>
      <c r="DK5" s="5" t="b">
        <f t="shared" si="1"/>
        <v>1</v>
      </c>
      <c r="DL5" s="5" t="b">
        <f t="shared" si="1"/>
        <v>1</v>
      </c>
      <c r="DM5" s="5" t="b">
        <f t="shared" si="1"/>
        <v>1</v>
      </c>
      <c r="DN5" s="5" t="b">
        <f t="shared" si="1"/>
        <v>0</v>
      </c>
      <c r="DO5" s="5" t="b">
        <f t="shared" si="1"/>
        <v>1</v>
      </c>
      <c r="DP5" s="5" t="b">
        <f t="shared" si="1"/>
        <v>1</v>
      </c>
      <c r="DQ5" s="5" t="b">
        <f t="shared" si="1"/>
        <v>1</v>
      </c>
      <c r="DR5" s="5" t="b">
        <f t="shared" si="1"/>
        <v>1</v>
      </c>
      <c r="DS5" s="5" t="b">
        <f t="shared" si="1"/>
        <v>1</v>
      </c>
      <c r="DT5" s="5" t="b">
        <f t="shared" si="1"/>
        <v>1</v>
      </c>
      <c r="DU5" s="5" t="b">
        <f t="shared" si="1"/>
        <v>1</v>
      </c>
      <c r="DV5" s="5" t="b">
        <f t="shared" si="1"/>
        <v>1</v>
      </c>
      <c r="DW5" s="5" t="b">
        <f t="shared" si="1"/>
        <v>1</v>
      </c>
      <c r="DX5" s="5" t="b">
        <f t="shared" si="1"/>
        <v>1</v>
      </c>
      <c r="DY5" s="5" t="b">
        <f t="shared" si="1"/>
        <v>1</v>
      </c>
      <c r="DZ5" s="5" t="b">
        <f t="shared" si="1"/>
        <v>1</v>
      </c>
      <c r="EA5" s="5" t="b">
        <f t="shared" ref="EA5:GL5" si="2">AND(EA3=EA4)</f>
        <v>1</v>
      </c>
      <c r="EB5" s="5" t="b">
        <f t="shared" si="2"/>
        <v>1</v>
      </c>
      <c r="EC5" s="5" t="b">
        <f t="shared" si="2"/>
        <v>0</v>
      </c>
      <c r="ED5" s="5" t="b">
        <f t="shared" si="2"/>
        <v>1</v>
      </c>
      <c r="EE5" s="5" t="b">
        <f t="shared" si="2"/>
        <v>1</v>
      </c>
      <c r="EF5" s="5" t="b">
        <f t="shared" si="2"/>
        <v>1</v>
      </c>
      <c r="EG5" s="5" t="b">
        <f t="shared" si="2"/>
        <v>1</v>
      </c>
      <c r="EH5" s="5" t="b">
        <f t="shared" si="2"/>
        <v>1</v>
      </c>
      <c r="EI5" s="5" t="b">
        <f t="shared" si="2"/>
        <v>1</v>
      </c>
      <c r="EJ5" s="5" t="b">
        <f t="shared" si="2"/>
        <v>1</v>
      </c>
      <c r="EK5" s="5" t="b">
        <f t="shared" si="2"/>
        <v>1</v>
      </c>
      <c r="EL5" s="5" t="b">
        <f t="shared" si="2"/>
        <v>1</v>
      </c>
      <c r="EM5" s="5" t="b">
        <f t="shared" si="2"/>
        <v>1</v>
      </c>
      <c r="EN5" s="5" t="b">
        <f t="shared" si="2"/>
        <v>1</v>
      </c>
      <c r="EO5" s="5" t="b">
        <f t="shared" si="2"/>
        <v>1</v>
      </c>
      <c r="EP5" s="5" t="b">
        <f t="shared" si="2"/>
        <v>1</v>
      </c>
      <c r="EQ5" s="5" t="b">
        <f t="shared" si="2"/>
        <v>1</v>
      </c>
      <c r="ER5" s="5" t="b">
        <f t="shared" si="2"/>
        <v>1</v>
      </c>
      <c r="ES5" s="5" t="b">
        <f t="shared" si="2"/>
        <v>1</v>
      </c>
      <c r="ET5" s="5" t="b">
        <f t="shared" si="2"/>
        <v>1</v>
      </c>
      <c r="EU5" s="5" t="b">
        <f t="shared" si="2"/>
        <v>1</v>
      </c>
      <c r="EV5" s="5" t="b">
        <f t="shared" si="2"/>
        <v>1</v>
      </c>
      <c r="EW5" s="5" t="b">
        <f t="shared" si="2"/>
        <v>1</v>
      </c>
      <c r="EX5" s="5" t="b">
        <f t="shared" si="2"/>
        <v>1</v>
      </c>
      <c r="EY5" s="5" t="b">
        <f t="shared" si="2"/>
        <v>1</v>
      </c>
      <c r="EZ5" s="5" t="b">
        <f t="shared" si="2"/>
        <v>1</v>
      </c>
      <c r="FA5" s="5" t="b">
        <f t="shared" si="2"/>
        <v>1</v>
      </c>
      <c r="FB5" s="5" t="b">
        <f t="shared" si="2"/>
        <v>0</v>
      </c>
      <c r="FC5" s="5" t="b">
        <f t="shared" si="2"/>
        <v>1</v>
      </c>
      <c r="FD5" s="5" t="b">
        <f t="shared" si="2"/>
        <v>1</v>
      </c>
      <c r="FE5" s="5" t="b">
        <f t="shared" si="2"/>
        <v>0</v>
      </c>
      <c r="FF5" s="5" t="b">
        <f t="shared" si="2"/>
        <v>1</v>
      </c>
      <c r="FG5" s="5" t="b">
        <f t="shared" si="2"/>
        <v>1</v>
      </c>
      <c r="FH5" s="5" t="b">
        <f t="shared" si="2"/>
        <v>1</v>
      </c>
      <c r="FI5" s="5" t="b">
        <f t="shared" si="2"/>
        <v>1</v>
      </c>
      <c r="FJ5" s="5" t="b">
        <f t="shared" si="2"/>
        <v>1</v>
      </c>
      <c r="FK5" s="5" t="b">
        <f t="shared" si="2"/>
        <v>1</v>
      </c>
      <c r="FL5" s="5" t="b">
        <f t="shared" si="2"/>
        <v>1</v>
      </c>
      <c r="FM5" s="5" t="b">
        <f t="shared" si="2"/>
        <v>1</v>
      </c>
      <c r="FN5" s="5" t="b">
        <f t="shared" si="2"/>
        <v>1</v>
      </c>
      <c r="FO5" s="5" t="b">
        <f t="shared" si="2"/>
        <v>1</v>
      </c>
      <c r="FP5" s="5" t="b">
        <f t="shared" si="2"/>
        <v>1</v>
      </c>
      <c r="FQ5" s="5" t="b">
        <f t="shared" si="2"/>
        <v>1</v>
      </c>
      <c r="FR5" s="5" t="b">
        <f t="shared" si="2"/>
        <v>1</v>
      </c>
      <c r="FS5" s="5" t="b">
        <f t="shared" si="2"/>
        <v>1</v>
      </c>
      <c r="FT5" s="5" t="b">
        <f t="shared" si="2"/>
        <v>1</v>
      </c>
      <c r="FU5" s="5" t="b">
        <f t="shared" si="2"/>
        <v>1</v>
      </c>
      <c r="FV5" s="5" t="b">
        <f t="shared" si="2"/>
        <v>1</v>
      </c>
      <c r="FW5" s="5" t="b">
        <f t="shared" si="2"/>
        <v>1</v>
      </c>
      <c r="FX5" s="5" t="b">
        <f t="shared" si="2"/>
        <v>1</v>
      </c>
      <c r="FY5" s="5" t="b">
        <f t="shared" si="2"/>
        <v>0</v>
      </c>
      <c r="FZ5" s="5" t="b">
        <f t="shared" si="2"/>
        <v>0</v>
      </c>
      <c r="GA5" s="5" t="b">
        <f t="shared" si="2"/>
        <v>1</v>
      </c>
      <c r="GB5" s="5" t="b">
        <f t="shared" si="2"/>
        <v>1</v>
      </c>
      <c r="GC5" s="5" t="b">
        <f t="shared" si="2"/>
        <v>1</v>
      </c>
      <c r="GD5" s="5" t="b">
        <f t="shared" si="2"/>
        <v>1</v>
      </c>
      <c r="GE5" s="5" t="b">
        <f t="shared" si="2"/>
        <v>1</v>
      </c>
      <c r="GF5" s="5" t="b">
        <f t="shared" si="2"/>
        <v>1</v>
      </c>
      <c r="GG5" s="5" t="b">
        <f t="shared" si="2"/>
        <v>1</v>
      </c>
      <c r="GH5" s="5" t="b">
        <f t="shared" si="2"/>
        <v>1</v>
      </c>
      <c r="GI5" s="5" t="b">
        <f t="shared" si="2"/>
        <v>1</v>
      </c>
      <c r="GJ5" s="5" t="b">
        <f t="shared" si="2"/>
        <v>1</v>
      </c>
      <c r="GK5" s="5" t="b">
        <f t="shared" si="2"/>
        <v>1</v>
      </c>
      <c r="GL5" s="5" t="b">
        <f t="shared" si="2"/>
        <v>1</v>
      </c>
      <c r="GM5" s="5" t="b">
        <f t="shared" ref="GM5:IX5" si="3">AND(GM3=GM4)</f>
        <v>1</v>
      </c>
      <c r="GN5" s="5" t="b">
        <f t="shared" si="3"/>
        <v>1</v>
      </c>
      <c r="GO5" s="5" t="b">
        <f t="shared" si="3"/>
        <v>1</v>
      </c>
      <c r="GP5" s="5" t="b">
        <f t="shared" si="3"/>
        <v>1</v>
      </c>
      <c r="GQ5" s="5" t="b">
        <f t="shared" si="3"/>
        <v>1</v>
      </c>
      <c r="GR5" s="5" t="b">
        <f t="shared" si="3"/>
        <v>1</v>
      </c>
      <c r="GS5" s="5" t="b">
        <f t="shared" si="3"/>
        <v>1</v>
      </c>
      <c r="GT5" s="5" t="b">
        <f t="shared" si="3"/>
        <v>1</v>
      </c>
      <c r="GU5" s="5" t="b">
        <f t="shared" si="3"/>
        <v>1</v>
      </c>
      <c r="GV5" s="5" t="b">
        <f t="shared" si="3"/>
        <v>1</v>
      </c>
      <c r="GW5" s="5" t="b">
        <f t="shared" si="3"/>
        <v>1</v>
      </c>
      <c r="GX5" s="5" t="b">
        <f t="shared" si="3"/>
        <v>1</v>
      </c>
      <c r="GY5" s="5" t="b">
        <f t="shared" si="3"/>
        <v>1</v>
      </c>
      <c r="GZ5" s="5" t="b">
        <f t="shared" si="3"/>
        <v>1</v>
      </c>
      <c r="HA5" s="5" t="b">
        <f t="shared" si="3"/>
        <v>1</v>
      </c>
      <c r="HB5" s="5" t="b">
        <f t="shared" si="3"/>
        <v>1</v>
      </c>
      <c r="HC5" s="5" t="b">
        <f t="shared" si="3"/>
        <v>1</v>
      </c>
      <c r="HD5" s="5" t="b">
        <f t="shared" si="3"/>
        <v>1</v>
      </c>
      <c r="HE5" s="5" t="b">
        <f t="shared" si="3"/>
        <v>1</v>
      </c>
      <c r="HF5" s="5" t="b">
        <f t="shared" si="3"/>
        <v>1</v>
      </c>
      <c r="HG5" s="5" t="b">
        <f t="shared" si="3"/>
        <v>1</v>
      </c>
      <c r="HH5" s="5" t="b">
        <f t="shared" si="3"/>
        <v>0</v>
      </c>
      <c r="HI5" s="5" t="b">
        <f t="shared" si="3"/>
        <v>1</v>
      </c>
      <c r="HJ5" s="5" t="b">
        <f t="shared" si="3"/>
        <v>1</v>
      </c>
      <c r="HK5" s="5" t="b">
        <f t="shared" si="3"/>
        <v>1</v>
      </c>
      <c r="HL5" s="5" t="b">
        <f t="shared" si="3"/>
        <v>1</v>
      </c>
      <c r="HM5" s="5" t="b">
        <f t="shared" si="3"/>
        <v>1</v>
      </c>
      <c r="HN5" s="5" t="b">
        <f t="shared" si="3"/>
        <v>1</v>
      </c>
      <c r="HO5" s="5" t="b">
        <f t="shared" si="3"/>
        <v>1</v>
      </c>
      <c r="HP5" s="5" t="b">
        <f t="shared" si="3"/>
        <v>0</v>
      </c>
      <c r="HQ5" s="5" t="b">
        <f t="shared" si="3"/>
        <v>0</v>
      </c>
      <c r="HR5" s="5" t="b">
        <f t="shared" si="3"/>
        <v>0</v>
      </c>
      <c r="HS5" s="5" t="b">
        <f t="shared" si="3"/>
        <v>1</v>
      </c>
      <c r="HT5" s="5" t="b">
        <f t="shared" si="3"/>
        <v>1</v>
      </c>
      <c r="HU5" s="5" t="b">
        <f t="shared" si="3"/>
        <v>1</v>
      </c>
      <c r="HV5" s="5" t="b">
        <f t="shared" si="3"/>
        <v>1</v>
      </c>
      <c r="HW5" s="5" t="b">
        <f t="shared" si="3"/>
        <v>1</v>
      </c>
      <c r="HX5" s="5" t="b">
        <f t="shared" si="3"/>
        <v>1</v>
      </c>
      <c r="HY5" s="5" t="b">
        <f t="shared" si="3"/>
        <v>1</v>
      </c>
      <c r="HZ5" s="5" t="b">
        <f t="shared" si="3"/>
        <v>1</v>
      </c>
      <c r="IA5" s="5" t="b">
        <f t="shared" si="3"/>
        <v>1</v>
      </c>
      <c r="IB5" s="5" t="b">
        <f t="shared" si="3"/>
        <v>1</v>
      </c>
      <c r="IC5" s="5" t="b">
        <f t="shared" si="3"/>
        <v>1</v>
      </c>
      <c r="ID5" s="5" t="b">
        <f t="shared" si="3"/>
        <v>1</v>
      </c>
      <c r="IE5" s="5" t="b">
        <f t="shared" si="3"/>
        <v>1</v>
      </c>
      <c r="IF5" s="5" t="b">
        <f t="shared" si="3"/>
        <v>1</v>
      </c>
      <c r="IG5" s="5" t="b">
        <f t="shared" si="3"/>
        <v>1</v>
      </c>
      <c r="IH5" s="5" t="b">
        <f t="shared" si="3"/>
        <v>1</v>
      </c>
      <c r="II5" s="5" t="b">
        <f t="shared" si="3"/>
        <v>1</v>
      </c>
      <c r="IJ5" s="5" t="b">
        <f t="shared" si="3"/>
        <v>1</v>
      </c>
      <c r="IK5" s="5" t="b">
        <f t="shared" si="3"/>
        <v>1</v>
      </c>
      <c r="IL5" s="5" t="b">
        <f t="shared" si="3"/>
        <v>1</v>
      </c>
      <c r="IM5" s="5" t="b">
        <f t="shared" si="3"/>
        <v>1</v>
      </c>
      <c r="IN5" s="5" t="b">
        <f t="shared" si="3"/>
        <v>1</v>
      </c>
      <c r="IO5" s="5" t="b">
        <f t="shared" si="3"/>
        <v>1</v>
      </c>
      <c r="IP5" s="5" t="b">
        <f t="shared" si="3"/>
        <v>1</v>
      </c>
      <c r="IQ5" s="5" t="b">
        <f t="shared" si="3"/>
        <v>1</v>
      </c>
      <c r="IR5" s="5" t="b">
        <f t="shared" si="3"/>
        <v>1</v>
      </c>
      <c r="IS5" s="5" t="b">
        <f t="shared" si="3"/>
        <v>1</v>
      </c>
      <c r="IT5" s="5" t="b">
        <f t="shared" si="3"/>
        <v>1</v>
      </c>
      <c r="IU5" s="5" t="b">
        <f t="shared" si="3"/>
        <v>0</v>
      </c>
      <c r="IV5" s="5" t="b">
        <f t="shared" si="3"/>
        <v>0</v>
      </c>
      <c r="IW5" s="5" t="b">
        <f t="shared" si="3"/>
        <v>0</v>
      </c>
      <c r="IX5" s="5" t="b">
        <f t="shared" si="3"/>
        <v>0</v>
      </c>
      <c r="IY5" s="5" t="b">
        <f t="shared" ref="IY5:LB5" si="4">AND(IY3=IY4)</f>
        <v>0</v>
      </c>
      <c r="IZ5" s="5" t="b">
        <f t="shared" si="4"/>
        <v>0</v>
      </c>
      <c r="JA5" s="5" t="b">
        <f t="shared" si="4"/>
        <v>1</v>
      </c>
      <c r="JB5" s="5" t="b">
        <f t="shared" si="4"/>
        <v>1</v>
      </c>
      <c r="JC5" s="5" t="b">
        <f t="shared" si="4"/>
        <v>1</v>
      </c>
      <c r="JD5" s="5" t="b">
        <f t="shared" si="4"/>
        <v>1</v>
      </c>
      <c r="JE5" s="5" t="b">
        <f t="shared" si="4"/>
        <v>1</v>
      </c>
      <c r="JF5" s="5" t="b">
        <f t="shared" si="4"/>
        <v>1</v>
      </c>
      <c r="JG5" s="5" t="b">
        <f t="shared" si="4"/>
        <v>1</v>
      </c>
      <c r="JH5" s="5" t="b">
        <f t="shared" si="4"/>
        <v>1</v>
      </c>
      <c r="JI5" s="5" t="b">
        <f t="shared" si="4"/>
        <v>1</v>
      </c>
      <c r="JJ5" s="5" t="b">
        <f t="shared" si="4"/>
        <v>1</v>
      </c>
      <c r="JK5" s="5" t="b">
        <f t="shared" si="4"/>
        <v>1</v>
      </c>
      <c r="JL5" s="5" t="b">
        <f t="shared" si="4"/>
        <v>1</v>
      </c>
      <c r="JM5" s="5" t="b">
        <f t="shared" si="4"/>
        <v>1</v>
      </c>
      <c r="JN5" s="5" t="b">
        <f t="shared" si="4"/>
        <v>1</v>
      </c>
      <c r="JO5" s="5" t="b">
        <f t="shared" si="4"/>
        <v>1</v>
      </c>
      <c r="JP5" s="5" t="b">
        <f t="shared" si="4"/>
        <v>0</v>
      </c>
      <c r="JQ5" s="5" t="b">
        <f t="shared" si="4"/>
        <v>0</v>
      </c>
      <c r="JR5" s="5" t="b">
        <f t="shared" si="4"/>
        <v>0</v>
      </c>
      <c r="JS5" s="5" t="b">
        <f t="shared" si="4"/>
        <v>1</v>
      </c>
      <c r="JT5" s="5" t="b">
        <f t="shared" si="4"/>
        <v>1</v>
      </c>
      <c r="JU5" s="5" t="b">
        <f t="shared" si="4"/>
        <v>1</v>
      </c>
      <c r="JV5" s="5" t="b">
        <f t="shared" si="4"/>
        <v>1</v>
      </c>
      <c r="JW5" s="5" t="b">
        <f t="shared" si="4"/>
        <v>1</v>
      </c>
      <c r="JX5" s="5" t="b">
        <f t="shared" si="4"/>
        <v>1</v>
      </c>
      <c r="JY5" s="5" t="b">
        <f t="shared" si="4"/>
        <v>1</v>
      </c>
      <c r="JZ5" s="5" t="b">
        <f t="shared" si="4"/>
        <v>1</v>
      </c>
      <c r="KA5" s="5" t="b">
        <f t="shared" si="4"/>
        <v>1</v>
      </c>
      <c r="KB5" s="5" t="b">
        <f t="shared" si="4"/>
        <v>1</v>
      </c>
      <c r="KC5" s="5" t="b">
        <f t="shared" si="4"/>
        <v>1</v>
      </c>
      <c r="KD5" s="5" t="b">
        <f t="shared" si="4"/>
        <v>1</v>
      </c>
      <c r="KE5" s="5" t="b">
        <f t="shared" si="4"/>
        <v>1</v>
      </c>
      <c r="KF5" s="5" t="b">
        <f t="shared" si="4"/>
        <v>1</v>
      </c>
      <c r="KG5" s="5" t="b">
        <f t="shared" si="4"/>
        <v>1</v>
      </c>
      <c r="KH5" s="5" t="b">
        <f t="shared" si="4"/>
        <v>0</v>
      </c>
      <c r="KI5" s="5" t="b">
        <f t="shared" si="4"/>
        <v>0</v>
      </c>
      <c r="KJ5" s="5" t="b">
        <f t="shared" si="4"/>
        <v>0</v>
      </c>
      <c r="KK5" s="5" t="b">
        <f t="shared" si="4"/>
        <v>0</v>
      </c>
      <c r="KL5" s="5" t="b">
        <f t="shared" si="4"/>
        <v>0</v>
      </c>
      <c r="KM5" s="5" t="b">
        <f t="shared" si="4"/>
        <v>0</v>
      </c>
      <c r="KN5" s="5" t="b">
        <f t="shared" si="4"/>
        <v>0</v>
      </c>
      <c r="KO5" s="5" t="b">
        <f t="shared" si="4"/>
        <v>0</v>
      </c>
      <c r="KP5" s="5" t="b">
        <f t="shared" si="4"/>
        <v>0</v>
      </c>
      <c r="KQ5" s="5" t="b">
        <f t="shared" si="4"/>
        <v>0</v>
      </c>
      <c r="KR5" s="5" t="b">
        <f t="shared" si="4"/>
        <v>0</v>
      </c>
      <c r="KS5" s="5" t="b">
        <f t="shared" si="4"/>
        <v>0</v>
      </c>
      <c r="KT5" s="5" t="b">
        <f t="shared" si="4"/>
        <v>0</v>
      </c>
      <c r="KU5" s="5" t="b">
        <f t="shared" si="4"/>
        <v>0</v>
      </c>
      <c r="KV5" s="5" t="b">
        <f t="shared" si="4"/>
        <v>0</v>
      </c>
      <c r="KW5" s="5" t="b">
        <f t="shared" si="4"/>
        <v>0</v>
      </c>
      <c r="KX5" s="5" t="b">
        <f t="shared" si="4"/>
        <v>0</v>
      </c>
      <c r="KY5" s="5" t="b">
        <f t="shared" si="4"/>
        <v>0</v>
      </c>
      <c r="KZ5" s="5" t="b">
        <f t="shared" si="4"/>
        <v>0</v>
      </c>
      <c r="LA5" s="5" t="b">
        <f t="shared" si="4"/>
        <v>0</v>
      </c>
      <c r="LB5" s="5" t="b">
        <f t="shared" si="4"/>
        <v>0</v>
      </c>
    </row>
    <row r="6" spans="1:314" ht="12.9" customHeight="1" thickBot="1">
      <c r="B6" s="7" t="s">
        <v>3</v>
      </c>
      <c r="C6" s="8" t="s">
        <v>400</v>
      </c>
      <c r="D6" s="9" t="s">
        <v>622</v>
      </c>
      <c r="E6" s="11" t="s">
        <v>52</v>
      </c>
      <c r="F6" s="11" t="s">
        <v>52</v>
      </c>
      <c r="G6" s="9" t="s">
        <v>52</v>
      </c>
      <c r="H6" s="9" t="s">
        <v>796</v>
      </c>
      <c r="I6" s="9" t="s">
        <v>796</v>
      </c>
      <c r="J6" s="9" t="s">
        <v>796</v>
      </c>
      <c r="K6" s="9" t="s">
        <v>622</v>
      </c>
      <c r="L6" s="9" t="s">
        <v>623</v>
      </c>
      <c r="M6" s="9" t="s">
        <v>796</v>
      </c>
      <c r="N6" s="9" t="s">
        <v>622</v>
      </c>
      <c r="O6" s="9" t="s">
        <v>622</v>
      </c>
      <c r="P6" s="9"/>
      <c r="Q6" s="9"/>
      <c r="R6" s="9" t="s">
        <v>622</v>
      </c>
      <c r="S6" s="247" t="s">
        <v>622</v>
      </c>
      <c r="T6" s="12" t="s">
        <v>132</v>
      </c>
      <c r="U6" s="9" t="s">
        <v>622</v>
      </c>
      <c r="V6" s="247" t="s">
        <v>624</v>
      </c>
      <c r="W6" s="8" t="s">
        <v>625</v>
      </c>
      <c r="X6" s="8" t="s">
        <v>624</v>
      </c>
      <c r="Y6" s="8" t="s">
        <v>626</v>
      </c>
      <c r="Z6" s="8" t="s">
        <v>626</v>
      </c>
      <c r="AA6" s="8" t="s">
        <v>626</v>
      </c>
      <c r="AB6" s="8"/>
      <c r="AC6" s="8"/>
      <c r="AD6" s="8" t="s">
        <v>797</v>
      </c>
      <c r="AE6" s="8" t="s">
        <v>401</v>
      </c>
      <c r="AF6" s="8" t="s">
        <v>401</v>
      </c>
      <c r="AG6" s="8" t="s">
        <v>132</v>
      </c>
      <c r="AH6" s="8" t="s">
        <v>627</v>
      </c>
      <c r="AI6" s="8" t="s">
        <v>132</v>
      </c>
      <c r="AJ6" s="8"/>
      <c r="AK6" s="8" t="s">
        <v>626</v>
      </c>
      <c r="AL6" s="8" t="s">
        <v>622</v>
      </c>
      <c r="AM6" s="8" t="s">
        <v>626</v>
      </c>
      <c r="AN6" s="8" t="s">
        <v>622</v>
      </c>
      <c r="AO6" s="8" t="s">
        <v>622</v>
      </c>
      <c r="AP6" s="8" t="s">
        <v>622</v>
      </c>
      <c r="AQ6" s="8" t="s">
        <v>626</v>
      </c>
      <c r="AR6" s="8" t="s">
        <v>622</v>
      </c>
      <c r="AS6" s="8" t="s">
        <v>622</v>
      </c>
      <c r="AT6" s="8" t="s">
        <v>622</v>
      </c>
      <c r="AU6" s="8" t="s">
        <v>622</v>
      </c>
      <c r="AV6" s="8" t="s">
        <v>622</v>
      </c>
      <c r="AW6" s="8" t="s">
        <v>622</v>
      </c>
      <c r="AX6" s="8"/>
      <c r="AY6" s="8"/>
      <c r="AZ6" s="8"/>
      <c r="BA6" s="8"/>
      <c r="BB6" s="8" t="s">
        <v>52</v>
      </c>
      <c r="BC6" s="8" t="s">
        <v>52</v>
      </c>
      <c r="BD6" s="8" t="s">
        <v>52</v>
      </c>
      <c r="BE6" s="8"/>
      <c r="BF6" s="8" t="s">
        <v>626</v>
      </c>
      <c r="BG6" s="8" t="s">
        <v>622</v>
      </c>
      <c r="BH6" s="8" t="s">
        <v>628</v>
      </c>
      <c r="BI6" s="8"/>
      <c r="BJ6" s="8"/>
      <c r="BK6" s="8" t="s">
        <v>626</v>
      </c>
      <c r="BL6" s="8" t="s">
        <v>626</v>
      </c>
      <c r="BM6" s="8" t="s">
        <v>628</v>
      </c>
      <c r="BN6" s="8" t="s">
        <v>622</v>
      </c>
      <c r="BO6" s="8" t="s">
        <v>626</v>
      </c>
      <c r="BP6" s="8" t="s">
        <v>401</v>
      </c>
      <c r="BQ6" s="8" t="s">
        <v>626</v>
      </c>
      <c r="BR6" s="8" t="s">
        <v>401</v>
      </c>
      <c r="BS6" s="8" t="s">
        <v>626</v>
      </c>
      <c r="BT6" s="8" t="s">
        <v>401</v>
      </c>
      <c r="BU6" s="8" t="s">
        <v>626</v>
      </c>
      <c r="BV6" s="8" t="s">
        <v>401</v>
      </c>
      <c r="BW6" s="8" t="s">
        <v>52</v>
      </c>
      <c r="BX6" s="8" t="s">
        <v>626</v>
      </c>
      <c r="BY6" s="8" t="s">
        <v>626</v>
      </c>
      <c r="BZ6" s="8" t="s">
        <v>622</v>
      </c>
      <c r="CA6" s="62" t="s">
        <v>622</v>
      </c>
      <c r="CC6" s="8" t="s">
        <v>629</v>
      </c>
      <c r="CD6" s="8" t="s">
        <v>52</v>
      </c>
      <c r="CE6" s="8" t="s">
        <v>52</v>
      </c>
      <c r="CF6" s="8" t="s">
        <v>52</v>
      </c>
      <c r="CG6" s="8" t="s">
        <v>626</v>
      </c>
      <c r="CH6" s="8" t="s">
        <v>402</v>
      </c>
      <c r="CI6" s="8" t="s">
        <v>403</v>
      </c>
      <c r="CJ6" s="8" t="s">
        <v>622</v>
      </c>
      <c r="CK6" s="8" t="s">
        <v>622</v>
      </c>
      <c r="CL6" s="8" t="s">
        <v>622</v>
      </c>
      <c r="CM6" s="8" t="s">
        <v>622</v>
      </c>
      <c r="CN6" s="8" t="s">
        <v>622</v>
      </c>
      <c r="CO6" s="8"/>
      <c r="CP6" s="8" t="s">
        <v>630</v>
      </c>
      <c r="CQ6" s="8" t="s">
        <v>631</v>
      </c>
      <c r="CR6" s="8" t="s">
        <v>622</v>
      </c>
      <c r="CS6" s="8" t="s">
        <v>626</v>
      </c>
      <c r="CT6" s="8" t="s">
        <v>626</v>
      </c>
      <c r="CU6" s="8" t="s">
        <v>622</v>
      </c>
      <c r="CV6" s="8" t="s">
        <v>626</v>
      </c>
      <c r="CW6" s="8" t="s">
        <v>622</v>
      </c>
      <c r="CX6" s="8" t="s">
        <v>626</v>
      </c>
      <c r="CY6" s="8" t="s">
        <v>622</v>
      </c>
      <c r="CZ6" s="8" t="s">
        <v>626</v>
      </c>
      <c r="DA6" s="8" t="s">
        <v>622</v>
      </c>
      <c r="DB6" s="8" t="s">
        <v>626</v>
      </c>
      <c r="DC6" s="8" t="s">
        <v>622</v>
      </c>
      <c r="DD6" s="8" t="s">
        <v>626</v>
      </c>
      <c r="DE6" s="8" t="s">
        <v>622</v>
      </c>
      <c r="DF6" s="8" t="s">
        <v>622</v>
      </c>
      <c r="DG6" s="8" t="s">
        <v>132</v>
      </c>
      <c r="DH6" s="8" t="s">
        <v>622</v>
      </c>
      <c r="DI6" s="8" t="s">
        <v>632</v>
      </c>
      <c r="DJ6" s="8" t="s">
        <v>632</v>
      </c>
      <c r="DK6" s="8" t="s">
        <v>632</v>
      </c>
      <c r="DL6" s="8" t="s">
        <v>622</v>
      </c>
      <c r="DM6" s="8" t="s">
        <v>626</v>
      </c>
      <c r="DN6" s="8" t="s">
        <v>796</v>
      </c>
      <c r="DO6" s="8" t="s">
        <v>796</v>
      </c>
      <c r="DP6" s="8" t="s">
        <v>796</v>
      </c>
      <c r="DQ6" s="9" t="s">
        <v>633</v>
      </c>
      <c r="DR6" s="9" t="s">
        <v>622</v>
      </c>
      <c r="DS6" s="9" t="s">
        <v>622</v>
      </c>
      <c r="DT6" s="8" t="s">
        <v>622</v>
      </c>
      <c r="DU6" s="8" t="s">
        <v>622</v>
      </c>
      <c r="DV6" s="8" t="s">
        <v>622</v>
      </c>
      <c r="DW6" s="8" t="s">
        <v>628</v>
      </c>
      <c r="DX6" s="8" t="s">
        <v>132</v>
      </c>
      <c r="DY6" s="8" t="s">
        <v>132</v>
      </c>
      <c r="DZ6" s="8" t="s">
        <v>132</v>
      </c>
      <c r="EA6" s="8" t="s">
        <v>132</v>
      </c>
      <c r="EB6" s="8" t="s">
        <v>137</v>
      </c>
      <c r="EC6" s="8"/>
      <c r="ED6" s="8" t="s">
        <v>626</v>
      </c>
      <c r="EE6" s="8" t="s">
        <v>622</v>
      </c>
      <c r="EF6" s="8" t="s">
        <v>622</v>
      </c>
      <c r="EG6" s="8" t="s">
        <v>622</v>
      </c>
      <c r="EH6" s="8" t="s">
        <v>622</v>
      </c>
      <c r="EI6" s="8" t="s">
        <v>626</v>
      </c>
      <c r="EJ6" s="8" t="s">
        <v>626</v>
      </c>
      <c r="EK6" s="8" t="s">
        <v>52</v>
      </c>
      <c r="EL6" s="8" t="s">
        <v>626</v>
      </c>
      <c r="EM6" s="8" t="s">
        <v>622</v>
      </c>
      <c r="EN6" s="8" t="s">
        <v>622</v>
      </c>
      <c r="EO6" s="8" t="s">
        <v>622</v>
      </c>
      <c r="EP6" s="8" t="s">
        <v>622</v>
      </c>
      <c r="EQ6" s="8" t="s">
        <v>634</v>
      </c>
      <c r="ER6" s="8" t="s">
        <v>628</v>
      </c>
      <c r="ES6" s="8" t="s">
        <v>52</v>
      </c>
      <c r="ET6" s="8" t="s">
        <v>52</v>
      </c>
      <c r="EU6" s="8" t="s">
        <v>631</v>
      </c>
      <c r="EV6" s="8" t="s">
        <v>404</v>
      </c>
      <c r="EW6" s="8" t="s">
        <v>622</v>
      </c>
      <c r="EX6" s="8" t="s">
        <v>52</v>
      </c>
      <c r="EY6" s="8" t="s">
        <v>630</v>
      </c>
      <c r="EZ6" s="8" t="s">
        <v>52</v>
      </c>
      <c r="FA6" s="8" t="s">
        <v>635</v>
      </c>
      <c r="FB6" s="8" t="s">
        <v>635</v>
      </c>
      <c r="FC6" s="8" t="s">
        <v>636</v>
      </c>
      <c r="FD6" s="10" t="s">
        <v>631</v>
      </c>
      <c r="FE6" s="10" t="s">
        <v>859</v>
      </c>
      <c r="FF6" s="8" t="s">
        <v>52</v>
      </c>
      <c r="FG6" s="8" t="s">
        <v>52</v>
      </c>
      <c r="FH6" s="8" t="s">
        <v>405</v>
      </c>
      <c r="FI6" s="8" t="s">
        <v>405</v>
      </c>
      <c r="FJ6" s="8" t="s">
        <v>405</v>
      </c>
      <c r="FK6" s="8" t="s">
        <v>405</v>
      </c>
      <c r="FL6" s="247" t="s">
        <v>405</v>
      </c>
      <c r="FM6" s="11" t="s">
        <v>405</v>
      </c>
      <c r="FN6" s="12" t="s">
        <v>405</v>
      </c>
      <c r="FO6" s="12" t="s">
        <v>405</v>
      </c>
      <c r="FP6" s="12" t="s">
        <v>52</v>
      </c>
      <c r="FQ6" s="11" t="s">
        <v>626</v>
      </c>
      <c r="FR6" s="9" t="s">
        <v>401</v>
      </c>
      <c r="FS6" s="9" t="s">
        <v>637</v>
      </c>
      <c r="FT6" s="9" t="s">
        <v>637</v>
      </c>
      <c r="FU6" s="9" t="s">
        <v>794</v>
      </c>
      <c r="FV6" s="9" t="s">
        <v>795</v>
      </c>
      <c r="FW6" s="9" t="s">
        <v>795</v>
      </c>
      <c r="FX6" s="9" t="s">
        <v>794</v>
      </c>
      <c r="FY6" s="9" t="s">
        <v>52</v>
      </c>
      <c r="FZ6" s="9"/>
      <c r="GA6" s="9" t="s">
        <v>52</v>
      </c>
      <c r="GB6" s="9" t="s">
        <v>52</v>
      </c>
      <c r="GC6" s="9" t="s">
        <v>52</v>
      </c>
      <c r="GD6" s="9" t="s">
        <v>52</v>
      </c>
      <c r="GE6" s="9" t="s">
        <v>631</v>
      </c>
      <c r="GF6" s="9" t="s">
        <v>638</v>
      </c>
      <c r="GG6" s="9" t="s">
        <v>639</v>
      </c>
      <c r="GH6" s="9" t="s">
        <v>631</v>
      </c>
      <c r="GI6" s="9" t="s">
        <v>622</v>
      </c>
      <c r="GJ6" s="9" t="s">
        <v>631</v>
      </c>
      <c r="GK6" s="9" t="s">
        <v>631</v>
      </c>
      <c r="GL6" s="9" t="s">
        <v>622</v>
      </c>
      <c r="GM6" s="9" t="s">
        <v>622</v>
      </c>
      <c r="GN6" s="9" t="s">
        <v>640</v>
      </c>
      <c r="GO6" s="9" t="s">
        <v>641</v>
      </c>
      <c r="GP6" s="9" t="s">
        <v>641</v>
      </c>
      <c r="GQ6" s="9" t="s">
        <v>626</v>
      </c>
      <c r="GR6" s="8" t="s">
        <v>626</v>
      </c>
      <c r="GS6" s="8" t="s">
        <v>626</v>
      </c>
      <c r="GT6" s="8" t="s">
        <v>626</v>
      </c>
      <c r="GU6" s="8" t="s">
        <v>622</v>
      </c>
      <c r="GV6" s="8" t="s">
        <v>622</v>
      </c>
      <c r="GW6" s="8" t="s">
        <v>622</v>
      </c>
      <c r="GX6" s="8" t="s">
        <v>622</v>
      </c>
      <c r="GY6" s="9" t="s">
        <v>626</v>
      </c>
      <c r="GZ6" s="8" t="s">
        <v>132</v>
      </c>
      <c r="HA6" s="8" t="s">
        <v>642</v>
      </c>
      <c r="HB6" s="8" t="s">
        <v>626</v>
      </c>
      <c r="HC6" s="8" t="s">
        <v>132</v>
      </c>
      <c r="HD6" s="8" t="s">
        <v>642</v>
      </c>
      <c r="HE6" s="8" t="s">
        <v>626</v>
      </c>
      <c r="HF6" s="13" t="s">
        <v>622</v>
      </c>
      <c r="HG6" s="8" t="s">
        <v>643</v>
      </c>
      <c r="HH6" s="8" t="s">
        <v>626</v>
      </c>
      <c r="HI6" s="8" t="s">
        <v>622</v>
      </c>
      <c r="HJ6" s="8" t="s">
        <v>643</v>
      </c>
      <c r="HK6" s="8" t="s">
        <v>400</v>
      </c>
      <c r="HL6" s="14" t="s">
        <v>438</v>
      </c>
      <c r="HM6" s="8" t="s">
        <v>637</v>
      </c>
      <c r="HN6" s="8" t="s">
        <v>637</v>
      </c>
      <c r="HO6" s="8" t="s">
        <v>877</v>
      </c>
      <c r="HP6" s="8"/>
      <c r="HQ6" s="8"/>
      <c r="HR6" s="8"/>
      <c r="HS6" s="8" t="s">
        <v>622</v>
      </c>
      <c r="HT6" s="248" t="s">
        <v>249</v>
      </c>
      <c r="HU6" s="248" t="s">
        <v>401</v>
      </c>
      <c r="HV6" s="16" t="s">
        <v>249</v>
      </c>
      <c r="HW6" s="16" t="s">
        <v>249</v>
      </c>
      <c r="HX6" s="16" t="s">
        <v>249</v>
      </c>
      <c r="HY6" s="16" t="s">
        <v>249</v>
      </c>
      <c r="HZ6" s="16" t="s">
        <v>249</v>
      </c>
      <c r="IA6" s="16" t="s">
        <v>249</v>
      </c>
      <c r="IB6" s="17" t="s">
        <v>249</v>
      </c>
      <c r="IC6" s="16" t="s">
        <v>696</v>
      </c>
      <c r="ID6" s="17" t="s">
        <v>628</v>
      </c>
      <c r="IE6" s="16" t="s">
        <v>628</v>
      </c>
      <c r="IF6" s="247" t="s">
        <v>697</v>
      </c>
      <c r="IG6" s="247" t="s">
        <v>639</v>
      </c>
      <c r="IH6" s="16" t="s">
        <v>639</v>
      </c>
      <c r="II6" s="247" t="s">
        <v>639</v>
      </c>
      <c r="IJ6" s="16" t="s">
        <v>632</v>
      </c>
      <c r="IK6" s="16" t="s">
        <v>639</v>
      </c>
      <c r="IL6" s="16" t="s">
        <v>249</v>
      </c>
      <c r="IM6" s="18" t="s">
        <v>698</v>
      </c>
      <c r="IN6" s="16" t="s">
        <v>400</v>
      </c>
      <c r="IO6" s="16" t="s">
        <v>132</v>
      </c>
      <c r="IP6" s="16" t="s">
        <v>52</v>
      </c>
      <c r="IQ6" s="18" t="s">
        <v>438</v>
      </c>
      <c r="IR6" s="18" t="s">
        <v>438</v>
      </c>
      <c r="IS6" s="18" t="s">
        <v>438</v>
      </c>
      <c r="IT6" s="18" t="s">
        <v>438</v>
      </c>
      <c r="IU6" s="18" t="s">
        <v>792</v>
      </c>
      <c r="IV6" s="18" t="s">
        <v>52</v>
      </c>
      <c r="IW6" s="18" t="s">
        <v>52</v>
      </c>
      <c r="IX6" s="18" t="s">
        <v>52</v>
      </c>
      <c r="IY6" s="18" t="s">
        <v>52</v>
      </c>
      <c r="IZ6" s="18" t="s">
        <v>52</v>
      </c>
      <c r="JA6" s="13" t="s">
        <v>791</v>
      </c>
      <c r="JB6" s="13" t="s">
        <v>790</v>
      </c>
      <c r="JC6" s="18" t="s">
        <v>52</v>
      </c>
      <c r="JD6" s="18" t="s">
        <v>406</v>
      </c>
      <c r="JE6" s="18" t="s">
        <v>52</v>
      </c>
      <c r="JF6" s="18" t="s">
        <v>52</v>
      </c>
      <c r="JG6" s="18" t="s">
        <v>52</v>
      </c>
      <c r="JH6" s="18" t="s">
        <v>632</v>
      </c>
      <c r="JI6" s="18" t="s">
        <v>52</v>
      </c>
      <c r="JJ6" s="18" t="s">
        <v>52</v>
      </c>
      <c r="JK6" s="18" t="s">
        <v>52</v>
      </c>
      <c r="JL6" s="18" t="s">
        <v>52</v>
      </c>
      <c r="JM6" s="18" t="s">
        <v>52</v>
      </c>
      <c r="JN6" s="18" t="s">
        <v>789</v>
      </c>
      <c r="JO6" s="18" t="s">
        <v>622</v>
      </c>
      <c r="JP6" s="18"/>
      <c r="JQ6" s="18"/>
      <c r="JR6" s="18"/>
      <c r="JS6" s="18" t="s">
        <v>788</v>
      </c>
      <c r="JT6" s="18" t="s">
        <v>52</v>
      </c>
      <c r="JU6" s="18" t="s">
        <v>132</v>
      </c>
      <c r="JV6" s="18" t="s">
        <v>132</v>
      </c>
      <c r="JW6" s="18" t="s">
        <v>628</v>
      </c>
      <c r="JX6" s="18" t="s">
        <v>628</v>
      </c>
      <c r="JY6" s="18" t="s">
        <v>622</v>
      </c>
      <c r="JZ6" s="18" t="s">
        <v>622</v>
      </c>
      <c r="KA6" s="18" t="s">
        <v>622</v>
      </c>
      <c r="KB6" s="18" t="s">
        <v>622</v>
      </c>
      <c r="KC6" s="18" t="s">
        <v>628</v>
      </c>
      <c r="KD6" s="18" t="s">
        <v>628</v>
      </c>
      <c r="KE6" s="18" t="s">
        <v>628</v>
      </c>
      <c r="KF6" s="18" t="s">
        <v>628</v>
      </c>
      <c r="KG6" s="18" t="s">
        <v>628</v>
      </c>
      <c r="KH6" s="18"/>
      <c r="KI6" s="18" t="s">
        <v>628</v>
      </c>
      <c r="KJ6" s="18" t="s">
        <v>628</v>
      </c>
      <c r="KK6" s="18" t="s">
        <v>628</v>
      </c>
      <c r="KL6" s="18" t="s">
        <v>628</v>
      </c>
      <c r="KM6" s="18" t="s">
        <v>628</v>
      </c>
      <c r="KN6" s="18" t="s">
        <v>628</v>
      </c>
      <c r="KO6" s="18" t="s">
        <v>622</v>
      </c>
      <c r="KP6" s="18" t="s">
        <v>622</v>
      </c>
      <c r="KQ6" s="18" t="s">
        <v>622</v>
      </c>
      <c r="KR6" s="18" t="s">
        <v>622</v>
      </c>
      <c r="KS6" s="18" t="s">
        <v>628</v>
      </c>
      <c r="KT6" s="18" t="s">
        <v>628</v>
      </c>
      <c r="KU6" s="18" t="s">
        <v>628</v>
      </c>
      <c r="KV6" s="18" t="s">
        <v>628</v>
      </c>
      <c r="KW6" s="18" t="s">
        <v>628</v>
      </c>
      <c r="KX6" s="18"/>
      <c r="KY6" s="18" t="s">
        <v>628</v>
      </c>
      <c r="KZ6" s="18" t="s">
        <v>628</v>
      </c>
      <c r="LA6" s="18" t="s">
        <v>628</v>
      </c>
      <c r="LB6" s="293" t="s">
        <v>628</v>
      </c>
    </row>
    <row r="7" spans="1:314" ht="12" customHeight="1" thickTop="1">
      <c r="A7" s="3">
        <v>12025</v>
      </c>
      <c r="B7" s="2" t="s">
        <v>704</v>
      </c>
      <c r="C7" s="94">
        <v>677.87</v>
      </c>
      <c r="D7" s="71">
        <v>250022</v>
      </c>
      <c r="E7" s="74">
        <v>9.4</v>
      </c>
      <c r="F7" s="74">
        <v>54.5</v>
      </c>
      <c r="G7" s="72">
        <v>36</v>
      </c>
      <c r="H7" s="79">
        <v>8129</v>
      </c>
      <c r="I7" s="79">
        <v>18098</v>
      </c>
      <c r="J7" s="79">
        <v>29534</v>
      </c>
      <c r="K7" s="71">
        <v>46229</v>
      </c>
      <c r="L7" s="71">
        <v>140972</v>
      </c>
      <c r="M7" s="71">
        <v>1121</v>
      </c>
      <c r="N7" s="71">
        <v>8144</v>
      </c>
      <c r="O7" s="74">
        <v>9130</v>
      </c>
      <c r="P7" s="74" t="s">
        <v>1208</v>
      </c>
      <c r="Q7" s="74" t="s">
        <v>1208</v>
      </c>
      <c r="R7" s="79">
        <v>248459</v>
      </c>
      <c r="S7" s="71">
        <v>251084</v>
      </c>
      <c r="T7" s="71">
        <v>256705</v>
      </c>
      <c r="U7" s="71">
        <v>24424</v>
      </c>
      <c r="V7" s="71">
        <v>997171</v>
      </c>
      <c r="W7" s="71" t="s">
        <v>439</v>
      </c>
      <c r="X7" s="71">
        <v>887738</v>
      </c>
      <c r="Y7" s="86">
        <v>64</v>
      </c>
      <c r="Z7" s="505">
        <v>64</v>
      </c>
      <c r="AA7" s="86">
        <v>1</v>
      </c>
      <c r="AB7" s="74" t="s">
        <v>1208</v>
      </c>
      <c r="AC7" s="74" t="s">
        <v>1208</v>
      </c>
      <c r="AD7" s="87" t="s">
        <v>439</v>
      </c>
      <c r="AE7" s="71" t="s">
        <v>439</v>
      </c>
      <c r="AF7" s="101">
        <v>1139</v>
      </c>
      <c r="AG7" s="71">
        <v>2212</v>
      </c>
      <c r="AH7" s="71">
        <v>44337</v>
      </c>
      <c r="AI7" s="71" t="s">
        <v>439</v>
      </c>
      <c r="AJ7" s="74" t="s">
        <v>1208</v>
      </c>
      <c r="AK7" s="505">
        <v>13</v>
      </c>
      <c r="AL7" s="71">
        <v>1235</v>
      </c>
      <c r="AM7" s="74">
        <v>43</v>
      </c>
      <c r="AN7" s="71">
        <v>9824</v>
      </c>
      <c r="AO7" s="71">
        <v>724</v>
      </c>
      <c r="AP7" s="71" t="s">
        <v>439</v>
      </c>
      <c r="AQ7" s="102">
        <v>21</v>
      </c>
      <c r="AR7" s="71">
        <v>4811</v>
      </c>
      <c r="AS7" s="71">
        <v>398</v>
      </c>
      <c r="AT7" s="71">
        <v>0</v>
      </c>
      <c r="AU7" s="71">
        <v>308</v>
      </c>
      <c r="AV7" s="71">
        <v>8</v>
      </c>
      <c r="AW7" s="71">
        <v>4</v>
      </c>
      <c r="AX7" s="74" t="s">
        <v>1208</v>
      </c>
      <c r="AY7" s="74" t="s">
        <v>1208</v>
      </c>
      <c r="AZ7" s="74" t="s">
        <v>1208</v>
      </c>
      <c r="BA7" s="74" t="s">
        <v>1208</v>
      </c>
      <c r="BB7" s="72">
        <v>96.825396825396822</v>
      </c>
      <c r="BC7" s="72">
        <v>92.7</v>
      </c>
      <c r="BD7" s="72">
        <v>92.6</v>
      </c>
      <c r="BE7" s="74" t="s">
        <v>1208</v>
      </c>
      <c r="BF7" s="86">
        <v>0</v>
      </c>
      <c r="BG7" s="102">
        <v>0</v>
      </c>
      <c r="BH7" s="102">
        <v>20</v>
      </c>
      <c r="BI7" s="74" t="s">
        <v>1208</v>
      </c>
      <c r="BJ7" s="74" t="s">
        <v>1208</v>
      </c>
      <c r="BK7" s="86">
        <v>18</v>
      </c>
      <c r="BL7" s="86">
        <v>0</v>
      </c>
      <c r="BM7" s="102">
        <v>0</v>
      </c>
      <c r="BN7" s="102">
        <v>18</v>
      </c>
      <c r="BO7" s="74">
        <v>3</v>
      </c>
      <c r="BP7" s="71">
        <v>19561.330000000002</v>
      </c>
      <c r="BQ7" s="74">
        <v>1</v>
      </c>
      <c r="BR7" s="71">
        <v>31200</v>
      </c>
      <c r="BS7" s="74">
        <v>5</v>
      </c>
      <c r="BT7" s="71">
        <v>81690</v>
      </c>
      <c r="BU7" s="74">
        <v>2</v>
      </c>
      <c r="BV7" s="71">
        <v>1973</v>
      </c>
      <c r="BW7" s="72" t="s">
        <v>439</v>
      </c>
      <c r="BX7" s="86">
        <v>2</v>
      </c>
      <c r="BY7" s="86">
        <v>4</v>
      </c>
      <c r="BZ7" s="86">
        <v>356</v>
      </c>
      <c r="CA7" s="245">
        <v>3629</v>
      </c>
      <c r="CB7" s="244">
        <v>52</v>
      </c>
      <c r="CC7" s="101">
        <v>0.71</v>
      </c>
      <c r="CD7" s="72">
        <v>23.8</v>
      </c>
      <c r="CE7" s="72">
        <v>4.8936036361920641</v>
      </c>
      <c r="CF7" s="72">
        <v>56.717359999999999</v>
      </c>
      <c r="CG7" s="74">
        <v>27</v>
      </c>
      <c r="CH7" s="71">
        <v>6397</v>
      </c>
      <c r="CI7" s="74">
        <v>209</v>
      </c>
      <c r="CJ7" s="74">
        <v>787</v>
      </c>
      <c r="CK7" s="74">
        <v>3827</v>
      </c>
      <c r="CL7" s="74">
        <v>1178</v>
      </c>
      <c r="CM7" s="74">
        <v>269</v>
      </c>
      <c r="CN7" s="74">
        <v>436</v>
      </c>
      <c r="CO7" s="94">
        <v>1.1399999999999999</v>
      </c>
      <c r="CP7" s="101">
        <v>0</v>
      </c>
      <c r="CQ7" s="74">
        <v>1</v>
      </c>
      <c r="CR7" s="74">
        <v>1</v>
      </c>
      <c r="CS7" s="74">
        <v>3</v>
      </c>
      <c r="CT7" s="74">
        <v>2</v>
      </c>
      <c r="CU7" s="74">
        <v>270</v>
      </c>
      <c r="CV7" s="74">
        <v>17</v>
      </c>
      <c r="CW7" s="71">
        <v>1351</v>
      </c>
      <c r="CX7" s="74">
        <v>8</v>
      </c>
      <c r="CY7" s="74">
        <v>896</v>
      </c>
      <c r="CZ7" s="86">
        <v>47</v>
      </c>
      <c r="DA7" s="86">
        <v>862</v>
      </c>
      <c r="DB7" s="86">
        <v>4</v>
      </c>
      <c r="DC7" s="86">
        <v>39</v>
      </c>
      <c r="DD7" s="86">
        <v>23</v>
      </c>
      <c r="DE7" s="86">
        <v>603</v>
      </c>
      <c r="DF7" s="71">
        <v>11108</v>
      </c>
      <c r="DG7" s="71">
        <v>3503</v>
      </c>
      <c r="DH7" s="71">
        <v>2219</v>
      </c>
      <c r="DI7" s="71">
        <v>937053.25100000005</v>
      </c>
      <c r="DJ7" s="71">
        <v>637037.446</v>
      </c>
      <c r="DK7" s="71">
        <v>635617.00100000005</v>
      </c>
      <c r="DL7" s="71">
        <v>89906</v>
      </c>
      <c r="DM7" s="74">
        <v>10</v>
      </c>
      <c r="DN7" s="74">
        <v>19857</v>
      </c>
      <c r="DO7" s="74">
        <v>2344</v>
      </c>
      <c r="DP7" s="74">
        <v>1846</v>
      </c>
      <c r="DQ7" s="86">
        <v>164</v>
      </c>
      <c r="DR7" s="86">
        <v>833</v>
      </c>
      <c r="DS7" s="71">
        <v>4722</v>
      </c>
      <c r="DT7" s="122">
        <v>12232</v>
      </c>
      <c r="DU7" s="71">
        <v>3123</v>
      </c>
      <c r="DV7" s="71">
        <v>3142</v>
      </c>
      <c r="DW7" s="86">
        <v>400</v>
      </c>
      <c r="DX7" s="86">
        <v>535</v>
      </c>
      <c r="DY7" s="86">
        <v>11</v>
      </c>
      <c r="DZ7" s="86">
        <v>2259</v>
      </c>
      <c r="EA7" s="86">
        <v>39</v>
      </c>
      <c r="EB7" s="86">
        <v>15097</v>
      </c>
      <c r="EC7" s="74" t="s">
        <v>1208</v>
      </c>
      <c r="ED7" s="238">
        <v>60</v>
      </c>
      <c r="EE7" s="242">
        <v>6151</v>
      </c>
      <c r="EF7" s="240">
        <v>5151</v>
      </c>
      <c r="EG7" s="74">
        <v>0</v>
      </c>
      <c r="EH7" s="237">
        <v>793</v>
      </c>
      <c r="EI7" s="86">
        <v>56</v>
      </c>
      <c r="EJ7" s="86">
        <v>26</v>
      </c>
      <c r="EK7" s="72">
        <v>51.7</v>
      </c>
      <c r="EL7" s="86">
        <v>9</v>
      </c>
      <c r="EM7" s="86">
        <v>15</v>
      </c>
      <c r="EN7" s="86">
        <v>1829</v>
      </c>
      <c r="EO7" s="87">
        <v>150</v>
      </c>
      <c r="EP7" s="87">
        <v>30</v>
      </c>
      <c r="EQ7" s="87">
        <v>1157</v>
      </c>
      <c r="ER7" s="71">
        <v>1230</v>
      </c>
      <c r="ES7" s="72">
        <v>98.8</v>
      </c>
      <c r="ET7" s="72">
        <v>95.5</v>
      </c>
      <c r="EU7" s="87">
        <v>125</v>
      </c>
      <c r="EV7" s="72">
        <v>45.8</v>
      </c>
      <c r="EW7" s="87">
        <v>53797</v>
      </c>
      <c r="EX7" s="72">
        <v>29.4</v>
      </c>
      <c r="EY7" s="87">
        <v>438959</v>
      </c>
      <c r="EZ7" s="72">
        <v>0.7</v>
      </c>
      <c r="FA7" s="86">
        <v>128</v>
      </c>
      <c r="FB7" s="86">
        <v>4</v>
      </c>
      <c r="FC7" s="242">
        <v>772</v>
      </c>
      <c r="FD7" s="86">
        <v>45</v>
      </c>
      <c r="FE7" s="300" t="s">
        <v>1209</v>
      </c>
      <c r="FF7" s="86">
        <v>100</v>
      </c>
      <c r="FG7" s="72">
        <v>100</v>
      </c>
      <c r="FH7" s="71">
        <v>111956</v>
      </c>
      <c r="FI7" s="71">
        <v>12944</v>
      </c>
      <c r="FJ7" s="71">
        <v>50</v>
      </c>
      <c r="FK7" s="237">
        <v>91802</v>
      </c>
      <c r="FL7" s="71">
        <v>73648</v>
      </c>
      <c r="FM7" s="71">
        <v>8186</v>
      </c>
      <c r="FN7" s="71">
        <v>9968</v>
      </c>
      <c r="FO7" s="71">
        <v>7210</v>
      </c>
      <c r="FP7" s="241">
        <v>14.6</v>
      </c>
      <c r="FQ7" s="238">
        <v>377</v>
      </c>
      <c r="FR7" s="231">
        <v>24.2</v>
      </c>
      <c r="FS7" s="240">
        <v>7962</v>
      </c>
      <c r="FT7" s="86">
        <v>49</v>
      </c>
      <c r="FU7" s="86">
        <v>89</v>
      </c>
      <c r="FV7" s="86">
        <v>1625</v>
      </c>
      <c r="FW7" s="96">
        <v>41</v>
      </c>
      <c r="FX7" s="95">
        <v>1393</v>
      </c>
      <c r="FY7" s="149">
        <v>56.240201474365392</v>
      </c>
      <c r="FZ7" s="74" t="s">
        <v>1208</v>
      </c>
      <c r="GA7" s="231">
        <v>99.89</v>
      </c>
      <c r="GB7" s="231">
        <v>84.17</v>
      </c>
      <c r="GC7" s="244">
        <v>90.8</v>
      </c>
      <c r="GD7" s="80">
        <v>58.8</v>
      </c>
      <c r="GE7" s="239">
        <v>68</v>
      </c>
      <c r="GF7" s="238">
        <v>11</v>
      </c>
      <c r="GG7" s="238">
        <v>70</v>
      </c>
      <c r="GH7" s="86">
        <v>365</v>
      </c>
      <c r="GI7" s="86">
        <v>4</v>
      </c>
      <c r="GJ7" s="86">
        <v>963</v>
      </c>
      <c r="GK7" s="86">
        <v>1848</v>
      </c>
      <c r="GL7" s="86">
        <v>5</v>
      </c>
      <c r="GM7" s="237">
        <v>3102838</v>
      </c>
      <c r="GN7" s="236">
        <v>10058</v>
      </c>
      <c r="GO7" s="86" t="s">
        <v>439</v>
      </c>
      <c r="GP7" s="86" t="s">
        <v>439</v>
      </c>
      <c r="GQ7" s="71">
        <v>12918</v>
      </c>
      <c r="GR7" s="74">
        <v>40</v>
      </c>
      <c r="GS7" s="74">
        <v>1716</v>
      </c>
      <c r="GT7" s="74">
        <v>11162</v>
      </c>
      <c r="GU7" s="71">
        <v>112081</v>
      </c>
      <c r="GV7" s="71">
        <v>401</v>
      </c>
      <c r="GW7" s="71">
        <v>17850</v>
      </c>
      <c r="GX7" s="71">
        <v>93830</v>
      </c>
      <c r="GY7" s="71">
        <v>702</v>
      </c>
      <c r="GZ7" s="71">
        <v>5291</v>
      </c>
      <c r="HA7" s="71">
        <v>451239</v>
      </c>
      <c r="HB7" s="71">
        <v>2173</v>
      </c>
      <c r="HC7" s="71">
        <v>15949</v>
      </c>
      <c r="HD7" s="71">
        <v>328975</v>
      </c>
      <c r="HE7" s="71">
        <v>247</v>
      </c>
      <c r="HF7" s="71">
        <v>7231</v>
      </c>
      <c r="HG7" s="71">
        <v>173081.48</v>
      </c>
      <c r="HH7" s="74">
        <v>244</v>
      </c>
      <c r="HI7" s="86" t="s">
        <v>439</v>
      </c>
      <c r="HJ7" s="86" t="s">
        <v>439</v>
      </c>
      <c r="HK7" s="235">
        <v>29.39</v>
      </c>
      <c r="HL7" s="86">
        <v>16</v>
      </c>
      <c r="HM7" s="71">
        <v>278</v>
      </c>
      <c r="HN7" s="71">
        <v>146</v>
      </c>
      <c r="HO7" s="87">
        <v>86</v>
      </c>
      <c r="HP7" s="74" t="s">
        <v>1208</v>
      </c>
      <c r="HQ7" s="74" t="s">
        <v>1208</v>
      </c>
      <c r="HR7" s="74" t="s">
        <v>1208</v>
      </c>
      <c r="HS7" s="87">
        <v>1</v>
      </c>
      <c r="HT7" s="71">
        <v>1301549</v>
      </c>
      <c r="HU7" s="71">
        <v>11359698</v>
      </c>
      <c r="HV7" s="86">
        <v>948563</v>
      </c>
      <c r="HW7" s="86">
        <v>1004503</v>
      </c>
      <c r="HX7" s="86">
        <v>507720</v>
      </c>
      <c r="HY7" s="86">
        <v>2630</v>
      </c>
      <c r="HZ7" s="86">
        <v>0</v>
      </c>
      <c r="IA7" s="86">
        <v>221290</v>
      </c>
      <c r="IB7" s="86">
        <v>180930</v>
      </c>
      <c r="IC7" s="85">
        <v>718</v>
      </c>
      <c r="ID7" s="85">
        <v>6564866</v>
      </c>
      <c r="IE7" s="85">
        <v>0</v>
      </c>
      <c r="IF7" s="79">
        <v>210</v>
      </c>
      <c r="IG7" s="79">
        <v>0</v>
      </c>
      <c r="IH7" s="85">
        <v>147</v>
      </c>
      <c r="II7" s="79">
        <v>0</v>
      </c>
      <c r="IJ7" s="85">
        <v>13701</v>
      </c>
      <c r="IK7" s="71">
        <v>139682</v>
      </c>
      <c r="IL7" s="79">
        <v>3600</v>
      </c>
      <c r="IM7" s="234">
        <v>0</v>
      </c>
      <c r="IN7" s="233">
        <v>43.55</v>
      </c>
      <c r="IO7" s="232">
        <v>216044</v>
      </c>
      <c r="IP7" s="162">
        <v>19.149999999999999</v>
      </c>
      <c r="IQ7" s="127">
        <v>2.0299999999999998</v>
      </c>
      <c r="IR7" s="127">
        <v>2.0299999999999998</v>
      </c>
      <c r="IS7" s="80">
        <v>1098.5</v>
      </c>
      <c r="IT7" s="80">
        <v>1098.0999999999999</v>
      </c>
      <c r="IU7" s="80">
        <v>49179</v>
      </c>
      <c r="IV7" s="72">
        <v>69.599999999999994</v>
      </c>
      <c r="IW7" s="72">
        <v>54.5</v>
      </c>
      <c r="IX7" s="72">
        <v>34.799999999999997</v>
      </c>
      <c r="IY7" s="72">
        <v>49.5</v>
      </c>
      <c r="IZ7" s="72">
        <v>25</v>
      </c>
      <c r="JA7" s="79">
        <v>7</v>
      </c>
      <c r="JB7" s="79">
        <v>28</v>
      </c>
      <c r="JC7" s="231">
        <v>51</v>
      </c>
      <c r="JD7" s="230">
        <v>0.496</v>
      </c>
      <c r="JE7" s="229">
        <v>93.5</v>
      </c>
      <c r="JF7" s="229">
        <v>6.4</v>
      </c>
      <c r="JG7" s="229">
        <v>2.9</v>
      </c>
      <c r="JH7" s="228">
        <v>135797863</v>
      </c>
      <c r="JI7" s="74">
        <v>29.3</v>
      </c>
      <c r="JJ7" s="74">
        <v>43.9</v>
      </c>
      <c r="JK7" s="74" t="s">
        <v>439</v>
      </c>
      <c r="JL7" s="74" t="s">
        <v>439</v>
      </c>
      <c r="JM7" s="74">
        <v>46.1</v>
      </c>
      <c r="JN7" s="72">
        <v>55.5</v>
      </c>
      <c r="JO7" s="475">
        <v>3326</v>
      </c>
      <c r="JP7" s="74" t="s">
        <v>1208</v>
      </c>
      <c r="JQ7" s="74" t="s">
        <v>1208</v>
      </c>
      <c r="JR7" s="74" t="s">
        <v>1208</v>
      </c>
      <c r="JS7" s="72">
        <v>17</v>
      </c>
      <c r="JT7" s="72">
        <v>24.8</v>
      </c>
      <c r="JU7" s="71">
        <v>39039</v>
      </c>
      <c r="JV7" s="71">
        <v>1005</v>
      </c>
      <c r="JW7" s="71">
        <v>808</v>
      </c>
      <c r="JX7" s="71">
        <v>3487</v>
      </c>
      <c r="JY7" s="71">
        <v>4051</v>
      </c>
      <c r="JZ7" s="71">
        <v>4091</v>
      </c>
      <c r="KA7" s="71">
        <v>5110</v>
      </c>
      <c r="KB7" s="71">
        <v>6355</v>
      </c>
      <c r="KC7" s="71">
        <v>7631</v>
      </c>
      <c r="KD7" s="71">
        <v>6976</v>
      </c>
      <c r="KE7" s="71">
        <v>6452</v>
      </c>
      <c r="KF7" s="71">
        <v>5370</v>
      </c>
      <c r="KG7" s="71">
        <v>4335</v>
      </c>
      <c r="KH7" s="74" t="s">
        <v>1208</v>
      </c>
      <c r="KI7" s="71">
        <v>3009</v>
      </c>
      <c r="KJ7" s="71">
        <v>1098</v>
      </c>
      <c r="KK7" s="71">
        <v>469</v>
      </c>
      <c r="KL7" s="71">
        <v>228</v>
      </c>
      <c r="KM7" s="71">
        <v>4723</v>
      </c>
      <c r="KN7" s="71">
        <v>4465</v>
      </c>
      <c r="KO7" s="71">
        <v>4733</v>
      </c>
      <c r="KP7" s="71">
        <v>5218</v>
      </c>
      <c r="KQ7" s="71">
        <v>6447</v>
      </c>
      <c r="KR7" s="71">
        <v>7859</v>
      </c>
      <c r="KS7" s="71">
        <v>9510</v>
      </c>
      <c r="KT7" s="71">
        <v>8877</v>
      </c>
      <c r="KU7" s="71">
        <v>8889</v>
      </c>
      <c r="KV7" s="71">
        <v>9261</v>
      </c>
      <c r="KW7" s="71">
        <v>11244</v>
      </c>
      <c r="KX7" s="74" t="s">
        <v>1207</v>
      </c>
      <c r="KY7" s="71">
        <v>12826</v>
      </c>
      <c r="KZ7" s="71">
        <v>10021</v>
      </c>
      <c r="LA7" s="71">
        <v>8564</v>
      </c>
      <c r="LB7" s="71">
        <v>11260</v>
      </c>
    </row>
    <row r="8" spans="1:314" ht="12" customHeight="1">
      <c r="A8" s="3">
        <v>12041</v>
      </c>
      <c r="B8" s="2" t="s">
        <v>705</v>
      </c>
      <c r="C8" s="94">
        <v>747.66</v>
      </c>
      <c r="D8" s="71">
        <v>329822</v>
      </c>
      <c r="E8" s="72">
        <v>10.6</v>
      </c>
      <c r="F8" s="72">
        <v>55.2</v>
      </c>
      <c r="G8" s="72">
        <v>34.200000000000003</v>
      </c>
      <c r="H8" s="79">
        <v>10105</v>
      </c>
      <c r="I8" s="79">
        <v>27034</v>
      </c>
      <c r="J8" s="79">
        <v>43328</v>
      </c>
      <c r="K8" s="71">
        <v>57902</v>
      </c>
      <c r="L8" s="71">
        <v>177864</v>
      </c>
      <c r="M8" s="71">
        <v>1226</v>
      </c>
      <c r="N8" s="71">
        <v>10490</v>
      </c>
      <c r="O8" s="74">
        <v>10411</v>
      </c>
      <c r="P8" s="74" t="s">
        <v>1208</v>
      </c>
      <c r="Q8" s="74" t="s">
        <v>1208</v>
      </c>
      <c r="R8" s="79">
        <v>327177</v>
      </c>
      <c r="S8" s="71">
        <v>329306</v>
      </c>
      <c r="T8" s="71">
        <v>330696</v>
      </c>
      <c r="U8" s="71">
        <v>373447</v>
      </c>
      <c r="V8" s="71">
        <v>1732350</v>
      </c>
      <c r="W8" s="71">
        <v>447396</v>
      </c>
      <c r="X8" s="71">
        <v>1282212</v>
      </c>
      <c r="Y8" s="86">
        <v>69</v>
      </c>
      <c r="Z8" s="477">
        <v>97</v>
      </c>
      <c r="AA8" s="86">
        <v>3</v>
      </c>
      <c r="AB8" s="74" t="s">
        <v>1208</v>
      </c>
      <c r="AC8" s="74" t="s">
        <v>1208</v>
      </c>
      <c r="AD8" s="87">
        <v>8947</v>
      </c>
      <c r="AE8" s="71">
        <v>1882</v>
      </c>
      <c r="AF8" s="86">
        <v>839</v>
      </c>
      <c r="AG8" s="71">
        <v>1546</v>
      </c>
      <c r="AH8" s="71">
        <v>59081</v>
      </c>
      <c r="AI8" s="101" t="s">
        <v>439</v>
      </c>
      <c r="AJ8" s="74" t="s">
        <v>1208</v>
      </c>
      <c r="AK8" s="477">
        <v>27</v>
      </c>
      <c r="AL8" s="71">
        <v>2385</v>
      </c>
      <c r="AM8" s="74">
        <v>52</v>
      </c>
      <c r="AN8" s="71">
        <v>14395</v>
      </c>
      <c r="AO8" s="71">
        <v>1199</v>
      </c>
      <c r="AP8" s="71">
        <v>109</v>
      </c>
      <c r="AQ8" s="102">
        <v>26</v>
      </c>
      <c r="AR8" s="71">
        <v>7593</v>
      </c>
      <c r="AS8" s="71">
        <v>625</v>
      </c>
      <c r="AT8" s="71">
        <v>2</v>
      </c>
      <c r="AU8" s="71">
        <v>321</v>
      </c>
      <c r="AV8" s="71">
        <v>7</v>
      </c>
      <c r="AW8" s="71">
        <v>6</v>
      </c>
      <c r="AX8" s="74" t="s">
        <v>1208</v>
      </c>
      <c r="AY8" s="74" t="s">
        <v>1208</v>
      </c>
      <c r="AZ8" s="74" t="s">
        <v>1208</v>
      </c>
      <c r="BA8" s="74" t="s">
        <v>1208</v>
      </c>
      <c r="BB8" s="72">
        <v>90.706319702602229</v>
      </c>
      <c r="BC8" s="72">
        <v>101.2</v>
      </c>
      <c r="BD8" s="72">
        <v>109.8</v>
      </c>
      <c r="BE8" s="74" t="s">
        <v>1208</v>
      </c>
      <c r="BF8" s="86">
        <v>26</v>
      </c>
      <c r="BG8" s="102">
        <v>26</v>
      </c>
      <c r="BH8" s="102">
        <v>26</v>
      </c>
      <c r="BI8" s="74" t="s">
        <v>1208</v>
      </c>
      <c r="BJ8" s="74" t="s">
        <v>1208</v>
      </c>
      <c r="BK8" s="86">
        <v>1</v>
      </c>
      <c r="BL8" s="86">
        <v>1</v>
      </c>
      <c r="BM8" s="102">
        <v>3</v>
      </c>
      <c r="BN8" s="102">
        <v>2</v>
      </c>
      <c r="BO8" s="74">
        <v>7</v>
      </c>
      <c r="BP8" s="71">
        <v>27092</v>
      </c>
      <c r="BQ8" s="74">
        <v>1</v>
      </c>
      <c r="BR8" s="71">
        <v>34000</v>
      </c>
      <c r="BS8" s="74">
        <v>3</v>
      </c>
      <c r="BT8" s="71">
        <v>97774</v>
      </c>
      <c r="BU8" s="74">
        <v>6</v>
      </c>
      <c r="BV8" s="71">
        <v>3619</v>
      </c>
      <c r="BW8" s="72">
        <v>42.3</v>
      </c>
      <c r="BX8" s="86">
        <v>1</v>
      </c>
      <c r="BY8" s="86">
        <v>3</v>
      </c>
      <c r="BZ8" s="86">
        <v>224</v>
      </c>
      <c r="CA8" s="86">
        <v>3020</v>
      </c>
      <c r="CB8" s="72">
        <v>67</v>
      </c>
      <c r="CC8" s="101">
        <v>0.96</v>
      </c>
      <c r="CD8" s="72">
        <v>24.1</v>
      </c>
      <c r="CE8" s="72">
        <v>4.541786118673059</v>
      </c>
      <c r="CF8" s="72">
        <v>57.160960000000003</v>
      </c>
      <c r="CG8" s="74">
        <v>38</v>
      </c>
      <c r="CH8" s="71">
        <v>7342</v>
      </c>
      <c r="CI8" s="74">
        <v>230</v>
      </c>
      <c r="CJ8" s="74">
        <v>1364</v>
      </c>
      <c r="CK8" s="74">
        <v>4617</v>
      </c>
      <c r="CL8" s="74">
        <v>1370</v>
      </c>
      <c r="CM8" s="74">
        <v>351</v>
      </c>
      <c r="CN8" s="74">
        <v>746</v>
      </c>
      <c r="CO8" s="94">
        <v>1.27</v>
      </c>
      <c r="CP8" s="101" t="s">
        <v>439</v>
      </c>
      <c r="CQ8" s="74">
        <v>2</v>
      </c>
      <c r="CR8" s="74">
        <v>2</v>
      </c>
      <c r="CS8" s="74">
        <v>2</v>
      </c>
      <c r="CT8" s="74">
        <v>3</v>
      </c>
      <c r="CU8" s="74">
        <v>270</v>
      </c>
      <c r="CV8" s="74">
        <v>21</v>
      </c>
      <c r="CW8" s="71">
        <v>1400</v>
      </c>
      <c r="CX8" s="74">
        <v>11</v>
      </c>
      <c r="CY8" s="74">
        <v>922</v>
      </c>
      <c r="CZ8" s="86">
        <v>83</v>
      </c>
      <c r="DA8" s="86">
        <v>1352</v>
      </c>
      <c r="DB8" s="86">
        <v>17</v>
      </c>
      <c r="DC8" s="86">
        <v>128</v>
      </c>
      <c r="DD8" s="86">
        <v>13</v>
      </c>
      <c r="DE8" s="86">
        <v>338</v>
      </c>
      <c r="DF8" s="71">
        <v>13218</v>
      </c>
      <c r="DG8" s="71">
        <v>3089</v>
      </c>
      <c r="DH8" s="71">
        <v>2277</v>
      </c>
      <c r="DI8" s="71">
        <v>1486471.3049999999</v>
      </c>
      <c r="DJ8" s="71">
        <v>495565.53399999999</v>
      </c>
      <c r="DK8" s="71">
        <v>643086.81099999999</v>
      </c>
      <c r="DL8" s="71">
        <v>112337</v>
      </c>
      <c r="DM8" s="74">
        <v>11</v>
      </c>
      <c r="DN8" s="74">
        <v>24480</v>
      </c>
      <c r="DO8" s="74">
        <v>2188</v>
      </c>
      <c r="DP8" s="74">
        <v>2201</v>
      </c>
      <c r="DQ8" s="86">
        <v>275</v>
      </c>
      <c r="DR8" s="86">
        <v>793</v>
      </c>
      <c r="DS8" s="71">
        <v>5782</v>
      </c>
      <c r="DT8" s="100">
        <v>16978</v>
      </c>
      <c r="DU8" s="71">
        <v>4351</v>
      </c>
      <c r="DV8" s="71">
        <v>3250</v>
      </c>
      <c r="DW8" s="86">
        <v>692</v>
      </c>
      <c r="DX8" s="86">
        <v>586</v>
      </c>
      <c r="DY8" s="86">
        <v>2</v>
      </c>
      <c r="DZ8" s="86">
        <v>2943</v>
      </c>
      <c r="EA8" s="86">
        <v>56</v>
      </c>
      <c r="EB8" s="86">
        <v>17774</v>
      </c>
      <c r="EC8" s="74" t="s">
        <v>1208</v>
      </c>
      <c r="ED8" s="116">
        <v>96</v>
      </c>
      <c r="EE8" s="71">
        <v>7086</v>
      </c>
      <c r="EF8" s="118">
        <v>6858</v>
      </c>
      <c r="EG8" s="74">
        <v>0</v>
      </c>
      <c r="EH8" s="115" t="s">
        <v>439</v>
      </c>
      <c r="EI8" s="86">
        <v>96</v>
      </c>
      <c r="EJ8" s="86">
        <v>84</v>
      </c>
      <c r="EK8" s="72">
        <v>45.2</v>
      </c>
      <c r="EL8" s="86">
        <v>41</v>
      </c>
      <c r="EM8" s="86">
        <v>140</v>
      </c>
      <c r="EN8" s="86">
        <v>1394</v>
      </c>
      <c r="EO8" s="87">
        <v>213</v>
      </c>
      <c r="EP8" s="87">
        <v>47</v>
      </c>
      <c r="EQ8" s="87">
        <v>1778</v>
      </c>
      <c r="ER8" s="71">
        <v>1917</v>
      </c>
      <c r="ES8" s="72">
        <v>90</v>
      </c>
      <c r="ET8" s="72">
        <v>87.2</v>
      </c>
      <c r="EU8" s="87">
        <v>192</v>
      </c>
      <c r="EV8" s="72">
        <v>36.799999999999997</v>
      </c>
      <c r="EW8" s="87">
        <v>67220</v>
      </c>
      <c r="EX8" s="72">
        <v>25.7</v>
      </c>
      <c r="EY8" s="87">
        <v>435577</v>
      </c>
      <c r="EZ8" s="72">
        <v>-2.1</v>
      </c>
      <c r="FA8" s="86">
        <v>361</v>
      </c>
      <c r="FB8" s="86">
        <v>12</v>
      </c>
      <c r="FC8" s="125">
        <v>598</v>
      </c>
      <c r="FD8" s="86">
        <v>46</v>
      </c>
      <c r="FE8" s="328" t="s">
        <v>1209</v>
      </c>
      <c r="FF8" s="86">
        <v>80</v>
      </c>
      <c r="FG8" s="72">
        <v>70</v>
      </c>
      <c r="FH8" s="71">
        <v>116108</v>
      </c>
      <c r="FI8" s="71">
        <v>3186</v>
      </c>
      <c r="FJ8" s="71">
        <v>262</v>
      </c>
      <c r="FK8" s="115">
        <v>103634</v>
      </c>
      <c r="FL8" s="71">
        <v>74166</v>
      </c>
      <c r="FM8" s="71">
        <v>17229</v>
      </c>
      <c r="FN8" s="71">
        <v>12239</v>
      </c>
      <c r="FO8" s="71">
        <v>9288</v>
      </c>
      <c r="FP8" s="119">
        <v>21.3</v>
      </c>
      <c r="FQ8" s="116">
        <v>390</v>
      </c>
      <c r="FR8" s="111">
        <v>21.8</v>
      </c>
      <c r="FS8" s="118">
        <v>6277</v>
      </c>
      <c r="FT8" s="86">
        <v>32</v>
      </c>
      <c r="FU8" s="86">
        <v>197</v>
      </c>
      <c r="FV8" s="86">
        <v>701</v>
      </c>
      <c r="FW8" s="96">
        <v>21</v>
      </c>
      <c r="FX8" s="95">
        <v>843</v>
      </c>
      <c r="FY8" s="149">
        <v>57.227378714773835</v>
      </c>
      <c r="FZ8" s="74" t="s">
        <v>1208</v>
      </c>
      <c r="GA8" s="111">
        <v>95.7</v>
      </c>
      <c r="GB8" s="111">
        <v>87.7</v>
      </c>
      <c r="GC8" s="72">
        <v>97.2</v>
      </c>
      <c r="GD8" s="80">
        <v>24.8</v>
      </c>
      <c r="GE8" s="117">
        <v>91</v>
      </c>
      <c r="GF8" s="116">
        <v>14</v>
      </c>
      <c r="GG8" s="116">
        <v>73</v>
      </c>
      <c r="GH8" s="86">
        <v>511</v>
      </c>
      <c r="GI8" s="86">
        <v>6</v>
      </c>
      <c r="GJ8" s="86">
        <v>1211</v>
      </c>
      <c r="GK8" s="86">
        <v>2789</v>
      </c>
      <c r="GL8" s="86">
        <v>10</v>
      </c>
      <c r="GM8" s="115">
        <v>1700300</v>
      </c>
      <c r="GN8" s="114">
        <v>5143</v>
      </c>
      <c r="GO8" s="86" t="s">
        <v>439</v>
      </c>
      <c r="GP8" s="86" t="s">
        <v>439</v>
      </c>
      <c r="GQ8" s="71">
        <v>14493</v>
      </c>
      <c r="GR8" s="74">
        <v>73</v>
      </c>
      <c r="GS8" s="74">
        <v>2125</v>
      </c>
      <c r="GT8" s="74">
        <v>12295</v>
      </c>
      <c r="GU8" s="71">
        <v>139204</v>
      </c>
      <c r="GV8" s="71">
        <v>735</v>
      </c>
      <c r="GW8" s="71">
        <v>22102</v>
      </c>
      <c r="GX8" s="71">
        <v>116367</v>
      </c>
      <c r="GY8" s="71">
        <v>889</v>
      </c>
      <c r="GZ8" s="71">
        <v>8077</v>
      </c>
      <c r="HA8" s="71">
        <v>631532</v>
      </c>
      <c r="HB8" s="71">
        <v>2212</v>
      </c>
      <c r="HC8" s="71">
        <v>19744</v>
      </c>
      <c r="HD8" s="71">
        <v>431714</v>
      </c>
      <c r="HE8" s="71">
        <v>318</v>
      </c>
      <c r="HF8" s="71">
        <v>8787</v>
      </c>
      <c r="HG8" s="71">
        <v>223334.38</v>
      </c>
      <c r="HH8" s="74">
        <v>317</v>
      </c>
      <c r="HI8" s="86">
        <v>8400</v>
      </c>
      <c r="HJ8" s="86">
        <v>188006</v>
      </c>
      <c r="HK8" s="88">
        <v>153.58000000000001</v>
      </c>
      <c r="HL8" s="86">
        <v>5551</v>
      </c>
      <c r="HM8" s="71">
        <v>1116</v>
      </c>
      <c r="HN8" s="71">
        <v>843</v>
      </c>
      <c r="HO8" s="87">
        <v>730</v>
      </c>
      <c r="HP8" s="74" t="s">
        <v>1208</v>
      </c>
      <c r="HQ8" s="74" t="s">
        <v>1208</v>
      </c>
      <c r="HR8" s="74" t="s">
        <v>1208</v>
      </c>
      <c r="HS8" s="87">
        <v>3</v>
      </c>
      <c r="HT8" s="71">
        <v>2101348</v>
      </c>
      <c r="HU8" s="71">
        <v>27829189</v>
      </c>
      <c r="HV8" s="86">
        <v>1670339</v>
      </c>
      <c r="HW8" s="86">
        <v>1612997</v>
      </c>
      <c r="HX8" s="86">
        <v>1063518</v>
      </c>
      <c r="HY8" s="86">
        <v>11626</v>
      </c>
      <c r="HZ8" s="86">
        <v>11626</v>
      </c>
      <c r="IA8" s="86">
        <v>248300</v>
      </c>
      <c r="IB8" s="86">
        <v>211890</v>
      </c>
      <c r="IC8" s="85">
        <v>1154</v>
      </c>
      <c r="ID8" s="85">
        <v>9611195</v>
      </c>
      <c r="IE8" s="85" t="s">
        <v>439</v>
      </c>
      <c r="IF8" s="79">
        <v>259</v>
      </c>
      <c r="IG8" s="79" t="s">
        <v>439</v>
      </c>
      <c r="IH8" s="85">
        <v>161</v>
      </c>
      <c r="II8" s="79" t="s">
        <v>439</v>
      </c>
      <c r="IJ8" s="85">
        <v>99027</v>
      </c>
      <c r="IK8" s="71">
        <v>187099</v>
      </c>
      <c r="IL8" s="79">
        <v>42026</v>
      </c>
      <c r="IM8" s="86" t="s">
        <v>439</v>
      </c>
      <c r="IN8" s="112">
        <v>81.650000000000006</v>
      </c>
      <c r="IO8" s="85">
        <v>306545</v>
      </c>
      <c r="IP8" s="162">
        <v>-15.14</v>
      </c>
      <c r="IQ8" s="80">
        <v>0.8</v>
      </c>
      <c r="IR8" s="80">
        <v>0.8</v>
      </c>
      <c r="IS8" s="80">
        <v>1397</v>
      </c>
      <c r="IT8" s="80">
        <v>1397</v>
      </c>
      <c r="IU8" s="71">
        <v>23092</v>
      </c>
      <c r="IV8" s="72">
        <v>80.2</v>
      </c>
      <c r="IW8" s="72">
        <v>39.799999999999997</v>
      </c>
      <c r="IX8" s="72">
        <v>39.4</v>
      </c>
      <c r="IY8" s="72">
        <v>49.9</v>
      </c>
      <c r="IZ8" s="72">
        <v>17.100000000000001</v>
      </c>
      <c r="JA8" s="79">
        <v>2</v>
      </c>
      <c r="JB8" s="79">
        <v>16</v>
      </c>
      <c r="JC8" s="111">
        <v>57</v>
      </c>
      <c r="JD8" s="110">
        <v>0.53800000000000003</v>
      </c>
      <c r="JE8" s="109">
        <v>94.9</v>
      </c>
      <c r="JF8" s="109">
        <v>8.1999999999999993</v>
      </c>
      <c r="JG8" s="109">
        <v>2.9</v>
      </c>
      <c r="JH8" s="108">
        <v>173907108</v>
      </c>
      <c r="JI8" s="74">
        <v>27</v>
      </c>
      <c r="JJ8" s="74">
        <v>44.7</v>
      </c>
      <c r="JK8" s="74" t="s">
        <v>439</v>
      </c>
      <c r="JL8" s="74" t="s">
        <v>439</v>
      </c>
      <c r="JM8" s="74">
        <v>85.8</v>
      </c>
      <c r="JN8" s="72">
        <v>52.1</v>
      </c>
      <c r="JO8" s="462">
        <v>3006</v>
      </c>
      <c r="JP8" s="74" t="s">
        <v>1208</v>
      </c>
      <c r="JQ8" s="74" t="s">
        <v>1208</v>
      </c>
      <c r="JR8" s="74" t="s">
        <v>1208</v>
      </c>
      <c r="JS8" s="72">
        <v>32</v>
      </c>
      <c r="JT8" s="72">
        <v>25.8</v>
      </c>
      <c r="JU8" s="71">
        <v>52496</v>
      </c>
      <c r="JV8" s="71">
        <v>1096</v>
      </c>
      <c r="JW8" s="71">
        <v>1263</v>
      </c>
      <c r="JX8" s="71">
        <v>4693</v>
      </c>
      <c r="JY8" s="71">
        <v>5421</v>
      </c>
      <c r="JZ8" s="71">
        <v>5789</v>
      </c>
      <c r="KA8" s="71">
        <v>6991</v>
      </c>
      <c r="KB8" s="71">
        <v>8711</v>
      </c>
      <c r="KC8" s="71">
        <v>10160</v>
      </c>
      <c r="KD8" s="71">
        <v>9038</v>
      </c>
      <c r="KE8" s="71">
        <v>8104</v>
      </c>
      <c r="KF8" s="71">
        <v>6756</v>
      </c>
      <c r="KG8" s="71">
        <v>4998</v>
      </c>
      <c r="KH8" s="74" t="s">
        <v>1208</v>
      </c>
      <c r="KI8" s="71">
        <v>3243</v>
      </c>
      <c r="KJ8" s="71">
        <v>1147</v>
      </c>
      <c r="KK8" s="71">
        <v>408</v>
      </c>
      <c r="KL8" s="71">
        <v>187</v>
      </c>
      <c r="KM8" s="71">
        <v>6734</v>
      </c>
      <c r="KN8" s="71">
        <v>6042</v>
      </c>
      <c r="KO8" s="71">
        <v>6428</v>
      </c>
      <c r="KP8" s="71">
        <v>7266</v>
      </c>
      <c r="KQ8" s="71">
        <v>8868</v>
      </c>
      <c r="KR8" s="71">
        <v>10695</v>
      </c>
      <c r="KS8" s="71">
        <v>12451</v>
      </c>
      <c r="KT8" s="71">
        <v>11353</v>
      </c>
      <c r="KU8" s="71">
        <v>11159</v>
      </c>
      <c r="KV8" s="71">
        <v>11489</v>
      </c>
      <c r="KW8" s="71">
        <v>13945</v>
      </c>
      <c r="KX8" s="74" t="s">
        <v>1207</v>
      </c>
      <c r="KY8" s="71">
        <v>15809</v>
      </c>
      <c r="KZ8" s="71">
        <v>12440</v>
      </c>
      <c r="LA8" s="71">
        <v>10122</v>
      </c>
      <c r="LB8" s="71">
        <v>13327</v>
      </c>
    </row>
    <row r="9" spans="1:314" ht="12" customHeight="1">
      <c r="A9" s="3">
        <v>22012</v>
      </c>
      <c r="B9" s="2" t="s">
        <v>706</v>
      </c>
      <c r="C9" s="94">
        <v>824.61</v>
      </c>
      <c r="D9" s="71">
        <v>276339</v>
      </c>
      <c r="E9" s="72">
        <v>10.7</v>
      </c>
      <c r="F9" s="72">
        <v>57.6</v>
      </c>
      <c r="G9" s="72">
        <v>31.7</v>
      </c>
      <c r="H9" s="79">
        <v>10316</v>
      </c>
      <c r="I9" s="79">
        <v>22662</v>
      </c>
      <c r="J9" s="79">
        <v>36806</v>
      </c>
      <c r="K9" s="71">
        <v>43096</v>
      </c>
      <c r="L9" s="71">
        <v>137018</v>
      </c>
      <c r="M9" s="71">
        <v>1105</v>
      </c>
      <c r="N9" s="71">
        <v>7163</v>
      </c>
      <c r="O9" s="74">
        <v>7863</v>
      </c>
      <c r="P9" s="74" t="s">
        <v>1208</v>
      </c>
      <c r="Q9" s="74" t="s">
        <v>1208</v>
      </c>
      <c r="R9" s="79">
        <v>272572</v>
      </c>
      <c r="S9" s="71">
        <v>275192</v>
      </c>
      <c r="T9" s="71">
        <v>278757</v>
      </c>
      <c r="U9" s="71">
        <v>484110</v>
      </c>
      <c r="V9" s="71">
        <v>1014667</v>
      </c>
      <c r="W9" s="71">
        <v>323878</v>
      </c>
      <c r="X9" s="71">
        <v>1044785</v>
      </c>
      <c r="Y9" s="86">
        <v>62</v>
      </c>
      <c r="Z9" s="477">
        <v>51</v>
      </c>
      <c r="AA9" s="86">
        <v>23</v>
      </c>
      <c r="AB9" s="74" t="s">
        <v>1208</v>
      </c>
      <c r="AC9" s="74" t="s">
        <v>1208</v>
      </c>
      <c r="AD9" s="87">
        <v>16520</v>
      </c>
      <c r="AE9" s="71">
        <v>4254</v>
      </c>
      <c r="AF9" s="127">
        <v>4002</v>
      </c>
      <c r="AG9" s="71">
        <v>3020</v>
      </c>
      <c r="AH9" s="71">
        <v>104383</v>
      </c>
      <c r="AI9" s="71">
        <v>896</v>
      </c>
      <c r="AJ9" s="74" t="s">
        <v>1208</v>
      </c>
      <c r="AK9" s="477">
        <v>12</v>
      </c>
      <c r="AL9" s="71">
        <v>484</v>
      </c>
      <c r="AM9" s="74">
        <v>43</v>
      </c>
      <c r="AN9" s="71">
        <v>12239</v>
      </c>
      <c r="AO9" s="71">
        <v>808</v>
      </c>
      <c r="AP9" s="71">
        <v>101</v>
      </c>
      <c r="AQ9" s="102">
        <v>19</v>
      </c>
      <c r="AR9" s="71">
        <v>6714</v>
      </c>
      <c r="AS9" s="71">
        <v>489</v>
      </c>
      <c r="AT9" s="71">
        <v>2</v>
      </c>
      <c r="AU9" s="71">
        <v>219</v>
      </c>
      <c r="AV9" s="71">
        <v>17</v>
      </c>
      <c r="AW9" s="71">
        <v>5</v>
      </c>
      <c r="AX9" s="74" t="s">
        <v>1208</v>
      </c>
      <c r="AY9" s="74" t="s">
        <v>1208</v>
      </c>
      <c r="AZ9" s="74" t="s">
        <v>1208</v>
      </c>
      <c r="BA9" s="74" t="s">
        <v>1208</v>
      </c>
      <c r="BB9" s="72">
        <v>100</v>
      </c>
      <c r="BC9" s="72">
        <v>116</v>
      </c>
      <c r="BD9" s="72">
        <v>132.30000000000001</v>
      </c>
      <c r="BE9" s="74" t="s">
        <v>1208</v>
      </c>
      <c r="BF9" s="86">
        <v>4</v>
      </c>
      <c r="BG9" s="102">
        <v>11</v>
      </c>
      <c r="BH9" s="102">
        <v>4</v>
      </c>
      <c r="BI9" s="74" t="s">
        <v>1208</v>
      </c>
      <c r="BJ9" s="74" t="s">
        <v>1208</v>
      </c>
      <c r="BK9" s="86">
        <v>3</v>
      </c>
      <c r="BL9" s="86">
        <v>3</v>
      </c>
      <c r="BM9" s="102">
        <v>10</v>
      </c>
      <c r="BN9" s="102">
        <v>4</v>
      </c>
      <c r="BO9" s="74">
        <v>4</v>
      </c>
      <c r="BP9" s="71">
        <v>25409</v>
      </c>
      <c r="BQ9" s="74">
        <v>1</v>
      </c>
      <c r="BR9" s="71">
        <v>17000</v>
      </c>
      <c r="BS9" s="74">
        <v>3</v>
      </c>
      <c r="BT9" s="71">
        <v>59560</v>
      </c>
      <c r="BU9" s="74">
        <v>4</v>
      </c>
      <c r="BV9" s="71">
        <v>2306</v>
      </c>
      <c r="BW9" s="72">
        <v>32</v>
      </c>
      <c r="BX9" s="86">
        <v>2</v>
      </c>
      <c r="BY9" s="86">
        <v>4</v>
      </c>
      <c r="BZ9" s="86">
        <v>390</v>
      </c>
      <c r="CA9" s="86">
        <v>4541</v>
      </c>
      <c r="CB9" s="72">
        <v>46</v>
      </c>
      <c r="CC9" s="101">
        <v>0.9</v>
      </c>
      <c r="CD9" s="72">
        <v>33.1</v>
      </c>
      <c r="CE9" s="72">
        <v>4.9710286482238981</v>
      </c>
      <c r="CF9" s="72">
        <v>57.966700000000003</v>
      </c>
      <c r="CG9" s="74">
        <v>19</v>
      </c>
      <c r="CH9" s="71">
        <v>4736</v>
      </c>
      <c r="CI9" s="74">
        <v>214</v>
      </c>
      <c r="CJ9" s="74">
        <v>691</v>
      </c>
      <c r="CK9" s="74">
        <v>3566</v>
      </c>
      <c r="CL9" s="74">
        <v>1061</v>
      </c>
      <c r="CM9" s="74">
        <v>288</v>
      </c>
      <c r="CN9" s="74">
        <v>506</v>
      </c>
      <c r="CO9" s="94">
        <v>1.25</v>
      </c>
      <c r="CP9" s="101">
        <v>108515218</v>
      </c>
      <c r="CQ9" s="74">
        <v>2</v>
      </c>
      <c r="CR9" s="74">
        <v>16</v>
      </c>
      <c r="CS9" s="74">
        <v>1</v>
      </c>
      <c r="CT9" s="74">
        <v>2</v>
      </c>
      <c r="CU9" s="74">
        <v>155</v>
      </c>
      <c r="CV9" s="74">
        <v>14</v>
      </c>
      <c r="CW9" s="71">
        <v>844</v>
      </c>
      <c r="CX9" s="74">
        <v>13</v>
      </c>
      <c r="CY9" s="74">
        <v>1082</v>
      </c>
      <c r="CZ9" s="86">
        <v>60</v>
      </c>
      <c r="DA9" s="86">
        <v>1069</v>
      </c>
      <c r="DB9" s="86">
        <v>6</v>
      </c>
      <c r="DC9" s="86">
        <v>56</v>
      </c>
      <c r="DD9" s="86">
        <v>9</v>
      </c>
      <c r="DE9" s="86">
        <v>253</v>
      </c>
      <c r="DF9" s="71">
        <v>10666</v>
      </c>
      <c r="DG9" s="71">
        <v>2768</v>
      </c>
      <c r="DH9" s="71">
        <v>1981</v>
      </c>
      <c r="DI9" s="71">
        <v>1280753.1810000001</v>
      </c>
      <c r="DJ9" s="71">
        <v>468380.63900000002</v>
      </c>
      <c r="DK9" s="71">
        <v>550326.55700000003</v>
      </c>
      <c r="DL9" s="71">
        <v>87295</v>
      </c>
      <c r="DM9" s="74">
        <v>11</v>
      </c>
      <c r="DN9" s="71">
        <v>17364</v>
      </c>
      <c r="DO9" s="71">
        <v>2288</v>
      </c>
      <c r="DP9" s="71">
        <v>1931</v>
      </c>
      <c r="DQ9" s="86">
        <v>76</v>
      </c>
      <c r="DR9" s="86">
        <v>1139</v>
      </c>
      <c r="DS9" s="71">
        <v>5517</v>
      </c>
      <c r="DT9" s="100">
        <v>11639</v>
      </c>
      <c r="DU9" s="71">
        <v>3006</v>
      </c>
      <c r="DV9" s="71">
        <v>3623</v>
      </c>
      <c r="DW9" s="86">
        <v>271</v>
      </c>
      <c r="DX9" s="86">
        <v>447</v>
      </c>
      <c r="DY9" s="86">
        <v>18</v>
      </c>
      <c r="DZ9" s="86">
        <v>2247</v>
      </c>
      <c r="EA9" s="86">
        <v>24</v>
      </c>
      <c r="EB9" s="86">
        <v>13365</v>
      </c>
      <c r="EC9" s="74" t="s">
        <v>1208</v>
      </c>
      <c r="ED9" s="116">
        <v>108</v>
      </c>
      <c r="EE9" s="71">
        <v>8546</v>
      </c>
      <c r="EF9" s="118">
        <v>7579</v>
      </c>
      <c r="EG9" s="74">
        <v>0</v>
      </c>
      <c r="EH9" s="115">
        <v>1164</v>
      </c>
      <c r="EI9" s="86">
        <v>106</v>
      </c>
      <c r="EJ9" s="86">
        <v>106</v>
      </c>
      <c r="EK9" s="72">
        <v>76.599999999999994</v>
      </c>
      <c r="EL9" s="86">
        <v>37</v>
      </c>
      <c r="EM9" s="86">
        <v>103</v>
      </c>
      <c r="EN9" s="86">
        <v>1437</v>
      </c>
      <c r="EO9" s="87">
        <v>145</v>
      </c>
      <c r="EP9" s="87">
        <v>15</v>
      </c>
      <c r="EQ9" s="87">
        <v>1350</v>
      </c>
      <c r="ER9" s="71">
        <v>1499</v>
      </c>
      <c r="ES9" s="72">
        <v>99.8</v>
      </c>
      <c r="ET9" s="72">
        <v>98.9</v>
      </c>
      <c r="EU9" s="87">
        <v>83</v>
      </c>
      <c r="EV9" s="72">
        <v>30.2</v>
      </c>
      <c r="EW9" s="87">
        <v>59372</v>
      </c>
      <c r="EX9" s="72">
        <v>36.6</v>
      </c>
      <c r="EY9" s="87">
        <v>370423</v>
      </c>
      <c r="EZ9" s="72">
        <v>-3.55</v>
      </c>
      <c r="FA9" s="86">
        <v>195</v>
      </c>
      <c r="FB9" s="86">
        <v>4</v>
      </c>
      <c r="FC9" s="125">
        <v>474</v>
      </c>
      <c r="FD9" s="86">
        <v>53</v>
      </c>
      <c r="FE9" s="328" t="s">
        <v>1209</v>
      </c>
      <c r="FF9" s="86">
        <v>83</v>
      </c>
      <c r="FG9" s="72" t="s">
        <v>439</v>
      </c>
      <c r="FH9" s="71">
        <v>107012</v>
      </c>
      <c r="FI9" s="71">
        <v>6843</v>
      </c>
      <c r="FJ9" s="71">
        <v>0</v>
      </c>
      <c r="FK9" s="115">
        <v>95429</v>
      </c>
      <c r="FL9" s="71">
        <v>81675</v>
      </c>
      <c r="FM9" s="71">
        <v>7355</v>
      </c>
      <c r="FN9" s="71">
        <v>6399</v>
      </c>
      <c r="FO9" s="71">
        <v>4740</v>
      </c>
      <c r="FP9" s="119">
        <v>14.7</v>
      </c>
      <c r="FQ9" s="116">
        <v>145</v>
      </c>
      <c r="FR9" s="111">
        <v>15.786586780869602</v>
      </c>
      <c r="FS9" s="118">
        <v>4739</v>
      </c>
      <c r="FT9" s="86" t="s">
        <v>439</v>
      </c>
      <c r="FU9" s="86">
        <v>154</v>
      </c>
      <c r="FV9" s="86">
        <v>388</v>
      </c>
      <c r="FW9" s="96">
        <v>17</v>
      </c>
      <c r="FX9" s="95">
        <v>542</v>
      </c>
      <c r="FY9" s="149">
        <v>66.110506796399235</v>
      </c>
      <c r="FZ9" s="74" t="s">
        <v>1208</v>
      </c>
      <c r="GA9" s="111">
        <v>99.83</v>
      </c>
      <c r="GB9" s="111">
        <v>87.7</v>
      </c>
      <c r="GC9" s="72">
        <v>81.3</v>
      </c>
      <c r="GD9" s="80">
        <v>76.7</v>
      </c>
      <c r="GE9" s="117">
        <v>91</v>
      </c>
      <c r="GF9" s="116">
        <v>11</v>
      </c>
      <c r="GG9" s="116">
        <v>61</v>
      </c>
      <c r="GH9" s="86">
        <v>604</v>
      </c>
      <c r="GI9" s="86">
        <v>6</v>
      </c>
      <c r="GJ9" s="86">
        <v>937</v>
      </c>
      <c r="GK9" s="86">
        <v>1409</v>
      </c>
      <c r="GL9" s="86">
        <v>3</v>
      </c>
      <c r="GM9" s="115">
        <v>3672494</v>
      </c>
      <c r="GN9" s="114">
        <v>4845</v>
      </c>
      <c r="GO9" s="180">
        <v>12760576</v>
      </c>
      <c r="GP9" s="86">
        <v>17964729</v>
      </c>
      <c r="GQ9" s="71">
        <v>12949</v>
      </c>
      <c r="GR9" s="74">
        <v>32</v>
      </c>
      <c r="GS9" s="74">
        <v>1575</v>
      </c>
      <c r="GT9" s="74">
        <v>11342</v>
      </c>
      <c r="GU9" s="71">
        <v>118455</v>
      </c>
      <c r="GV9" s="71">
        <v>285</v>
      </c>
      <c r="GW9" s="71">
        <v>16547</v>
      </c>
      <c r="GX9" s="71">
        <v>101623</v>
      </c>
      <c r="GY9" s="71">
        <v>895</v>
      </c>
      <c r="GZ9" s="71">
        <v>7809</v>
      </c>
      <c r="HA9" s="71">
        <v>770707</v>
      </c>
      <c r="HB9" s="71">
        <v>2093</v>
      </c>
      <c r="HC9" s="71">
        <v>16136</v>
      </c>
      <c r="HD9" s="71">
        <v>329979</v>
      </c>
      <c r="HE9" s="71">
        <v>176</v>
      </c>
      <c r="HF9" s="71">
        <v>5778</v>
      </c>
      <c r="HG9" s="71">
        <v>115547.05</v>
      </c>
      <c r="HH9" s="74">
        <v>175</v>
      </c>
      <c r="HI9" s="86">
        <v>5375</v>
      </c>
      <c r="HJ9" s="86">
        <v>109836</v>
      </c>
      <c r="HK9" s="88">
        <v>95</v>
      </c>
      <c r="HL9" s="86">
        <v>4172</v>
      </c>
      <c r="HM9" s="71">
        <v>2067</v>
      </c>
      <c r="HN9" s="71">
        <v>1425</v>
      </c>
      <c r="HO9" s="87">
        <v>274</v>
      </c>
      <c r="HP9" s="74" t="s">
        <v>1208</v>
      </c>
      <c r="HQ9" s="74" t="s">
        <v>1208</v>
      </c>
      <c r="HR9" s="74" t="s">
        <v>1208</v>
      </c>
      <c r="HS9" s="87">
        <v>189</v>
      </c>
      <c r="HT9" s="71">
        <v>1859604</v>
      </c>
      <c r="HU9" s="71">
        <v>13390270</v>
      </c>
      <c r="HV9" s="86">
        <v>697831</v>
      </c>
      <c r="HW9" s="86">
        <v>1262533</v>
      </c>
      <c r="HX9" s="86">
        <v>250317</v>
      </c>
      <c r="HY9" s="86">
        <v>3720</v>
      </c>
      <c r="HZ9" s="86">
        <v>3720</v>
      </c>
      <c r="IA9" s="86">
        <v>228445</v>
      </c>
      <c r="IB9" s="86">
        <v>154130</v>
      </c>
      <c r="IC9" s="85">
        <v>6170</v>
      </c>
      <c r="ID9" s="85" t="s">
        <v>439</v>
      </c>
      <c r="IE9" s="85">
        <v>5702531</v>
      </c>
      <c r="IF9" s="79" t="s">
        <v>439</v>
      </c>
      <c r="IG9" s="79">
        <v>141</v>
      </c>
      <c r="IH9" s="85" t="s">
        <v>439</v>
      </c>
      <c r="II9" s="79">
        <v>58</v>
      </c>
      <c r="IJ9" s="85">
        <v>28618</v>
      </c>
      <c r="IK9" s="71">
        <v>149284</v>
      </c>
      <c r="IL9" s="79">
        <v>10047</v>
      </c>
      <c r="IM9" s="74" t="s">
        <v>439</v>
      </c>
      <c r="IN9" s="112">
        <v>42.3</v>
      </c>
      <c r="IO9" s="85">
        <v>219275</v>
      </c>
      <c r="IP9" s="162">
        <v>19.079999999999998</v>
      </c>
      <c r="IQ9" s="80">
        <v>2.1</v>
      </c>
      <c r="IR9" s="80">
        <v>1.6</v>
      </c>
      <c r="IS9" s="80">
        <v>1010.5</v>
      </c>
      <c r="IT9" s="80">
        <v>1010.5</v>
      </c>
      <c r="IU9" s="71">
        <v>30933</v>
      </c>
      <c r="IV9" s="72">
        <v>66.2</v>
      </c>
      <c r="IW9" s="72">
        <v>50.9</v>
      </c>
      <c r="IX9" s="72">
        <v>34.200000000000003</v>
      </c>
      <c r="IY9" s="72">
        <v>50</v>
      </c>
      <c r="IZ9" s="72">
        <v>14.2</v>
      </c>
      <c r="JA9" s="79">
        <v>4</v>
      </c>
      <c r="JB9" s="79">
        <v>26</v>
      </c>
      <c r="JC9" s="111">
        <v>69.900000000000006</v>
      </c>
      <c r="JD9" s="110">
        <v>0.56000000000000005</v>
      </c>
      <c r="JE9" s="109">
        <v>92.2</v>
      </c>
      <c r="JF9" s="109">
        <v>14.2</v>
      </c>
      <c r="JG9" s="109">
        <v>3.5</v>
      </c>
      <c r="JH9" s="108">
        <v>133005809</v>
      </c>
      <c r="JI9" s="74">
        <v>27.7</v>
      </c>
      <c r="JJ9" s="74">
        <v>44.6</v>
      </c>
      <c r="JK9" s="74" t="s">
        <v>439</v>
      </c>
      <c r="JL9" s="74" t="s">
        <v>439</v>
      </c>
      <c r="JM9" s="74">
        <v>89.3</v>
      </c>
      <c r="JN9" s="72">
        <v>51.6</v>
      </c>
      <c r="JO9" s="462">
        <v>2447</v>
      </c>
      <c r="JP9" s="74" t="s">
        <v>1208</v>
      </c>
      <c r="JQ9" s="74" t="s">
        <v>1208</v>
      </c>
      <c r="JR9" s="74" t="s">
        <v>1208</v>
      </c>
      <c r="JS9" s="72">
        <v>20</v>
      </c>
      <c r="JT9" s="72">
        <v>24</v>
      </c>
      <c r="JU9" s="71">
        <v>42546</v>
      </c>
      <c r="JV9" s="71">
        <v>1044</v>
      </c>
      <c r="JW9" s="71">
        <v>825</v>
      </c>
      <c r="JX9" s="71">
        <v>3447</v>
      </c>
      <c r="JY9" s="71">
        <v>4317</v>
      </c>
      <c r="JZ9" s="71">
        <v>4972</v>
      </c>
      <c r="KA9" s="71">
        <v>6049</v>
      </c>
      <c r="KB9" s="71">
        <v>7446</v>
      </c>
      <c r="KC9" s="71">
        <v>8397</v>
      </c>
      <c r="KD9" s="71">
        <v>7599</v>
      </c>
      <c r="KE9" s="71">
        <v>7075</v>
      </c>
      <c r="KF9" s="71">
        <v>5625</v>
      </c>
      <c r="KG9" s="71">
        <v>3670</v>
      </c>
      <c r="KH9" s="74" t="s">
        <v>1208</v>
      </c>
      <c r="KI9" s="71">
        <v>2500</v>
      </c>
      <c r="KJ9" s="71">
        <v>995</v>
      </c>
      <c r="KK9" s="71">
        <v>422</v>
      </c>
      <c r="KL9" s="71">
        <v>225</v>
      </c>
      <c r="KM9" s="71">
        <v>5743</v>
      </c>
      <c r="KN9" s="71">
        <v>4754</v>
      </c>
      <c r="KO9" s="71">
        <v>4926</v>
      </c>
      <c r="KP9" s="71">
        <v>5925</v>
      </c>
      <c r="KQ9" s="71">
        <v>7349</v>
      </c>
      <c r="KR9" s="71">
        <v>8883</v>
      </c>
      <c r="KS9" s="71">
        <v>10066</v>
      </c>
      <c r="KT9" s="71">
        <v>9531</v>
      </c>
      <c r="KU9" s="71">
        <v>9865</v>
      </c>
      <c r="KV9" s="71">
        <v>10144</v>
      </c>
      <c r="KW9" s="71">
        <v>11156</v>
      </c>
      <c r="KX9" s="74" t="s">
        <v>1207</v>
      </c>
      <c r="KY9" s="71">
        <v>12206</v>
      </c>
      <c r="KZ9" s="71">
        <v>9194</v>
      </c>
      <c r="LA9" s="71">
        <v>7778</v>
      </c>
      <c r="LB9" s="71">
        <v>10230</v>
      </c>
    </row>
    <row r="10" spans="1:314" ht="12" customHeight="1">
      <c r="A10" s="3">
        <v>22039</v>
      </c>
      <c r="B10" s="2" t="s">
        <v>707</v>
      </c>
      <c r="C10" s="94">
        <v>305.56</v>
      </c>
      <c r="D10" s="71">
        <v>224617</v>
      </c>
      <c r="E10" s="72">
        <v>11.5</v>
      </c>
      <c r="F10" s="72">
        <v>57.4</v>
      </c>
      <c r="G10" s="72">
        <v>31.1</v>
      </c>
      <c r="H10" s="79">
        <v>9144</v>
      </c>
      <c r="I10" s="79">
        <v>19975</v>
      </c>
      <c r="J10" s="79">
        <v>31888</v>
      </c>
      <c r="K10" s="71">
        <v>34322</v>
      </c>
      <c r="L10" s="71">
        <v>109555</v>
      </c>
      <c r="M10" s="71">
        <v>1168</v>
      </c>
      <c r="N10" s="71">
        <v>6405</v>
      </c>
      <c r="O10" s="74">
        <v>6976</v>
      </c>
      <c r="P10" s="74" t="s">
        <v>1208</v>
      </c>
      <c r="Q10" s="74" t="s">
        <v>1208</v>
      </c>
      <c r="R10" s="79">
        <v>221905</v>
      </c>
      <c r="S10" s="71">
        <v>223415</v>
      </c>
      <c r="T10" s="71">
        <v>233473</v>
      </c>
      <c r="U10" s="71">
        <v>198210</v>
      </c>
      <c r="V10" s="71">
        <v>717536</v>
      </c>
      <c r="W10" s="71">
        <v>222819</v>
      </c>
      <c r="X10" s="71">
        <v>520605</v>
      </c>
      <c r="Y10" s="86">
        <v>66</v>
      </c>
      <c r="Z10" s="477">
        <v>47</v>
      </c>
      <c r="AA10" s="86">
        <v>5</v>
      </c>
      <c r="AB10" s="74" t="s">
        <v>1208</v>
      </c>
      <c r="AC10" s="74" t="s">
        <v>1208</v>
      </c>
      <c r="AD10" s="87">
        <v>0</v>
      </c>
      <c r="AE10" s="71">
        <v>1919</v>
      </c>
      <c r="AF10" s="86">
        <v>2211</v>
      </c>
      <c r="AG10" s="71">
        <v>1532</v>
      </c>
      <c r="AH10" s="71">
        <v>80230</v>
      </c>
      <c r="AI10" s="71">
        <v>1532</v>
      </c>
      <c r="AJ10" s="74" t="s">
        <v>1208</v>
      </c>
      <c r="AK10" s="477">
        <v>13</v>
      </c>
      <c r="AL10" s="71">
        <v>728</v>
      </c>
      <c r="AM10" s="74">
        <v>42</v>
      </c>
      <c r="AN10" s="71">
        <v>10791</v>
      </c>
      <c r="AO10" s="71">
        <v>763</v>
      </c>
      <c r="AP10" s="71">
        <v>70</v>
      </c>
      <c r="AQ10" s="102">
        <v>24</v>
      </c>
      <c r="AR10" s="71">
        <v>5600</v>
      </c>
      <c r="AS10" s="71">
        <v>477</v>
      </c>
      <c r="AT10" s="71">
        <v>2</v>
      </c>
      <c r="AU10" s="71">
        <v>281</v>
      </c>
      <c r="AV10" s="71">
        <v>14</v>
      </c>
      <c r="AW10" s="71">
        <v>10</v>
      </c>
      <c r="AX10" s="74" t="s">
        <v>1208</v>
      </c>
      <c r="AY10" s="74" t="s">
        <v>1208</v>
      </c>
      <c r="AZ10" s="74" t="s">
        <v>1208</v>
      </c>
      <c r="BA10" s="74" t="s">
        <v>1208</v>
      </c>
      <c r="BB10" s="72">
        <v>100</v>
      </c>
      <c r="BC10" s="72">
        <v>90.7</v>
      </c>
      <c r="BD10" s="72">
        <v>79.8</v>
      </c>
      <c r="BE10" s="74" t="s">
        <v>1208</v>
      </c>
      <c r="BF10" s="86">
        <v>3</v>
      </c>
      <c r="BG10" s="102">
        <v>11</v>
      </c>
      <c r="BH10" s="102">
        <v>3</v>
      </c>
      <c r="BI10" s="74" t="s">
        <v>1208</v>
      </c>
      <c r="BJ10" s="74" t="s">
        <v>1208</v>
      </c>
      <c r="BK10" s="86">
        <v>3</v>
      </c>
      <c r="BL10" s="86">
        <v>3</v>
      </c>
      <c r="BM10" s="102">
        <v>13</v>
      </c>
      <c r="BN10" s="102">
        <v>3</v>
      </c>
      <c r="BO10" s="74">
        <v>4</v>
      </c>
      <c r="BP10" s="71">
        <v>19505</v>
      </c>
      <c r="BQ10" s="74">
        <v>2</v>
      </c>
      <c r="BR10" s="71">
        <v>48576</v>
      </c>
      <c r="BS10" s="74">
        <v>3</v>
      </c>
      <c r="BT10" s="71">
        <v>63326</v>
      </c>
      <c r="BU10" s="74">
        <v>3</v>
      </c>
      <c r="BV10" s="71">
        <v>3330</v>
      </c>
      <c r="BW10" s="72">
        <v>52.4</v>
      </c>
      <c r="BX10" s="86">
        <v>1</v>
      </c>
      <c r="BY10" s="86">
        <v>3</v>
      </c>
      <c r="BZ10" s="86">
        <v>205</v>
      </c>
      <c r="CA10" s="86">
        <v>2467</v>
      </c>
      <c r="CB10" s="72">
        <v>68.2</v>
      </c>
      <c r="CC10" s="101">
        <v>1.28</v>
      </c>
      <c r="CD10" s="72">
        <v>39.200000000000003</v>
      </c>
      <c r="CE10" s="72">
        <v>4.5366347854456794</v>
      </c>
      <c r="CF10" s="72">
        <v>59.457360000000001</v>
      </c>
      <c r="CG10" s="74">
        <v>21</v>
      </c>
      <c r="CH10" s="71">
        <v>4396</v>
      </c>
      <c r="CI10" s="74">
        <v>170</v>
      </c>
      <c r="CJ10" s="74">
        <v>522</v>
      </c>
      <c r="CK10" s="74">
        <v>2750</v>
      </c>
      <c r="CL10" s="74">
        <v>763</v>
      </c>
      <c r="CM10" s="74">
        <v>207</v>
      </c>
      <c r="CN10" s="74">
        <v>458</v>
      </c>
      <c r="CO10" s="94">
        <v>1.31</v>
      </c>
      <c r="CP10" s="72" t="s">
        <v>439</v>
      </c>
      <c r="CQ10" s="74" t="s">
        <v>439</v>
      </c>
      <c r="CR10" s="74" t="s">
        <v>439</v>
      </c>
      <c r="CS10" s="74">
        <v>2</v>
      </c>
      <c r="CT10" s="74">
        <v>1</v>
      </c>
      <c r="CU10" s="74">
        <v>50</v>
      </c>
      <c r="CV10" s="74">
        <v>10</v>
      </c>
      <c r="CW10" s="71">
        <v>575</v>
      </c>
      <c r="CX10" s="74">
        <v>7</v>
      </c>
      <c r="CY10" s="74">
        <v>730</v>
      </c>
      <c r="CZ10" s="86">
        <v>31</v>
      </c>
      <c r="DA10" s="86">
        <v>483</v>
      </c>
      <c r="DB10" s="86">
        <v>9</v>
      </c>
      <c r="DC10" s="86">
        <v>99</v>
      </c>
      <c r="DD10" s="86">
        <v>11</v>
      </c>
      <c r="DE10" s="86">
        <v>315</v>
      </c>
      <c r="DF10" s="71">
        <v>7354</v>
      </c>
      <c r="DG10" s="71">
        <v>1771</v>
      </c>
      <c r="DH10" s="71">
        <v>1490</v>
      </c>
      <c r="DI10" s="71">
        <v>898263.98400000005</v>
      </c>
      <c r="DJ10" s="71">
        <v>299165.56099999999</v>
      </c>
      <c r="DK10" s="71">
        <v>419574.11599999998</v>
      </c>
      <c r="DL10" s="71">
        <v>69878</v>
      </c>
      <c r="DM10" s="74">
        <v>13</v>
      </c>
      <c r="DN10" s="71">
        <v>11338</v>
      </c>
      <c r="DO10" s="71">
        <v>1765</v>
      </c>
      <c r="DP10" s="71">
        <v>1145</v>
      </c>
      <c r="DQ10" s="86">
        <v>190</v>
      </c>
      <c r="DR10" s="86">
        <v>1310</v>
      </c>
      <c r="DS10" s="71">
        <v>4781</v>
      </c>
      <c r="DT10" s="122">
        <v>8740</v>
      </c>
      <c r="DU10" s="71">
        <v>2193</v>
      </c>
      <c r="DV10" s="71">
        <v>2863</v>
      </c>
      <c r="DW10" s="71">
        <v>334</v>
      </c>
      <c r="DX10" s="71">
        <v>335</v>
      </c>
      <c r="DY10" s="71">
        <v>3</v>
      </c>
      <c r="DZ10" s="71">
        <v>2096</v>
      </c>
      <c r="EA10" s="71">
        <v>19</v>
      </c>
      <c r="EB10" s="71">
        <v>14236</v>
      </c>
      <c r="EC10" s="74" t="s">
        <v>1208</v>
      </c>
      <c r="ED10" s="116">
        <v>85</v>
      </c>
      <c r="EE10" s="71">
        <v>7371</v>
      </c>
      <c r="EF10" s="118">
        <v>6890</v>
      </c>
      <c r="EG10" s="74">
        <v>0</v>
      </c>
      <c r="EH10" s="115">
        <v>951</v>
      </c>
      <c r="EI10" s="86">
        <v>83</v>
      </c>
      <c r="EJ10" s="86">
        <v>79</v>
      </c>
      <c r="EK10" s="72">
        <v>60.8</v>
      </c>
      <c r="EL10" s="86">
        <v>11</v>
      </c>
      <c r="EM10" s="86">
        <v>34</v>
      </c>
      <c r="EN10" s="86">
        <v>384</v>
      </c>
      <c r="EO10" s="87">
        <v>252</v>
      </c>
      <c r="EP10" s="87">
        <v>8</v>
      </c>
      <c r="EQ10" s="87">
        <v>1340</v>
      </c>
      <c r="ER10" s="71">
        <v>1379</v>
      </c>
      <c r="ES10" s="72">
        <v>98.5</v>
      </c>
      <c r="ET10" s="72">
        <v>98.3</v>
      </c>
      <c r="EU10" s="87">
        <v>96</v>
      </c>
      <c r="EV10" s="72">
        <v>19</v>
      </c>
      <c r="EW10" s="87">
        <v>47287</v>
      </c>
      <c r="EX10" s="72">
        <v>28.1</v>
      </c>
      <c r="EY10" s="87">
        <v>388750</v>
      </c>
      <c r="EZ10" s="72">
        <v>1.4</v>
      </c>
      <c r="FA10" s="86">
        <v>323</v>
      </c>
      <c r="FB10" s="86">
        <v>0</v>
      </c>
      <c r="FC10" s="125">
        <v>900</v>
      </c>
      <c r="FD10" s="86">
        <v>94</v>
      </c>
      <c r="FE10" s="328" t="s">
        <v>1209</v>
      </c>
      <c r="FF10" s="86">
        <v>100</v>
      </c>
      <c r="FG10" s="72">
        <v>100</v>
      </c>
      <c r="FH10" s="71">
        <v>81503</v>
      </c>
      <c r="FI10" s="71">
        <v>7052</v>
      </c>
      <c r="FJ10" s="71">
        <v>0</v>
      </c>
      <c r="FK10" s="115">
        <v>73988</v>
      </c>
      <c r="FL10" s="71">
        <v>63181</v>
      </c>
      <c r="FM10" s="71">
        <v>7161</v>
      </c>
      <c r="FN10" s="71">
        <v>3646</v>
      </c>
      <c r="FO10" s="71">
        <v>463</v>
      </c>
      <c r="FP10" s="119">
        <v>12.7</v>
      </c>
      <c r="FQ10" s="116">
        <v>178</v>
      </c>
      <c r="FR10" s="111">
        <v>10.86</v>
      </c>
      <c r="FS10" s="118">
        <v>4390</v>
      </c>
      <c r="FT10" s="86">
        <v>0</v>
      </c>
      <c r="FU10" s="86">
        <v>112</v>
      </c>
      <c r="FV10" s="86">
        <v>249</v>
      </c>
      <c r="FW10" s="96">
        <v>16</v>
      </c>
      <c r="FX10" s="95">
        <v>494</v>
      </c>
      <c r="FY10" s="149">
        <v>64.167099392770481</v>
      </c>
      <c r="FZ10" s="74" t="s">
        <v>1208</v>
      </c>
      <c r="GA10" s="111">
        <v>99.2</v>
      </c>
      <c r="GB10" s="111">
        <v>90.5</v>
      </c>
      <c r="GC10" s="72">
        <v>64.900000000000006</v>
      </c>
      <c r="GD10" s="80">
        <v>44.3</v>
      </c>
      <c r="GE10" s="117">
        <v>106</v>
      </c>
      <c r="GF10" s="116">
        <v>18</v>
      </c>
      <c r="GG10" s="116">
        <v>87</v>
      </c>
      <c r="GH10" s="86">
        <v>530</v>
      </c>
      <c r="GI10" s="86">
        <v>1</v>
      </c>
      <c r="GJ10" s="86">
        <v>645</v>
      </c>
      <c r="GK10" s="86">
        <v>1832</v>
      </c>
      <c r="GL10" s="86">
        <v>4</v>
      </c>
      <c r="GM10" s="115">
        <v>4273389</v>
      </c>
      <c r="GN10" s="114">
        <v>3765</v>
      </c>
      <c r="GO10" s="86">
        <v>24031963</v>
      </c>
      <c r="GP10" s="180" t="s">
        <v>439</v>
      </c>
      <c r="GQ10" s="71">
        <v>11225</v>
      </c>
      <c r="GR10" s="74">
        <v>66</v>
      </c>
      <c r="GS10" s="74">
        <v>1558</v>
      </c>
      <c r="GT10" s="74">
        <v>9601</v>
      </c>
      <c r="GU10" s="71">
        <v>104728</v>
      </c>
      <c r="GV10" s="71">
        <v>1237</v>
      </c>
      <c r="GW10" s="71">
        <v>23268</v>
      </c>
      <c r="GX10" s="71">
        <v>80223</v>
      </c>
      <c r="GY10" s="71">
        <v>732</v>
      </c>
      <c r="GZ10" s="71">
        <v>6242</v>
      </c>
      <c r="HA10" s="71">
        <v>451875</v>
      </c>
      <c r="HB10" s="71">
        <v>1855</v>
      </c>
      <c r="HC10" s="71">
        <v>13708</v>
      </c>
      <c r="HD10" s="71">
        <v>299093</v>
      </c>
      <c r="HE10" s="71">
        <v>328</v>
      </c>
      <c r="HF10" s="71">
        <v>14178</v>
      </c>
      <c r="HG10" s="71">
        <v>547475.18000000005</v>
      </c>
      <c r="HH10" s="74">
        <v>322</v>
      </c>
      <c r="HI10" s="86">
        <v>11126</v>
      </c>
      <c r="HJ10" s="86">
        <v>380929</v>
      </c>
      <c r="HK10" s="88">
        <v>60.89</v>
      </c>
      <c r="HL10" s="86">
        <v>2918</v>
      </c>
      <c r="HM10" s="71">
        <v>2234</v>
      </c>
      <c r="HN10" s="71">
        <v>1128</v>
      </c>
      <c r="HO10" s="87">
        <v>121</v>
      </c>
      <c r="HP10" s="74" t="s">
        <v>1208</v>
      </c>
      <c r="HQ10" s="74" t="s">
        <v>1208</v>
      </c>
      <c r="HR10" s="74" t="s">
        <v>1208</v>
      </c>
      <c r="HS10" s="87">
        <v>1</v>
      </c>
      <c r="HT10" s="71">
        <v>1513395</v>
      </c>
      <c r="HU10" s="71">
        <v>9893120</v>
      </c>
      <c r="HV10" s="86">
        <v>1063827</v>
      </c>
      <c r="HW10" s="86">
        <v>1190791</v>
      </c>
      <c r="HX10" s="86">
        <v>260116</v>
      </c>
      <c r="HY10" s="86">
        <v>1280</v>
      </c>
      <c r="HZ10" s="86">
        <v>2895</v>
      </c>
      <c r="IA10" s="86">
        <v>243510</v>
      </c>
      <c r="IB10" s="86">
        <v>195404</v>
      </c>
      <c r="IC10" s="85">
        <v>2001.2950000000001</v>
      </c>
      <c r="ID10" s="85">
        <v>2563751</v>
      </c>
      <c r="IE10" s="85">
        <v>5314592</v>
      </c>
      <c r="IF10" s="79">
        <v>62</v>
      </c>
      <c r="IG10" s="79">
        <v>115</v>
      </c>
      <c r="IH10" s="85">
        <v>33</v>
      </c>
      <c r="II10" s="79">
        <v>81</v>
      </c>
      <c r="IJ10" s="85">
        <v>22369</v>
      </c>
      <c r="IK10" s="71">
        <v>132690</v>
      </c>
      <c r="IL10" s="79">
        <v>0</v>
      </c>
      <c r="IM10" s="113">
        <v>0</v>
      </c>
      <c r="IN10" s="112">
        <v>50.23</v>
      </c>
      <c r="IO10" s="85">
        <v>157255</v>
      </c>
      <c r="IP10" s="162" t="s">
        <v>876</v>
      </c>
      <c r="IQ10" s="127">
        <v>0.77</v>
      </c>
      <c r="IR10" s="127">
        <v>0.77</v>
      </c>
      <c r="IS10" s="80">
        <v>1986.31</v>
      </c>
      <c r="IT10" s="80">
        <v>1967.95</v>
      </c>
      <c r="IU10" s="71">
        <v>24113</v>
      </c>
      <c r="IV10" s="72">
        <v>78.400000000000006</v>
      </c>
      <c r="IW10" s="72">
        <v>45.5</v>
      </c>
      <c r="IX10" s="72">
        <v>23.9</v>
      </c>
      <c r="IY10" s="72">
        <v>48.1</v>
      </c>
      <c r="IZ10" s="72">
        <v>17.399999999999999</v>
      </c>
      <c r="JA10" s="79">
        <v>1</v>
      </c>
      <c r="JB10" s="79">
        <v>20</v>
      </c>
      <c r="JC10" s="111">
        <v>53.8</v>
      </c>
      <c r="JD10" s="110">
        <v>0.67</v>
      </c>
      <c r="JE10" s="109">
        <v>91.9</v>
      </c>
      <c r="JF10" s="109">
        <v>9.5</v>
      </c>
      <c r="JG10" s="109">
        <v>4.8</v>
      </c>
      <c r="JH10" s="108">
        <v>123834436</v>
      </c>
      <c r="JI10" s="74">
        <v>29.3</v>
      </c>
      <c r="JJ10" s="74">
        <v>36.6</v>
      </c>
      <c r="JK10" s="74" t="s">
        <v>439</v>
      </c>
      <c r="JL10" s="74" t="s">
        <v>439</v>
      </c>
      <c r="JM10" s="74">
        <v>126</v>
      </c>
      <c r="JN10" s="72">
        <v>50.5</v>
      </c>
      <c r="JO10" s="462">
        <v>2432</v>
      </c>
      <c r="JP10" s="74" t="s">
        <v>1208</v>
      </c>
      <c r="JQ10" s="74" t="s">
        <v>1208</v>
      </c>
      <c r="JR10" s="74" t="s">
        <v>1208</v>
      </c>
      <c r="JS10" s="72">
        <v>33.700000000000003</v>
      </c>
      <c r="JT10" s="72">
        <v>27.6</v>
      </c>
      <c r="JU10" s="71">
        <v>37183</v>
      </c>
      <c r="JV10" s="71">
        <v>733</v>
      </c>
      <c r="JW10" s="71">
        <v>593</v>
      </c>
      <c r="JX10" s="71">
        <v>2898</v>
      </c>
      <c r="JY10" s="71">
        <v>4047</v>
      </c>
      <c r="JZ10" s="71">
        <v>4270</v>
      </c>
      <c r="KA10" s="71">
        <v>5103</v>
      </c>
      <c r="KB10" s="71">
        <v>6043</v>
      </c>
      <c r="KC10" s="71">
        <v>6870</v>
      </c>
      <c r="KD10" s="71">
        <v>6360</v>
      </c>
      <c r="KE10" s="71">
        <v>5725</v>
      </c>
      <c r="KF10" s="71">
        <v>4593</v>
      </c>
      <c r="KG10" s="71">
        <v>3158</v>
      </c>
      <c r="KH10" s="74" t="s">
        <v>1208</v>
      </c>
      <c r="KI10" s="71">
        <v>1912</v>
      </c>
      <c r="KJ10" s="71">
        <v>747</v>
      </c>
      <c r="KK10" s="71">
        <v>314</v>
      </c>
      <c r="KL10" s="71">
        <v>163</v>
      </c>
      <c r="KM10" s="71">
        <v>4628</v>
      </c>
      <c r="KN10" s="71">
        <v>3549</v>
      </c>
      <c r="KO10" s="71">
        <v>4567</v>
      </c>
      <c r="KP10" s="71">
        <v>5185</v>
      </c>
      <c r="KQ10" s="71">
        <v>6209</v>
      </c>
      <c r="KR10" s="71">
        <v>7209</v>
      </c>
      <c r="KS10" s="71">
        <v>8281</v>
      </c>
      <c r="KT10" s="71">
        <v>7956</v>
      </c>
      <c r="KU10" s="71">
        <v>7792</v>
      </c>
      <c r="KV10" s="71">
        <v>7925</v>
      </c>
      <c r="KW10" s="71">
        <v>8926</v>
      </c>
      <c r="KX10" s="74" t="s">
        <v>1207</v>
      </c>
      <c r="KY10" s="71">
        <v>9576</v>
      </c>
      <c r="KZ10" s="71">
        <v>7596</v>
      </c>
      <c r="LA10" s="71">
        <v>6261</v>
      </c>
      <c r="LB10" s="71">
        <v>7809</v>
      </c>
    </row>
    <row r="11" spans="1:314" ht="12" customHeight="1">
      <c r="A11" s="3">
        <v>32018</v>
      </c>
      <c r="B11" s="2" t="s">
        <v>708</v>
      </c>
      <c r="C11" s="94">
        <v>886.47</v>
      </c>
      <c r="D11" s="71">
        <v>285859</v>
      </c>
      <c r="E11" s="72">
        <v>12.118212125558404</v>
      </c>
      <c r="F11" s="72">
        <v>59.824249017872447</v>
      </c>
      <c r="G11" s="72">
        <v>28.057538856569149</v>
      </c>
      <c r="H11" s="79">
        <v>12361</v>
      </c>
      <c r="I11" s="79">
        <v>26913</v>
      </c>
      <c r="J11" s="79">
        <v>42406</v>
      </c>
      <c r="K11" s="71">
        <v>40416</v>
      </c>
      <c r="L11" s="71">
        <v>137803</v>
      </c>
      <c r="M11" s="71">
        <v>1559</v>
      </c>
      <c r="N11" s="71">
        <v>11652</v>
      </c>
      <c r="O11" s="74">
        <v>12110</v>
      </c>
      <c r="P11" s="74" t="s">
        <v>1208</v>
      </c>
      <c r="Q11" s="74" t="s">
        <v>1208</v>
      </c>
      <c r="R11" s="79">
        <v>288306</v>
      </c>
      <c r="S11" s="71">
        <v>289731</v>
      </c>
      <c r="T11" s="71">
        <v>301853</v>
      </c>
      <c r="U11" s="71">
        <v>243669</v>
      </c>
      <c r="V11" s="71">
        <v>559528</v>
      </c>
      <c r="W11" s="71">
        <v>185361</v>
      </c>
      <c r="X11" s="71">
        <v>663637</v>
      </c>
      <c r="Y11" s="86">
        <v>0</v>
      </c>
      <c r="Z11" s="477">
        <v>65</v>
      </c>
      <c r="AA11" s="86">
        <v>5</v>
      </c>
      <c r="AB11" s="74" t="s">
        <v>1208</v>
      </c>
      <c r="AC11" s="74" t="s">
        <v>1208</v>
      </c>
      <c r="AD11" s="87" t="s">
        <v>439</v>
      </c>
      <c r="AE11" s="71">
        <v>2752</v>
      </c>
      <c r="AF11" s="86">
        <v>1413</v>
      </c>
      <c r="AG11" s="71">
        <v>2572</v>
      </c>
      <c r="AH11" s="71">
        <v>102350</v>
      </c>
      <c r="AI11" s="71">
        <v>1991</v>
      </c>
      <c r="AJ11" s="74" t="s">
        <v>1208</v>
      </c>
      <c r="AK11" s="477">
        <v>15</v>
      </c>
      <c r="AL11" s="71">
        <v>1208</v>
      </c>
      <c r="AM11" s="74">
        <v>42</v>
      </c>
      <c r="AN11" s="71">
        <v>13804</v>
      </c>
      <c r="AO11" s="71">
        <v>930</v>
      </c>
      <c r="AP11" s="71">
        <v>103</v>
      </c>
      <c r="AQ11" s="102">
        <v>23</v>
      </c>
      <c r="AR11" s="71">
        <v>7104</v>
      </c>
      <c r="AS11" s="71">
        <v>605</v>
      </c>
      <c r="AT11" s="71">
        <v>1</v>
      </c>
      <c r="AU11" s="71">
        <v>247</v>
      </c>
      <c r="AV11" s="71">
        <v>10</v>
      </c>
      <c r="AW11" s="71">
        <v>0</v>
      </c>
      <c r="AX11" s="74" t="s">
        <v>1208</v>
      </c>
      <c r="AY11" s="74" t="s">
        <v>1208</v>
      </c>
      <c r="AZ11" s="74" t="s">
        <v>1208</v>
      </c>
      <c r="BA11" s="74" t="s">
        <v>1208</v>
      </c>
      <c r="BB11" s="72">
        <v>100</v>
      </c>
      <c r="BC11" s="72">
        <v>102.1</v>
      </c>
      <c r="BD11" s="72">
        <v>107.8</v>
      </c>
      <c r="BE11" s="74" t="s">
        <v>1208</v>
      </c>
      <c r="BF11" s="86">
        <v>30</v>
      </c>
      <c r="BG11" s="102">
        <v>32</v>
      </c>
      <c r="BH11" s="102">
        <v>18</v>
      </c>
      <c r="BI11" s="74" t="s">
        <v>1208</v>
      </c>
      <c r="BJ11" s="74" t="s">
        <v>1208</v>
      </c>
      <c r="BK11" s="86">
        <v>2</v>
      </c>
      <c r="BL11" s="86">
        <v>2</v>
      </c>
      <c r="BM11" s="102">
        <v>4</v>
      </c>
      <c r="BN11" s="102">
        <v>4</v>
      </c>
      <c r="BO11" s="74">
        <v>9</v>
      </c>
      <c r="BP11" s="71">
        <v>31710</v>
      </c>
      <c r="BQ11" s="74">
        <v>1</v>
      </c>
      <c r="BR11" s="71">
        <v>22000</v>
      </c>
      <c r="BS11" s="74">
        <v>5</v>
      </c>
      <c r="BT11" s="71">
        <v>100351</v>
      </c>
      <c r="BU11" s="74">
        <v>3</v>
      </c>
      <c r="BV11" s="71">
        <v>3319</v>
      </c>
      <c r="BW11" s="72">
        <v>46.2</v>
      </c>
      <c r="BX11" s="87">
        <v>2</v>
      </c>
      <c r="BY11" s="86">
        <v>5</v>
      </c>
      <c r="BZ11" s="87">
        <v>418</v>
      </c>
      <c r="CA11" s="86">
        <v>11896</v>
      </c>
      <c r="CB11" s="72">
        <v>38.5</v>
      </c>
      <c r="CC11" s="101">
        <v>0.96</v>
      </c>
      <c r="CD11" s="72">
        <v>33.200000000000003</v>
      </c>
      <c r="CE11" s="72">
        <v>3.8486917322706038</v>
      </c>
      <c r="CF11" s="72">
        <v>61.737430000000003</v>
      </c>
      <c r="CG11" s="74">
        <v>27</v>
      </c>
      <c r="CH11" s="71">
        <v>4850</v>
      </c>
      <c r="CI11" s="74">
        <v>266</v>
      </c>
      <c r="CJ11" s="74">
        <v>1303</v>
      </c>
      <c r="CK11" s="74">
        <v>3135</v>
      </c>
      <c r="CL11" s="74">
        <v>926</v>
      </c>
      <c r="CM11" s="74">
        <v>311</v>
      </c>
      <c r="CN11" s="74">
        <v>488</v>
      </c>
      <c r="CO11" s="94">
        <v>1.4</v>
      </c>
      <c r="CP11" s="86">
        <v>60448000</v>
      </c>
      <c r="CQ11" s="74" t="s">
        <v>439</v>
      </c>
      <c r="CR11" s="74" t="s">
        <v>439</v>
      </c>
      <c r="CS11" s="74">
        <v>28</v>
      </c>
      <c r="CT11" s="74">
        <v>2</v>
      </c>
      <c r="CU11" s="74">
        <v>100</v>
      </c>
      <c r="CV11" s="74">
        <v>20</v>
      </c>
      <c r="CW11" s="71">
        <v>1454</v>
      </c>
      <c r="CX11" s="74">
        <v>9</v>
      </c>
      <c r="CY11" s="74">
        <v>874</v>
      </c>
      <c r="CZ11" s="86">
        <v>30</v>
      </c>
      <c r="DA11" s="86">
        <v>464</v>
      </c>
      <c r="DB11" s="86">
        <v>8</v>
      </c>
      <c r="DC11" s="86">
        <v>92</v>
      </c>
      <c r="DD11" s="86">
        <v>10</v>
      </c>
      <c r="DE11" s="86">
        <v>270</v>
      </c>
      <c r="DF11" s="71">
        <v>10020</v>
      </c>
      <c r="DG11" s="71">
        <v>2064</v>
      </c>
      <c r="DH11" s="71">
        <v>2116</v>
      </c>
      <c r="DI11" s="71">
        <v>1141287.246</v>
      </c>
      <c r="DJ11" s="71">
        <v>309314.93699999998</v>
      </c>
      <c r="DK11" s="71">
        <v>618824.48899999994</v>
      </c>
      <c r="DL11" s="71">
        <v>80077</v>
      </c>
      <c r="DM11" s="74">
        <v>11</v>
      </c>
      <c r="DN11" s="71">
        <v>16745</v>
      </c>
      <c r="DO11" s="71">
        <v>2115</v>
      </c>
      <c r="DP11" s="71">
        <v>1519</v>
      </c>
      <c r="DQ11" s="86">
        <v>128</v>
      </c>
      <c r="DR11" s="86">
        <v>845</v>
      </c>
      <c r="DS11" s="71">
        <v>11634</v>
      </c>
      <c r="DT11" s="100">
        <v>10126</v>
      </c>
      <c r="DU11" s="71">
        <v>2390</v>
      </c>
      <c r="DV11" s="71">
        <v>2965</v>
      </c>
      <c r="DW11" s="86">
        <v>400</v>
      </c>
      <c r="DX11" s="86">
        <v>267</v>
      </c>
      <c r="DY11" s="86">
        <v>4</v>
      </c>
      <c r="DZ11" s="86">
        <v>1861</v>
      </c>
      <c r="EA11" s="86">
        <v>61</v>
      </c>
      <c r="EB11" s="86">
        <v>16928</v>
      </c>
      <c r="EC11" s="74" t="s">
        <v>1208</v>
      </c>
      <c r="ED11" s="116">
        <v>107</v>
      </c>
      <c r="EE11" s="71">
        <v>9019</v>
      </c>
      <c r="EF11" s="118">
        <v>8114</v>
      </c>
      <c r="EG11" s="74">
        <v>0</v>
      </c>
      <c r="EH11" s="115">
        <v>1934</v>
      </c>
      <c r="EI11" s="86">
        <v>96</v>
      </c>
      <c r="EJ11" s="86">
        <v>105</v>
      </c>
      <c r="EK11" s="72">
        <v>43.27</v>
      </c>
      <c r="EL11" s="86">
        <v>21</v>
      </c>
      <c r="EM11" s="86">
        <v>30</v>
      </c>
      <c r="EN11" s="86">
        <v>1674</v>
      </c>
      <c r="EO11" s="87">
        <v>125</v>
      </c>
      <c r="EP11" s="87">
        <v>2</v>
      </c>
      <c r="EQ11" s="87">
        <v>1767</v>
      </c>
      <c r="ER11" s="71">
        <v>1995</v>
      </c>
      <c r="ES11" s="72">
        <v>91.7</v>
      </c>
      <c r="ET11" s="72">
        <v>81.5</v>
      </c>
      <c r="EU11" s="87">
        <v>160</v>
      </c>
      <c r="EV11" s="72">
        <v>15.9</v>
      </c>
      <c r="EW11" s="87">
        <v>52833</v>
      </c>
      <c r="EX11" s="72">
        <v>44.4</v>
      </c>
      <c r="EY11" s="87">
        <v>397836</v>
      </c>
      <c r="EZ11" s="72">
        <v>-0.2</v>
      </c>
      <c r="FA11" s="86">
        <v>369</v>
      </c>
      <c r="FB11" s="86">
        <v>10</v>
      </c>
      <c r="FC11" s="125">
        <v>1828</v>
      </c>
      <c r="FD11" s="71">
        <v>75</v>
      </c>
      <c r="FE11" s="328" t="s">
        <v>1209</v>
      </c>
      <c r="FF11" s="71">
        <v>100</v>
      </c>
      <c r="FG11" s="72">
        <v>100</v>
      </c>
      <c r="FH11" s="71">
        <v>108210</v>
      </c>
      <c r="FI11" s="71">
        <v>8380</v>
      </c>
      <c r="FJ11" s="71">
        <v>119</v>
      </c>
      <c r="FK11" s="115">
        <v>94589</v>
      </c>
      <c r="FL11" s="71">
        <v>78068</v>
      </c>
      <c r="FM11" s="71">
        <v>10917</v>
      </c>
      <c r="FN11" s="71">
        <v>5604</v>
      </c>
      <c r="FO11" s="71">
        <v>5241</v>
      </c>
      <c r="FP11" s="119">
        <v>15.6</v>
      </c>
      <c r="FQ11" s="116">
        <v>479</v>
      </c>
      <c r="FR11" s="111">
        <v>10.65</v>
      </c>
      <c r="FS11" s="118">
        <v>5607</v>
      </c>
      <c r="FT11" s="86">
        <v>74</v>
      </c>
      <c r="FU11" s="86">
        <v>119</v>
      </c>
      <c r="FV11" s="86">
        <v>228</v>
      </c>
      <c r="FW11" s="96">
        <v>32</v>
      </c>
      <c r="FX11" s="95">
        <v>922</v>
      </c>
      <c r="FY11" s="149">
        <v>55.415033843961524</v>
      </c>
      <c r="FZ11" s="74" t="s">
        <v>1208</v>
      </c>
      <c r="GA11" s="111">
        <v>99.3</v>
      </c>
      <c r="GB11" s="111">
        <v>93.7</v>
      </c>
      <c r="GC11" s="72">
        <v>89.86</v>
      </c>
      <c r="GD11" s="80">
        <v>64.3</v>
      </c>
      <c r="GE11" s="117">
        <v>30</v>
      </c>
      <c r="GF11" s="116">
        <v>13</v>
      </c>
      <c r="GG11" s="116">
        <v>47</v>
      </c>
      <c r="GH11" s="86">
        <v>475</v>
      </c>
      <c r="GI11" s="86">
        <v>3</v>
      </c>
      <c r="GJ11" s="86">
        <v>876</v>
      </c>
      <c r="GK11" s="86">
        <v>2440</v>
      </c>
      <c r="GL11" s="86">
        <v>7</v>
      </c>
      <c r="GM11" s="115">
        <v>4499812</v>
      </c>
      <c r="GN11" s="114">
        <v>5675</v>
      </c>
      <c r="GO11" s="86">
        <v>14681212</v>
      </c>
      <c r="GP11" s="86">
        <v>11012975</v>
      </c>
      <c r="GQ11" s="71">
        <v>15032</v>
      </c>
      <c r="GR11" s="74">
        <v>62</v>
      </c>
      <c r="GS11" s="74">
        <v>1609</v>
      </c>
      <c r="GT11" s="74">
        <v>13361</v>
      </c>
      <c r="GU11" s="71">
        <v>146110</v>
      </c>
      <c r="GV11" s="71">
        <v>854</v>
      </c>
      <c r="GW11" s="71">
        <v>17923</v>
      </c>
      <c r="GX11" s="71">
        <v>127333</v>
      </c>
      <c r="GY11" s="71">
        <v>970</v>
      </c>
      <c r="GZ11" s="71">
        <v>8957</v>
      </c>
      <c r="HA11" s="71">
        <v>858987</v>
      </c>
      <c r="HB11" s="71">
        <v>2299</v>
      </c>
      <c r="HC11" s="71">
        <v>19378</v>
      </c>
      <c r="HD11" s="71">
        <v>407421</v>
      </c>
      <c r="HE11" s="71">
        <v>146</v>
      </c>
      <c r="HF11" s="71">
        <v>5565</v>
      </c>
      <c r="HG11" s="71">
        <v>125544.56</v>
      </c>
      <c r="HH11" s="74">
        <v>145</v>
      </c>
      <c r="HI11" s="86">
        <v>5225</v>
      </c>
      <c r="HJ11" s="86" t="s">
        <v>439</v>
      </c>
      <c r="HK11" s="88">
        <v>886.47</v>
      </c>
      <c r="HL11" s="86">
        <v>3962</v>
      </c>
      <c r="HM11" s="71">
        <v>3263</v>
      </c>
      <c r="HN11" s="71">
        <v>2145</v>
      </c>
      <c r="HO11" s="87">
        <v>284</v>
      </c>
      <c r="HP11" s="74" t="s">
        <v>1208</v>
      </c>
      <c r="HQ11" s="74" t="s">
        <v>1208</v>
      </c>
      <c r="HR11" s="74" t="s">
        <v>1208</v>
      </c>
      <c r="HS11" s="87">
        <v>0</v>
      </c>
      <c r="HT11" s="71">
        <v>2083389</v>
      </c>
      <c r="HU11" s="71">
        <v>12669571</v>
      </c>
      <c r="HV11" s="86">
        <v>1592055</v>
      </c>
      <c r="HW11" s="86">
        <v>1761487</v>
      </c>
      <c r="HX11" s="86">
        <v>483347</v>
      </c>
      <c r="HY11" s="86">
        <v>12190</v>
      </c>
      <c r="HZ11" s="86">
        <v>13920</v>
      </c>
      <c r="IA11" s="86">
        <v>260520</v>
      </c>
      <c r="IB11" s="86">
        <v>177960</v>
      </c>
      <c r="IC11" s="85">
        <v>8925</v>
      </c>
      <c r="ID11" s="85">
        <v>10153581</v>
      </c>
      <c r="IE11" s="85" t="s">
        <v>439</v>
      </c>
      <c r="IF11" s="79">
        <v>330</v>
      </c>
      <c r="IG11" s="79" t="s">
        <v>439</v>
      </c>
      <c r="IH11" s="85">
        <v>78</v>
      </c>
      <c r="II11" s="79" t="s">
        <v>439</v>
      </c>
      <c r="IJ11" s="85">
        <v>1697</v>
      </c>
      <c r="IK11" s="71">
        <v>161634</v>
      </c>
      <c r="IL11" s="79">
        <v>300</v>
      </c>
      <c r="IM11" s="113">
        <v>300</v>
      </c>
      <c r="IN11" s="112">
        <v>44.87</v>
      </c>
      <c r="IO11" s="85">
        <v>235450</v>
      </c>
      <c r="IP11" s="162">
        <v>9.25</v>
      </c>
      <c r="IQ11" s="80">
        <v>1.3</v>
      </c>
      <c r="IR11" s="80">
        <v>0.5</v>
      </c>
      <c r="IS11" s="80">
        <v>1034.3</v>
      </c>
      <c r="IT11" s="80">
        <v>1015.3</v>
      </c>
      <c r="IU11" s="71">
        <v>33286</v>
      </c>
      <c r="IV11" s="72">
        <v>74.400000000000006</v>
      </c>
      <c r="IW11" s="72">
        <v>57.5</v>
      </c>
      <c r="IX11" s="72">
        <v>39.200000000000003</v>
      </c>
      <c r="IY11" s="72">
        <v>68.400000000000006</v>
      </c>
      <c r="IZ11" s="72">
        <v>21.7</v>
      </c>
      <c r="JA11" s="79">
        <v>1</v>
      </c>
      <c r="JB11" s="79">
        <v>5</v>
      </c>
      <c r="JC11" s="111">
        <v>87</v>
      </c>
      <c r="JD11" s="110">
        <v>0.75</v>
      </c>
      <c r="JE11" s="109">
        <v>96</v>
      </c>
      <c r="JF11" s="109">
        <v>9.6999999999999993</v>
      </c>
      <c r="JG11" s="109">
        <v>1.5</v>
      </c>
      <c r="JH11" s="108">
        <v>135325041</v>
      </c>
      <c r="JI11" s="74">
        <v>32.799999999999997</v>
      </c>
      <c r="JJ11" s="74">
        <v>40.6</v>
      </c>
      <c r="JK11" s="107" t="s">
        <v>439</v>
      </c>
      <c r="JL11" s="107" t="s">
        <v>439</v>
      </c>
      <c r="JM11" s="74">
        <v>59.5</v>
      </c>
      <c r="JN11" s="72">
        <v>37.6</v>
      </c>
      <c r="JO11" s="462">
        <v>2200</v>
      </c>
      <c r="JP11" s="74" t="s">
        <v>1208</v>
      </c>
      <c r="JQ11" s="74" t="s">
        <v>1208</v>
      </c>
      <c r="JR11" s="74" t="s">
        <v>1208</v>
      </c>
      <c r="JS11" s="72">
        <v>11</v>
      </c>
      <c r="JT11" s="72">
        <v>29.7</v>
      </c>
      <c r="JU11" s="71">
        <v>54299</v>
      </c>
      <c r="JV11" s="71">
        <v>1177</v>
      </c>
      <c r="JW11" s="71">
        <v>960</v>
      </c>
      <c r="JX11" s="71">
        <v>4638</v>
      </c>
      <c r="JY11" s="71">
        <v>5659</v>
      </c>
      <c r="JZ11" s="71">
        <v>5922</v>
      </c>
      <c r="KA11" s="71">
        <v>7052</v>
      </c>
      <c r="KB11" s="71">
        <v>8106</v>
      </c>
      <c r="KC11" s="71">
        <v>9088</v>
      </c>
      <c r="KD11" s="71">
        <v>7880</v>
      </c>
      <c r="KE11" s="71">
        <v>7392</v>
      </c>
      <c r="KF11" s="71">
        <v>5873</v>
      </c>
      <c r="KG11" s="71">
        <v>4019</v>
      </c>
      <c r="KH11" s="74" t="s">
        <v>1208</v>
      </c>
      <c r="KI11" s="71">
        <v>2607</v>
      </c>
      <c r="KJ11" s="71">
        <v>1185</v>
      </c>
      <c r="KK11" s="71">
        <v>568</v>
      </c>
      <c r="KL11" s="71">
        <v>302</v>
      </c>
      <c r="KM11" s="71">
        <v>7004</v>
      </c>
      <c r="KN11" s="71">
        <v>6558</v>
      </c>
      <c r="KO11" s="71">
        <v>6445</v>
      </c>
      <c r="KP11" s="71">
        <v>7250</v>
      </c>
      <c r="KQ11" s="71">
        <v>8576</v>
      </c>
      <c r="KR11" s="71">
        <v>9782</v>
      </c>
      <c r="KS11" s="71">
        <v>10894</v>
      </c>
      <c r="KT11" s="71">
        <v>9781</v>
      </c>
      <c r="KU11" s="71">
        <v>9723</v>
      </c>
      <c r="KV11" s="71">
        <v>9726</v>
      </c>
      <c r="KW11" s="71">
        <v>10241</v>
      </c>
      <c r="KX11" s="74" t="s">
        <v>1207</v>
      </c>
      <c r="KY11" s="71">
        <v>10795</v>
      </c>
      <c r="KZ11" s="71">
        <v>8398</v>
      </c>
      <c r="LA11" s="71">
        <v>7217</v>
      </c>
      <c r="LB11" s="71">
        <v>10329</v>
      </c>
    </row>
    <row r="12" spans="1:314" ht="12" customHeight="1">
      <c r="A12" s="3">
        <v>52019</v>
      </c>
      <c r="B12" s="2" t="s">
        <v>709</v>
      </c>
      <c r="C12" s="94">
        <v>906.07</v>
      </c>
      <c r="D12" s="71">
        <v>304334</v>
      </c>
      <c r="E12" s="72">
        <v>11.103261548167474</v>
      </c>
      <c r="F12" s="72">
        <v>57.427365986054788</v>
      </c>
      <c r="G12" s="72">
        <v>31.469372465777727</v>
      </c>
      <c r="H12" s="79">
        <v>12268</v>
      </c>
      <c r="I12" s="79">
        <v>26285</v>
      </c>
      <c r="J12" s="79">
        <v>41347</v>
      </c>
      <c r="K12" s="71">
        <v>47652</v>
      </c>
      <c r="L12" s="71">
        <v>145642</v>
      </c>
      <c r="M12" s="71">
        <v>1327</v>
      </c>
      <c r="N12" s="71">
        <v>8534</v>
      </c>
      <c r="O12" s="74">
        <v>8458</v>
      </c>
      <c r="P12" s="74" t="s">
        <v>1208</v>
      </c>
      <c r="Q12" s="74" t="s">
        <v>1208</v>
      </c>
      <c r="R12" s="79">
        <v>305646</v>
      </c>
      <c r="S12" s="71">
        <v>307672</v>
      </c>
      <c r="T12" s="71">
        <v>319104</v>
      </c>
      <c r="U12" s="71">
        <v>287482</v>
      </c>
      <c r="V12" s="71">
        <v>749363</v>
      </c>
      <c r="W12" s="71">
        <v>284839</v>
      </c>
      <c r="X12" s="71">
        <v>692231</v>
      </c>
      <c r="Y12" s="86">
        <v>64</v>
      </c>
      <c r="Z12" s="477">
        <v>53</v>
      </c>
      <c r="AA12" s="86">
        <v>42</v>
      </c>
      <c r="AB12" s="74" t="s">
        <v>1208</v>
      </c>
      <c r="AC12" s="74" t="s">
        <v>1208</v>
      </c>
      <c r="AD12" s="87">
        <v>15764</v>
      </c>
      <c r="AE12" s="71">
        <v>2577</v>
      </c>
      <c r="AF12" s="86">
        <v>1383</v>
      </c>
      <c r="AG12" s="71">
        <v>1188</v>
      </c>
      <c r="AH12" s="71">
        <v>349450</v>
      </c>
      <c r="AI12" s="71" t="s">
        <v>439</v>
      </c>
      <c r="AJ12" s="74" t="s">
        <v>1208</v>
      </c>
      <c r="AK12" s="477">
        <v>11</v>
      </c>
      <c r="AL12" s="71">
        <v>1012</v>
      </c>
      <c r="AM12" s="74">
        <v>42</v>
      </c>
      <c r="AN12" s="71">
        <v>13313</v>
      </c>
      <c r="AO12" s="71">
        <v>861</v>
      </c>
      <c r="AP12" s="71">
        <v>109</v>
      </c>
      <c r="AQ12" s="102">
        <v>24</v>
      </c>
      <c r="AR12" s="71">
        <v>6764</v>
      </c>
      <c r="AS12" s="71">
        <v>543</v>
      </c>
      <c r="AT12" s="71">
        <v>2</v>
      </c>
      <c r="AU12" s="71">
        <v>319</v>
      </c>
      <c r="AV12" s="71">
        <v>26</v>
      </c>
      <c r="AW12" s="71">
        <v>35</v>
      </c>
      <c r="AX12" s="74" t="s">
        <v>1208</v>
      </c>
      <c r="AY12" s="74" t="s">
        <v>1208</v>
      </c>
      <c r="AZ12" s="74" t="s">
        <v>1208</v>
      </c>
      <c r="BA12" s="74" t="s">
        <v>1208</v>
      </c>
      <c r="BB12" s="72">
        <v>100</v>
      </c>
      <c r="BC12" s="72">
        <v>115.8</v>
      </c>
      <c r="BD12" s="72">
        <v>128.80000000000001</v>
      </c>
      <c r="BE12" s="74" t="s">
        <v>1208</v>
      </c>
      <c r="BF12" s="86">
        <v>25</v>
      </c>
      <c r="BG12" s="102">
        <v>26</v>
      </c>
      <c r="BH12" s="102">
        <v>19</v>
      </c>
      <c r="BI12" s="74" t="s">
        <v>1208</v>
      </c>
      <c r="BJ12" s="74" t="s">
        <v>1208</v>
      </c>
      <c r="BK12" s="86">
        <v>11</v>
      </c>
      <c r="BL12" s="86">
        <v>2</v>
      </c>
      <c r="BM12" s="102">
        <v>2</v>
      </c>
      <c r="BN12" s="102">
        <v>7</v>
      </c>
      <c r="BO12" s="74">
        <v>7</v>
      </c>
      <c r="BP12" s="71">
        <v>24448.48</v>
      </c>
      <c r="BQ12" s="74">
        <v>1</v>
      </c>
      <c r="BR12" s="71">
        <v>29458</v>
      </c>
      <c r="BS12" s="74">
        <v>8</v>
      </c>
      <c r="BT12" s="71">
        <v>224741.23</v>
      </c>
      <c r="BU12" s="74" t="s">
        <v>439</v>
      </c>
      <c r="BV12" s="71" t="s">
        <v>439</v>
      </c>
      <c r="BW12" s="72">
        <v>58.6</v>
      </c>
      <c r="BX12" s="86">
        <v>4</v>
      </c>
      <c r="BY12" s="86">
        <v>6</v>
      </c>
      <c r="BZ12" s="86">
        <v>594</v>
      </c>
      <c r="CA12" s="86">
        <v>7534</v>
      </c>
      <c r="CB12" s="72">
        <v>61.1</v>
      </c>
      <c r="CC12" s="101">
        <v>1.29</v>
      </c>
      <c r="CD12" s="72">
        <v>33.6</v>
      </c>
      <c r="CE12" s="72">
        <v>4.0411061847148124</v>
      </c>
      <c r="CF12" s="72">
        <v>59.42747</v>
      </c>
      <c r="CG12" s="74">
        <v>22</v>
      </c>
      <c r="CH12" s="71">
        <v>5551</v>
      </c>
      <c r="CI12" s="74">
        <v>284</v>
      </c>
      <c r="CJ12" s="74">
        <v>1258</v>
      </c>
      <c r="CK12" s="74">
        <v>3818</v>
      </c>
      <c r="CL12" s="74">
        <v>1077</v>
      </c>
      <c r="CM12" s="74">
        <v>355</v>
      </c>
      <c r="CN12" s="74">
        <v>458</v>
      </c>
      <c r="CO12" s="94">
        <v>1.23</v>
      </c>
      <c r="CP12" s="101">
        <v>41709148</v>
      </c>
      <c r="CQ12" s="74">
        <v>3</v>
      </c>
      <c r="CR12" s="74">
        <v>32</v>
      </c>
      <c r="CS12" s="74">
        <v>1</v>
      </c>
      <c r="CT12" s="74">
        <v>3</v>
      </c>
      <c r="CU12" s="74">
        <v>205</v>
      </c>
      <c r="CV12" s="74">
        <v>22</v>
      </c>
      <c r="CW12" s="71">
        <v>1369</v>
      </c>
      <c r="CX12" s="74">
        <v>13</v>
      </c>
      <c r="CY12" s="74">
        <v>1318</v>
      </c>
      <c r="CZ12" s="86">
        <v>31</v>
      </c>
      <c r="DA12" s="86">
        <v>396</v>
      </c>
      <c r="DB12" s="86">
        <v>7</v>
      </c>
      <c r="DC12" s="86">
        <v>53</v>
      </c>
      <c r="DD12" s="86">
        <v>28</v>
      </c>
      <c r="DE12" s="86">
        <v>776</v>
      </c>
      <c r="DF12" s="71">
        <v>11821</v>
      </c>
      <c r="DG12" s="71">
        <v>2220</v>
      </c>
      <c r="DH12" s="71">
        <v>2534</v>
      </c>
      <c r="DI12" s="71">
        <v>1275461.5859999999</v>
      </c>
      <c r="DJ12" s="71">
        <v>319642.57199999999</v>
      </c>
      <c r="DK12" s="71">
        <v>681122.81200000003</v>
      </c>
      <c r="DL12" s="71">
        <v>96699</v>
      </c>
      <c r="DM12" s="74">
        <v>18</v>
      </c>
      <c r="DN12" s="71">
        <v>20264</v>
      </c>
      <c r="DO12" s="71">
        <v>2230</v>
      </c>
      <c r="DP12" s="71">
        <v>1435</v>
      </c>
      <c r="DQ12" s="86">
        <v>210</v>
      </c>
      <c r="DR12" s="86">
        <v>913</v>
      </c>
      <c r="DS12" s="71">
        <v>5081</v>
      </c>
      <c r="DT12" s="100">
        <v>13716</v>
      </c>
      <c r="DU12" s="71">
        <v>2398</v>
      </c>
      <c r="DV12" s="71">
        <v>2766</v>
      </c>
      <c r="DW12" s="86">
        <v>267</v>
      </c>
      <c r="DX12" s="86">
        <v>496</v>
      </c>
      <c r="DY12" s="86">
        <v>1</v>
      </c>
      <c r="DZ12" s="86">
        <v>1905</v>
      </c>
      <c r="EA12" s="86">
        <v>21</v>
      </c>
      <c r="EB12" s="86">
        <v>15045</v>
      </c>
      <c r="EC12" s="74" t="s">
        <v>1208</v>
      </c>
      <c r="ED12" s="116">
        <v>103</v>
      </c>
      <c r="EE12" s="71">
        <v>9642</v>
      </c>
      <c r="EF12" s="118">
        <v>8240</v>
      </c>
      <c r="EG12" s="74">
        <v>0</v>
      </c>
      <c r="EH12" s="118">
        <v>1931</v>
      </c>
      <c r="EI12" s="86">
        <v>98</v>
      </c>
      <c r="EJ12" s="86">
        <v>94</v>
      </c>
      <c r="EK12" s="72">
        <v>73</v>
      </c>
      <c r="EL12" s="86">
        <v>43</v>
      </c>
      <c r="EM12" s="86">
        <v>89</v>
      </c>
      <c r="EN12" s="86">
        <v>2244</v>
      </c>
      <c r="EO12" s="87">
        <v>386</v>
      </c>
      <c r="EP12" s="87">
        <v>62</v>
      </c>
      <c r="EQ12" s="87">
        <v>1528</v>
      </c>
      <c r="ER12" s="71">
        <v>1767</v>
      </c>
      <c r="ES12" s="72">
        <v>91.6</v>
      </c>
      <c r="ET12" s="72">
        <v>84.9</v>
      </c>
      <c r="EU12" s="87">
        <v>138</v>
      </c>
      <c r="EV12" s="72">
        <v>17.399999999999999</v>
      </c>
      <c r="EW12" s="87">
        <v>58210</v>
      </c>
      <c r="EX12" s="72">
        <v>36</v>
      </c>
      <c r="EY12" s="87">
        <v>432776</v>
      </c>
      <c r="EZ12" s="72">
        <v>-1.8</v>
      </c>
      <c r="FA12" s="86">
        <v>331</v>
      </c>
      <c r="FB12" s="86">
        <v>55</v>
      </c>
      <c r="FC12" s="120">
        <v>2119</v>
      </c>
      <c r="FD12" s="86">
        <v>77</v>
      </c>
      <c r="FE12" s="328" t="s">
        <v>1209</v>
      </c>
      <c r="FF12" s="86">
        <v>96</v>
      </c>
      <c r="FG12" s="72">
        <v>97</v>
      </c>
      <c r="FH12" s="71">
        <v>113094</v>
      </c>
      <c r="FI12" s="71">
        <v>7531</v>
      </c>
      <c r="FJ12" s="71">
        <v>33</v>
      </c>
      <c r="FK12" s="115">
        <v>102322</v>
      </c>
      <c r="FL12" s="71" t="s">
        <v>439</v>
      </c>
      <c r="FM12" s="71">
        <v>11211</v>
      </c>
      <c r="FN12" s="71">
        <v>91111</v>
      </c>
      <c r="FO12" s="71">
        <v>3241</v>
      </c>
      <c r="FP12" s="119">
        <v>22.8</v>
      </c>
      <c r="FQ12" s="116">
        <v>220</v>
      </c>
      <c r="FR12" s="111">
        <v>20.2</v>
      </c>
      <c r="FS12" s="118">
        <v>4293</v>
      </c>
      <c r="FT12" s="86" t="s">
        <v>439</v>
      </c>
      <c r="FU12" s="86">
        <v>367</v>
      </c>
      <c r="FV12" s="86">
        <v>185</v>
      </c>
      <c r="FW12" s="96">
        <v>29</v>
      </c>
      <c r="FX12" s="95">
        <v>748</v>
      </c>
      <c r="FY12" s="149">
        <v>66.090918489417945</v>
      </c>
      <c r="FZ12" s="74" t="s">
        <v>1208</v>
      </c>
      <c r="GA12" s="111">
        <v>99.4</v>
      </c>
      <c r="GB12" s="111">
        <v>91.2</v>
      </c>
      <c r="GC12" s="72">
        <v>94.1</v>
      </c>
      <c r="GD12" s="80">
        <v>58.2</v>
      </c>
      <c r="GE12" s="117">
        <v>73</v>
      </c>
      <c r="GF12" s="116">
        <v>14</v>
      </c>
      <c r="GG12" s="116">
        <v>70</v>
      </c>
      <c r="GH12" s="86">
        <v>617</v>
      </c>
      <c r="GI12" s="86">
        <v>9</v>
      </c>
      <c r="GJ12" s="86">
        <v>1013</v>
      </c>
      <c r="GK12" s="86">
        <v>1936</v>
      </c>
      <c r="GL12" s="86">
        <v>5</v>
      </c>
      <c r="GM12" s="115">
        <v>3111730</v>
      </c>
      <c r="GN12" s="114">
        <v>4595</v>
      </c>
      <c r="GO12" s="86" t="s">
        <v>439</v>
      </c>
      <c r="GP12" s="86" t="s">
        <v>439</v>
      </c>
      <c r="GQ12" s="71">
        <v>14983</v>
      </c>
      <c r="GR12" s="74">
        <v>65</v>
      </c>
      <c r="GS12" s="74">
        <v>1965</v>
      </c>
      <c r="GT12" s="74">
        <v>12953</v>
      </c>
      <c r="GU12" s="71">
        <v>146415</v>
      </c>
      <c r="GV12" s="71">
        <v>620</v>
      </c>
      <c r="GW12" s="71">
        <v>22702</v>
      </c>
      <c r="GX12" s="71">
        <v>123093</v>
      </c>
      <c r="GY12" s="71">
        <v>1042</v>
      </c>
      <c r="GZ12" s="71">
        <v>8810</v>
      </c>
      <c r="HA12" s="71">
        <v>758531</v>
      </c>
      <c r="HB12" s="71">
        <v>2306</v>
      </c>
      <c r="HC12" s="71">
        <v>18971</v>
      </c>
      <c r="HD12" s="71">
        <v>389288</v>
      </c>
      <c r="HE12" s="71">
        <v>257</v>
      </c>
      <c r="HF12" s="71">
        <v>10807</v>
      </c>
      <c r="HG12" s="71">
        <v>283280.51</v>
      </c>
      <c r="HH12" s="74">
        <v>253</v>
      </c>
      <c r="HI12" s="86">
        <v>10807</v>
      </c>
      <c r="HJ12" s="86">
        <v>283280</v>
      </c>
      <c r="HK12" s="88">
        <v>102.28</v>
      </c>
      <c r="HL12" s="86">
        <v>7611</v>
      </c>
      <c r="HM12" s="71">
        <v>2525</v>
      </c>
      <c r="HN12" s="71">
        <v>1941</v>
      </c>
      <c r="HO12" s="87">
        <v>582</v>
      </c>
      <c r="HP12" s="74" t="s">
        <v>1208</v>
      </c>
      <c r="HQ12" s="74" t="s">
        <v>1208</v>
      </c>
      <c r="HR12" s="74" t="s">
        <v>1208</v>
      </c>
      <c r="HS12" s="87">
        <v>3</v>
      </c>
      <c r="HT12" s="71">
        <v>1944759</v>
      </c>
      <c r="HU12" s="71">
        <v>15210307</v>
      </c>
      <c r="HV12" s="114">
        <v>1661932</v>
      </c>
      <c r="HW12" s="181">
        <v>1756768</v>
      </c>
      <c r="HX12" s="86">
        <v>1036026</v>
      </c>
      <c r="HY12" s="86">
        <v>10530</v>
      </c>
      <c r="HZ12" s="86">
        <v>11710</v>
      </c>
      <c r="IA12" s="86">
        <v>276325</v>
      </c>
      <c r="IB12" s="86">
        <v>213539</v>
      </c>
      <c r="IC12" s="85">
        <v>12552</v>
      </c>
      <c r="ID12" s="85">
        <v>5870025</v>
      </c>
      <c r="IE12" s="85">
        <v>0</v>
      </c>
      <c r="IF12" s="79">
        <v>163</v>
      </c>
      <c r="IG12" s="79">
        <v>0</v>
      </c>
      <c r="IH12" s="85">
        <v>65</v>
      </c>
      <c r="II12" s="79">
        <v>0</v>
      </c>
      <c r="IJ12" s="85">
        <v>97535</v>
      </c>
      <c r="IK12" s="71">
        <v>183548</v>
      </c>
      <c r="IL12" s="79">
        <v>0</v>
      </c>
      <c r="IM12" s="113">
        <v>0</v>
      </c>
      <c r="IN12" s="112">
        <v>54.85</v>
      </c>
      <c r="IO12" s="85">
        <v>245611</v>
      </c>
      <c r="IP12" s="162">
        <v>-20.68</v>
      </c>
      <c r="IQ12" s="80">
        <v>6</v>
      </c>
      <c r="IR12" s="127">
        <v>4.29</v>
      </c>
      <c r="IS12" s="127">
        <v>1503</v>
      </c>
      <c r="IT12" s="127">
        <v>1488</v>
      </c>
      <c r="IU12" s="71">
        <v>48905</v>
      </c>
      <c r="IV12" s="72">
        <v>67.8</v>
      </c>
      <c r="IW12" s="72">
        <v>51.3</v>
      </c>
      <c r="IX12" s="72">
        <v>36.299999999999997</v>
      </c>
      <c r="IY12" s="72">
        <v>54.8</v>
      </c>
      <c r="IZ12" s="72">
        <v>16.100000000000001</v>
      </c>
      <c r="JA12" s="79">
        <v>4</v>
      </c>
      <c r="JB12" s="79">
        <v>12</v>
      </c>
      <c r="JC12" s="111">
        <v>77.400000000000006</v>
      </c>
      <c r="JD12" s="110">
        <v>0.66900000000000004</v>
      </c>
      <c r="JE12" s="109">
        <v>91.5</v>
      </c>
      <c r="JF12" s="109">
        <v>9.1</v>
      </c>
      <c r="JG12" s="109">
        <v>2.5</v>
      </c>
      <c r="JH12" s="108">
        <v>140729764</v>
      </c>
      <c r="JI12" s="74">
        <v>34.1</v>
      </c>
      <c r="JJ12" s="74">
        <v>39.1</v>
      </c>
      <c r="JK12" s="74" t="s">
        <v>439</v>
      </c>
      <c r="JL12" s="74" t="s">
        <v>439</v>
      </c>
      <c r="JM12" s="74">
        <v>77.599999999999994</v>
      </c>
      <c r="JN12" s="72">
        <v>45.3</v>
      </c>
      <c r="JO12" s="462">
        <v>2596</v>
      </c>
      <c r="JP12" s="74" t="s">
        <v>1208</v>
      </c>
      <c r="JQ12" s="74" t="s">
        <v>1208</v>
      </c>
      <c r="JR12" s="74" t="s">
        <v>1208</v>
      </c>
      <c r="JS12" s="72">
        <v>21</v>
      </c>
      <c r="JT12" s="72">
        <v>22.5</v>
      </c>
      <c r="JU12" s="71">
        <v>51944</v>
      </c>
      <c r="JV12" s="71">
        <v>1215</v>
      </c>
      <c r="JW12" s="71">
        <v>830</v>
      </c>
      <c r="JX12" s="71">
        <v>4452</v>
      </c>
      <c r="JY12" s="71">
        <v>5471</v>
      </c>
      <c r="JZ12" s="71">
        <v>6026</v>
      </c>
      <c r="KA12" s="71">
        <v>7077</v>
      </c>
      <c r="KB12" s="71">
        <v>8525</v>
      </c>
      <c r="KC12" s="71">
        <v>9420</v>
      </c>
      <c r="KD12" s="71">
        <v>8147</v>
      </c>
      <c r="KE12" s="71">
        <v>7886</v>
      </c>
      <c r="KF12" s="71">
        <v>6550</v>
      </c>
      <c r="KG12" s="71">
        <v>4500</v>
      </c>
      <c r="KH12" s="74" t="s">
        <v>1208</v>
      </c>
      <c r="KI12" s="71">
        <v>2816</v>
      </c>
      <c r="KJ12" s="71">
        <v>1065</v>
      </c>
      <c r="KK12" s="71">
        <v>430</v>
      </c>
      <c r="KL12" s="71">
        <v>236</v>
      </c>
      <c r="KM12" s="71">
        <v>6400</v>
      </c>
      <c r="KN12" s="71">
        <v>6108</v>
      </c>
      <c r="KO12" s="71">
        <v>6197</v>
      </c>
      <c r="KP12" s="71">
        <v>7212</v>
      </c>
      <c r="KQ12" s="71">
        <v>8487</v>
      </c>
      <c r="KR12" s="71">
        <v>10213</v>
      </c>
      <c r="KS12" s="71">
        <v>11314</v>
      </c>
      <c r="KT12" s="71">
        <v>10148</v>
      </c>
      <c r="KU12" s="71">
        <v>10688</v>
      </c>
      <c r="KV12" s="71">
        <v>11106</v>
      </c>
      <c r="KW12" s="71">
        <v>12251</v>
      </c>
      <c r="KX12" s="74" t="s">
        <v>1207</v>
      </c>
      <c r="KY12" s="71">
        <v>13122</v>
      </c>
      <c r="KZ12" s="71">
        <v>9599</v>
      </c>
      <c r="LA12" s="71">
        <v>8737</v>
      </c>
      <c r="LB12" s="71">
        <v>12240</v>
      </c>
    </row>
    <row r="13" spans="1:314" ht="12" customHeight="1">
      <c r="A13" s="3">
        <v>62014</v>
      </c>
      <c r="B13" s="2" t="s">
        <v>786</v>
      </c>
      <c r="C13" s="94">
        <v>381.58</v>
      </c>
      <c r="D13" s="71">
        <v>242647</v>
      </c>
      <c r="E13" s="72">
        <v>13</v>
      </c>
      <c r="F13" s="72">
        <v>59</v>
      </c>
      <c r="G13" s="72">
        <v>28</v>
      </c>
      <c r="H13" s="79">
        <v>10632</v>
      </c>
      <c r="I13" s="79">
        <v>22945</v>
      </c>
      <c r="J13" s="79">
        <v>36018</v>
      </c>
      <c r="K13" s="79">
        <v>37974</v>
      </c>
      <c r="L13" s="71">
        <v>104271</v>
      </c>
      <c r="M13" s="71">
        <v>1415</v>
      </c>
      <c r="N13" s="71">
        <v>7536</v>
      </c>
      <c r="O13" s="86">
        <v>7598</v>
      </c>
      <c r="P13" s="74" t="s">
        <v>1208</v>
      </c>
      <c r="Q13" s="74" t="s">
        <v>1208</v>
      </c>
      <c r="R13" s="79">
        <v>246264</v>
      </c>
      <c r="S13" s="71">
        <v>247590</v>
      </c>
      <c r="T13" s="71">
        <v>262874</v>
      </c>
      <c r="U13" s="79">
        <v>146530</v>
      </c>
      <c r="V13" s="79">
        <v>710323</v>
      </c>
      <c r="W13" s="79">
        <v>182962</v>
      </c>
      <c r="X13" s="79">
        <v>403966</v>
      </c>
      <c r="Y13" s="86">
        <v>10</v>
      </c>
      <c r="Z13" s="477">
        <v>77</v>
      </c>
      <c r="AA13" s="86">
        <v>3</v>
      </c>
      <c r="AB13" s="74" t="s">
        <v>1208</v>
      </c>
      <c r="AC13" s="74" t="s">
        <v>1208</v>
      </c>
      <c r="AD13" s="87" t="s">
        <v>439</v>
      </c>
      <c r="AE13" s="71">
        <v>1648.99</v>
      </c>
      <c r="AF13" s="143">
        <v>538.9</v>
      </c>
      <c r="AG13" s="79">
        <v>1202</v>
      </c>
      <c r="AH13" s="79">
        <v>23896</v>
      </c>
      <c r="AI13" s="79">
        <v>2001</v>
      </c>
      <c r="AJ13" s="74" t="s">
        <v>1208</v>
      </c>
      <c r="AK13" s="477">
        <v>18</v>
      </c>
      <c r="AL13" s="71">
        <v>1766</v>
      </c>
      <c r="AM13" s="74">
        <v>36</v>
      </c>
      <c r="AN13" s="71">
        <v>11812</v>
      </c>
      <c r="AO13" s="79">
        <v>689</v>
      </c>
      <c r="AP13" s="79">
        <v>110</v>
      </c>
      <c r="AQ13" s="102">
        <v>15</v>
      </c>
      <c r="AR13" s="71">
        <v>6019</v>
      </c>
      <c r="AS13" s="79">
        <v>413</v>
      </c>
      <c r="AT13" s="79">
        <v>1</v>
      </c>
      <c r="AU13" s="79">
        <v>177</v>
      </c>
      <c r="AV13" s="79">
        <v>15</v>
      </c>
      <c r="AW13" s="79">
        <v>27</v>
      </c>
      <c r="AX13" s="74" t="s">
        <v>1208</v>
      </c>
      <c r="AY13" s="74" t="s">
        <v>1208</v>
      </c>
      <c r="AZ13" s="74" t="s">
        <v>1208</v>
      </c>
      <c r="BA13" s="74" t="s">
        <v>1208</v>
      </c>
      <c r="BB13" s="72">
        <v>99.578059071729967</v>
      </c>
      <c r="BC13" s="72">
        <v>120.4</v>
      </c>
      <c r="BD13" s="72">
        <v>122.9</v>
      </c>
      <c r="BE13" s="74" t="s">
        <v>1208</v>
      </c>
      <c r="BF13" s="86">
        <v>3</v>
      </c>
      <c r="BG13" s="102">
        <v>3</v>
      </c>
      <c r="BH13" s="102">
        <v>3</v>
      </c>
      <c r="BI13" s="74" t="s">
        <v>1208</v>
      </c>
      <c r="BJ13" s="74" t="s">
        <v>1208</v>
      </c>
      <c r="BK13" s="86">
        <v>1</v>
      </c>
      <c r="BL13" s="86">
        <v>1</v>
      </c>
      <c r="BM13" s="102">
        <v>5</v>
      </c>
      <c r="BN13" s="102">
        <v>0</v>
      </c>
      <c r="BO13" s="74">
        <v>7</v>
      </c>
      <c r="BP13" s="71">
        <v>8656</v>
      </c>
      <c r="BQ13" s="74">
        <v>1</v>
      </c>
      <c r="BR13" s="71">
        <v>73175</v>
      </c>
      <c r="BS13" s="74">
        <v>2</v>
      </c>
      <c r="BT13" s="79">
        <v>34210</v>
      </c>
      <c r="BU13" s="74">
        <v>5</v>
      </c>
      <c r="BV13" s="79">
        <v>4817</v>
      </c>
      <c r="BW13" s="72">
        <v>53.8</v>
      </c>
      <c r="BX13" s="71">
        <v>1</v>
      </c>
      <c r="BY13" s="71">
        <v>4</v>
      </c>
      <c r="BZ13" s="71">
        <v>295</v>
      </c>
      <c r="CA13" s="71">
        <v>12068</v>
      </c>
      <c r="CB13" s="72">
        <v>52.9</v>
      </c>
      <c r="CC13" s="101">
        <v>1.1299999999999999</v>
      </c>
      <c r="CD13" s="72">
        <v>37.700000000000003</v>
      </c>
      <c r="CE13" s="72">
        <v>3.5078969243557774</v>
      </c>
      <c r="CF13" s="72">
        <v>62.086829999999999</v>
      </c>
      <c r="CG13" s="121">
        <v>17</v>
      </c>
      <c r="CH13" s="79">
        <v>5127</v>
      </c>
      <c r="CI13" s="121">
        <v>254</v>
      </c>
      <c r="CJ13" s="121">
        <v>1203</v>
      </c>
      <c r="CK13" s="74">
        <v>2899</v>
      </c>
      <c r="CL13" s="74">
        <v>808</v>
      </c>
      <c r="CM13" s="74">
        <v>226</v>
      </c>
      <c r="CN13" s="74">
        <v>411</v>
      </c>
      <c r="CO13" s="94">
        <v>1.26</v>
      </c>
      <c r="CP13" s="86" t="s">
        <v>439</v>
      </c>
      <c r="CQ13" s="74">
        <v>3</v>
      </c>
      <c r="CR13" s="74">
        <v>4</v>
      </c>
      <c r="CS13" s="74">
        <v>5</v>
      </c>
      <c r="CT13" s="74">
        <v>2</v>
      </c>
      <c r="CU13" s="74">
        <v>150</v>
      </c>
      <c r="CV13" s="74">
        <v>15</v>
      </c>
      <c r="CW13" s="71">
        <v>1264</v>
      </c>
      <c r="CX13" s="74">
        <v>5</v>
      </c>
      <c r="CY13" s="86">
        <v>429</v>
      </c>
      <c r="CZ13" s="86">
        <v>21</v>
      </c>
      <c r="DA13" s="86">
        <v>396</v>
      </c>
      <c r="DB13" s="86">
        <v>8</v>
      </c>
      <c r="DC13" s="86">
        <v>82</v>
      </c>
      <c r="DD13" s="86">
        <v>43</v>
      </c>
      <c r="DE13" s="86">
        <v>1138</v>
      </c>
      <c r="DF13" s="71">
        <v>7504</v>
      </c>
      <c r="DG13" s="71">
        <v>2519</v>
      </c>
      <c r="DH13" s="71">
        <v>1552</v>
      </c>
      <c r="DI13" s="71">
        <v>759363.87699999998</v>
      </c>
      <c r="DJ13" s="71">
        <v>488897.70600000001</v>
      </c>
      <c r="DK13" s="71">
        <v>432392.62699999998</v>
      </c>
      <c r="DL13" s="71">
        <v>72317</v>
      </c>
      <c r="DM13" s="74">
        <v>14</v>
      </c>
      <c r="DN13" s="71">
        <v>12066</v>
      </c>
      <c r="DO13" s="71">
        <v>1618</v>
      </c>
      <c r="DP13" s="71">
        <v>1044</v>
      </c>
      <c r="DQ13" s="86">
        <v>50</v>
      </c>
      <c r="DR13" s="86">
        <v>1305</v>
      </c>
      <c r="DS13" s="71">
        <v>3240</v>
      </c>
      <c r="DT13" s="161">
        <v>10856</v>
      </c>
      <c r="DU13" s="71">
        <v>1738</v>
      </c>
      <c r="DV13" s="71">
        <v>1632</v>
      </c>
      <c r="DW13" s="86">
        <v>226</v>
      </c>
      <c r="DX13" s="86">
        <v>176</v>
      </c>
      <c r="DY13" s="86">
        <v>1</v>
      </c>
      <c r="DZ13" s="86">
        <v>1098</v>
      </c>
      <c r="EA13" s="86">
        <v>18</v>
      </c>
      <c r="EB13" s="86">
        <v>10506</v>
      </c>
      <c r="EC13" s="74" t="s">
        <v>1208</v>
      </c>
      <c r="ED13" s="116">
        <v>101</v>
      </c>
      <c r="EE13" s="71">
        <v>7768</v>
      </c>
      <c r="EF13" s="226">
        <v>6867</v>
      </c>
      <c r="EG13" s="74">
        <v>0</v>
      </c>
      <c r="EH13" s="118">
        <v>1162</v>
      </c>
      <c r="EI13" s="86">
        <v>87</v>
      </c>
      <c r="EJ13" s="86">
        <v>70</v>
      </c>
      <c r="EK13" s="72">
        <v>64.400000000000006</v>
      </c>
      <c r="EL13" s="86">
        <v>24</v>
      </c>
      <c r="EM13" s="86">
        <v>31</v>
      </c>
      <c r="EN13" s="86">
        <v>482</v>
      </c>
      <c r="EO13" s="87">
        <v>83</v>
      </c>
      <c r="EP13" s="87">
        <v>7</v>
      </c>
      <c r="EQ13" s="87">
        <v>799</v>
      </c>
      <c r="ER13" s="71">
        <v>1656</v>
      </c>
      <c r="ES13" s="72">
        <v>98.5</v>
      </c>
      <c r="ET13" s="72">
        <v>98.5</v>
      </c>
      <c r="EU13" s="87">
        <v>67</v>
      </c>
      <c r="EV13" s="72">
        <v>8.69</v>
      </c>
      <c r="EW13" s="87">
        <v>44407</v>
      </c>
      <c r="EX13" s="72">
        <v>37.299999999999997</v>
      </c>
      <c r="EY13" s="87">
        <v>399432</v>
      </c>
      <c r="EZ13" s="72">
        <v>-3.2</v>
      </c>
      <c r="FA13" s="86">
        <v>202</v>
      </c>
      <c r="FB13" s="86">
        <v>7</v>
      </c>
      <c r="FC13" s="125">
        <v>3434</v>
      </c>
      <c r="FD13" s="71">
        <v>93</v>
      </c>
      <c r="FE13" s="328" t="s">
        <v>1209</v>
      </c>
      <c r="FF13" s="71">
        <v>100</v>
      </c>
      <c r="FG13" s="72">
        <v>100</v>
      </c>
      <c r="FH13" s="79">
        <v>85176</v>
      </c>
      <c r="FI13" s="79">
        <v>4693</v>
      </c>
      <c r="FJ13" s="71">
        <v>41</v>
      </c>
      <c r="FK13" s="115">
        <v>73978</v>
      </c>
      <c r="FL13" s="79">
        <v>62560</v>
      </c>
      <c r="FM13" s="79">
        <v>6325</v>
      </c>
      <c r="FN13" s="79">
        <v>5093</v>
      </c>
      <c r="FO13" s="79">
        <v>6505</v>
      </c>
      <c r="FP13" s="119">
        <v>19.3</v>
      </c>
      <c r="FQ13" s="116">
        <v>230</v>
      </c>
      <c r="FR13" s="116">
        <v>15.77</v>
      </c>
      <c r="FS13" s="118">
        <v>2733</v>
      </c>
      <c r="FT13" s="86">
        <v>21</v>
      </c>
      <c r="FU13" s="86">
        <v>77</v>
      </c>
      <c r="FV13" s="86">
        <v>60</v>
      </c>
      <c r="FW13" s="96">
        <v>26</v>
      </c>
      <c r="FX13" s="95">
        <v>557</v>
      </c>
      <c r="FY13" s="149">
        <v>62.136440979779195</v>
      </c>
      <c r="FZ13" s="74" t="s">
        <v>1208</v>
      </c>
      <c r="GA13" s="111">
        <v>99.9</v>
      </c>
      <c r="GB13" s="111">
        <v>92.1</v>
      </c>
      <c r="GC13" s="72">
        <v>97.8</v>
      </c>
      <c r="GD13" s="80">
        <v>31.2</v>
      </c>
      <c r="GE13" s="117">
        <v>38</v>
      </c>
      <c r="GF13" s="116">
        <v>7</v>
      </c>
      <c r="GG13" s="116">
        <v>37</v>
      </c>
      <c r="GH13" s="86">
        <v>990</v>
      </c>
      <c r="GI13" s="86">
        <v>4</v>
      </c>
      <c r="GJ13" s="86">
        <v>881</v>
      </c>
      <c r="GK13" s="86">
        <v>1879</v>
      </c>
      <c r="GL13" s="86">
        <v>6</v>
      </c>
      <c r="GM13" s="115">
        <v>1714260</v>
      </c>
      <c r="GN13" s="114">
        <v>5091</v>
      </c>
      <c r="GO13" s="86" t="s">
        <v>439</v>
      </c>
      <c r="GP13" s="86" t="s">
        <v>439</v>
      </c>
      <c r="GQ13" s="71">
        <v>13121</v>
      </c>
      <c r="GR13" s="74">
        <v>38</v>
      </c>
      <c r="GS13" s="74">
        <v>1982</v>
      </c>
      <c r="GT13" s="74">
        <v>11101</v>
      </c>
      <c r="GU13" s="71">
        <v>123247</v>
      </c>
      <c r="GV13" s="71">
        <v>417</v>
      </c>
      <c r="GW13" s="71">
        <v>21030</v>
      </c>
      <c r="GX13" s="71">
        <v>101800</v>
      </c>
      <c r="GY13" s="71">
        <v>902</v>
      </c>
      <c r="GZ13" s="71">
        <v>9119</v>
      </c>
      <c r="HA13" s="71">
        <v>716216</v>
      </c>
      <c r="HB13" s="71">
        <v>1964</v>
      </c>
      <c r="HC13" s="71">
        <v>14527</v>
      </c>
      <c r="HD13" s="71">
        <v>316442</v>
      </c>
      <c r="HE13" s="71">
        <v>325</v>
      </c>
      <c r="HF13" s="71">
        <v>11389</v>
      </c>
      <c r="HG13" s="71">
        <v>240820.85</v>
      </c>
      <c r="HH13" s="74">
        <v>320</v>
      </c>
      <c r="HI13" s="71" t="s">
        <v>439</v>
      </c>
      <c r="HJ13" s="71" t="s">
        <v>439</v>
      </c>
      <c r="HK13" s="88">
        <v>61.67</v>
      </c>
      <c r="HL13" s="86">
        <v>2348</v>
      </c>
      <c r="HM13" s="71">
        <v>3232</v>
      </c>
      <c r="HN13" s="71">
        <v>1737</v>
      </c>
      <c r="HO13" s="87">
        <v>388</v>
      </c>
      <c r="HP13" s="74" t="s">
        <v>1208</v>
      </c>
      <c r="HQ13" s="74" t="s">
        <v>1208</v>
      </c>
      <c r="HR13" s="74" t="s">
        <v>1208</v>
      </c>
      <c r="HS13" s="87">
        <v>153</v>
      </c>
      <c r="HT13" s="71">
        <v>1309112</v>
      </c>
      <c r="HU13" s="71">
        <v>10427253</v>
      </c>
      <c r="HV13" s="86">
        <v>1026976</v>
      </c>
      <c r="HW13" s="86">
        <v>1282855</v>
      </c>
      <c r="HX13" s="86">
        <v>8598</v>
      </c>
      <c r="HY13" s="86">
        <v>14129</v>
      </c>
      <c r="HZ13" s="86">
        <v>17229</v>
      </c>
      <c r="IA13" s="86">
        <v>232020</v>
      </c>
      <c r="IB13" s="86">
        <v>162630</v>
      </c>
      <c r="IC13" s="71">
        <v>3489</v>
      </c>
      <c r="ID13" s="71">
        <v>4808866</v>
      </c>
      <c r="IE13" s="71">
        <v>331969</v>
      </c>
      <c r="IF13" s="71">
        <v>187</v>
      </c>
      <c r="IG13" s="71">
        <v>6</v>
      </c>
      <c r="IH13" s="71">
        <v>121</v>
      </c>
      <c r="II13" s="71">
        <v>4</v>
      </c>
      <c r="IJ13" s="71">
        <v>57255</v>
      </c>
      <c r="IK13" s="71">
        <v>158010</v>
      </c>
      <c r="IL13" s="79">
        <v>3000</v>
      </c>
      <c r="IM13" s="145">
        <v>0</v>
      </c>
      <c r="IN13" s="474">
        <v>36.79</v>
      </c>
      <c r="IO13" s="463">
        <v>184382</v>
      </c>
      <c r="IP13" s="162">
        <v>-2.7</v>
      </c>
      <c r="IQ13" s="80">
        <v>1.2</v>
      </c>
      <c r="IR13" s="80">
        <v>0.8</v>
      </c>
      <c r="IS13" s="80">
        <v>2015.1</v>
      </c>
      <c r="IT13" s="80">
        <v>2015.1</v>
      </c>
      <c r="IU13" s="71">
        <v>30865</v>
      </c>
      <c r="IV13" s="72">
        <v>76.3</v>
      </c>
      <c r="IW13" s="72">
        <v>57.2</v>
      </c>
      <c r="IX13" s="72">
        <v>33.6</v>
      </c>
      <c r="IY13" s="72">
        <v>66.7</v>
      </c>
      <c r="IZ13" s="72">
        <v>17.600000000000001</v>
      </c>
      <c r="JA13" s="79">
        <v>1</v>
      </c>
      <c r="JB13" s="79">
        <v>23</v>
      </c>
      <c r="JC13" s="111">
        <v>86.6</v>
      </c>
      <c r="JD13" s="110">
        <v>0.78</v>
      </c>
      <c r="JE13" s="109">
        <v>89.3</v>
      </c>
      <c r="JF13" s="109">
        <v>7.6</v>
      </c>
      <c r="JG13" s="109">
        <v>5</v>
      </c>
      <c r="JH13" s="108">
        <v>103802151</v>
      </c>
      <c r="JI13" s="74">
        <v>40.700000000000003</v>
      </c>
      <c r="JJ13" s="74">
        <v>36.4</v>
      </c>
      <c r="JK13" s="74" t="s">
        <v>439</v>
      </c>
      <c r="JL13" s="74" t="s">
        <v>439</v>
      </c>
      <c r="JM13" s="74">
        <v>86.4</v>
      </c>
      <c r="JN13" s="72">
        <v>52.5</v>
      </c>
      <c r="JO13" s="462">
        <v>2445</v>
      </c>
      <c r="JP13" s="74" t="s">
        <v>1208</v>
      </c>
      <c r="JQ13" s="74" t="s">
        <v>1208</v>
      </c>
      <c r="JR13" s="74" t="s">
        <v>1208</v>
      </c>
      <c r="JS13" s="72">
        <v>36</v>
      </c>
      <c r="JT13" s="72">
        <v>29.9</v>
      </c>
      <c r="JU13" s="71">
        <v>45991</v>
      </c>
      <c r="JV13" s="71">
        <v>1084</v>
      </c>
      <c r="JW13" s="71">
        <v>853</v>
      </c>
      <c r="JX13" s="71">
        <v>3967</v>
      </c>
      <c r="JY13" s="71">
        <v>4880</v>
      </c>
      <c r="JZ13" s="71">
        <v>5144</v>
      </c>
      <c r="KA13" s="71">
        <v>6088</v>
      </c>
      <c r="KB13" s="71">
        <v>7047</v>
      </c>
      <c r="KC13" s="71">
        <v>7722</v>
      </c>
      <c r="KD13" s="71">
        <v>6529</v>
      </c>
      <c r="KE13" s="71">
        <v>5993</v>
      </c>
      <c r="KF13" s="71">
        <v>5024</v>
      </c>
      <c r="KG13" s="71">
        <v>3592</v>
      </c>
      <c r="KH13" s="74" t="s">
        <v>1208</v>
      </c>
      <c r="KI13" s="71">
        <v>2542</v>
      </c>
      <c r="KJ13" s="71">
        <v>1120</v>
      </c>
      <c r="KK13" s="71">
        <v>596</v>
      </c>
      <c r="KL13" s="71">
        <v>315</v>
      </c>
      <c r="KM13" s="71">
        <v>5895</v>
      </c>
      <c r="KN13" s="71">
        <v>5827</v>
      </c>
      <c r="KO13" s="71">
        <v>5473</v>
      </c>
      <c r="KP13" s="71">
        <v>6105</v>
      </c>
      <c r="KQ13" s="71">
        <v>7201</v>
      </c>
      <c r="KR13" s="71">
        <v>8257</v>
      </c>
      <c r="KS13" s="71">
        <v>8907</v>
      </c>
      <c r="KT13" s="71">
        <v>7821</v>
      </c>
      <c r="KU13" s="71">
        <v>7716</v>
      </c>
      <c r="KV13" s="71">
        <v>7969</v>
      </c>
      <c r="KW13" s="71">
        <v>8634</v>
      </c>
      <c r="KX13" s="74" t="s">
        <v>1207</v>
      </c>
      <c r="KY13" s="71">
        <v>9069</v>
      </c>
      <c r="KZ13" s="71">
        <v>7230</v>
      </c>
      <c r="LA13" s="71">
        <v>6277</v>
      </c>
      <c r="LB13" s="71">
        <v>9760</v>
      </c>
    </row>
    <row r="14" spans="1:314" ht="12" customHeight="1">
      <c r="A14" s="3">
        <v>72010</v>
      </c>
      <c r="B14" s="2" t="s">
        <v>784</v>
      </c>
      <c r="C14" s="94">
        <v>767.72</v>
      </c>
      <c r="D14" s="71">
        <v>274297</v>
      </c>
      <c r="E14" s="72">
        <v>11.4</v>
      </c>
      <c r="F14" s="72">
        <v>58.3</v>
      </c>
      <c r="G14" s="72">
        <v>30.3</v>
      </c>
      <c r="H14" s="79">
        <v>10932</v>
      </c>
      <c r="I14" s="79">
        <v>23756</v>
      </c>
      <c r="J14" s="79">
        <v>37958</v>
      </c>
      <c r="K14" s="71">
        <v>42385</v>
      </c>
      <c r="L14" s="71">
        <v>123782</v>
      </c>
      <c r="M14" s="71">
        <v>1895</v>
      </c>
      <c r="N14" s="71">
        <v>9078</v>
      </c>
      <c r="O14" s="74">
        <v>9088</v>
      </c>
      <c r="P14" s="74" t="s">
        <v>1208</v>
      </c>
      <c r="Q14" s="74" t="s">
        <v>1208</v>
      </c>
      <c r="R14" s="79">
        <v>282925</v>
      </c>
      <c r="S14" s="71">
        <v>282693</v>
      </c>
      <c r="T14" s="71">
        <v>290029</v>
      </c>
      <c r="U14" s="71">
        <v>608605</v>
      </c>
      <c r="V14" s="71">
        <v>828805</v>
      </c>
      <c r="W14" s="71">
        <v>319939</v>
      </c>
      <c r="X14" s="71">
        <v>929901</v>
      </c>
      <c r="Y14" s="86">
        <v>0</v>
      </c>
      <c r="Z14" s="477">
        <v>91</v>
      </c>
      <c r="AA14" s="86">
        <v>1</v>
      </c>
      <c r="AB14" s="74" t="s">
        <v>1208</v>
      </c>
      <c r="AC14" s="74" t="s">
        <v>1208</v>
      </c>
      <c r="AD14" s="87" t="s">
        <v>439</v>
      </c>
      <c r="AE14" s="71">
        <v>4198</v>
      </c>
      <c r="AF14" s="86">
        <v>2089</v>
      </c>
      <c r="AG14" s="71">
        <v>120</v>
      </c>
      <c r="AH14" s="71">
        <v>95019</v>
      </c>
      <c r="AI14" s="71">
        <v>1752</v>
      </c>
      <c r="AJ14" s="74" t="s">
        <v>1208</v>
      </c>
      <c r="AK14" s="477">
        <v>24</v>
      </c>
      <c r="AL14" s="71">
        <v>2082</v>
      </c>
      <c r="AM14" s="74">
        <v>46</v>
      </c>
      <c r="AN14" s="71">
        <v>12172</v>
      </c>
      <c r="AO14" s="71">
        <v>790</v>
      </c>
      <c r="AP14" s="71">
        <v>93</v>
      </c>
      <c r="AQ14" s="102">
        <v>20</v>
      </c>
      <c r="AR14" s="71">
        <v>6528</v>
      </c>
      <c r="AS14" s="71">
        <v>456</v>
      </c>
      <c r="AT14" s="71">
        <v>10</v>
      </c>
      <c r="AU14" s="71">
        <v>262</v>
      </c>
      <c r="AV14" s="71">
        <v>10</v>
      </c>
      <c r="AW14" s="71">
        <v>13</v>
      </c>
      <c r="AX14" s="74" t="s">
        <v>1208</v>
      </c>
      <c r="AY14" s="74" t="s">
        <v>1208</v>
      </c>
      <c r="AZ14" s="74" t="s">
        <v>1208</v>
      </c>
      <c r="BA14" s="74" t="s">
        <v>1208</v>
      </c>
      <c r="BB14" s="72">
        <v>93.75</v>
      </c>
      <c r="BC14" s="72">
        <v>124.9</v>
      </c>
      <c r="BD14" s="72">
        <v>117.4</v>
      </c>
      <c r="BE14" s="74" t="s">
        <v>1208</v>
      </c>
      <c r="BF14" s="86">
        <v>10</v>
      </c>
      <c r="BG14" s="102">
        <v>10</v>
      </c>
      <c r="BH14" s="102">
        <v>9</v>
      </c>
      <c r="BI14" s="74" t="s">
        <v>1208</v>
      </c>
      <c r="BJ14" s="74" t="s">
        <v>1208</v>
      </c>
      <c r="BK14" s="86">
        <v>4</v>
      </c>
      <c r="BL14" s="86">
        <v>4</v>
      </c>
      <c r="BM14" s="102">
        <v>4</v>
      </c>
      <c r="BN14" s="102">
        <v>4</v>
      </c>
      <c r="BO14" s="74">
        <v>6</v>
      </c>
      <c r="BP14" s="71">
        <v>25215</v>
      </c>
      <c r="BQ14" s="74">
        <v>1</v>
      </c>
      <c r="BR14" s="71">
        <v>37774</v>
      </c>
      <c r="BS14" s="74">
        <v>3</v>
      </c>
      <c r="BT14" s="71">
        <v>62360</v>
      </c>
      <c r="BU14" s="74">
        <v>2</v>
      </c>
      <c r="BV14" s="71">
        <v>4323</v>
      </c>
      <c r="BW14" s="72">
        <v>42</v>
      </c>
      <c r="BX14" s="86">
        <v>2</v>
      </c>
      <c r="BY14" s="86">
        <v>3</v>
      </c>
      <c r="BZ14" s="86">
        <v>581</v>
      </c>
      <c r="CA14" s="86">
        <v>6325</v>
      </c>
      <c r="CB14" s="72">
        <v>71.599999999999994</v>
      </c>
      <c r="CC14" s="101">
        <v>1.07</v>
      </c>
      <c r="CD14" s="72">
        <v>32.299999999999997</v>
      </c>
      <c r="CE14" s="72">
        <v>3.7946263519826835</v>
      </c>
      <c r="CF14" s="72">
        <v>60.886600000000001</v>
      </c>
      <c r="CG14" s="74">
        <v>21</v>
      </c>
      <c r="CH14" s="71">
        <v>4423</v>
      </c>
      <c r="CI14" s="74">
        <v>255</v>
      </c>
      <c r="CJ14" s="74">
        <v>1178</v>
      </c>
      <c r="CK14" s="74">
        <v>3302</v>
      </c>
      <c r="CL14" s="74">
        <v>889</v>
      </c>
      <c r="CM14" s="74">
        <v>262</v>
      </c>
      <c r="CN14" s="74">
        <v>475</v>
      </c>
      <c r="CO14" s="94">
        <v>1.34</v>
      </c>
      <c r="CP14" s="101">
        <v>80090400</v>
      </c>
      <c r="CQ14" s="74">
        <v>2</v>
      </c>
      <c r="CR14" s="74">
        <v>2</v>
      </c>
      <c r="CS14" s="74">
        <v>2</v>
      </c>
      <c r="CT14" s="74">
        <v>2</v>
      </c>
      <c r="CU14" s="74">
        <v>150</v>
      </c>
      <c r="CV14" s="74">
        <v>20</v>
      </c>
      <c r="CW14" s="71">
        <v>1434</v>
      </c>
      <c r="CX14" s="74">
        <v>12</v>
      </c>
      <c r="CY14" s="74">
        <v>1109</v>
      </c>
      <c r="CZ14" s="86">
        <v>35</v>
      </c>
      <c r="DA14" s="86">
        <v>576</v>
      </c>
      <c r="DB14" s="86">
        <v>24</v>
      </c>
      <c r="DC14" s="86">
        <v>217</v>
      </c>
      <c r="DD14" s="86">
        <v>13</v>
      </c>
      <c r="DE14" s="86">
        <v>331</v>
      </c>
      <c r="DF14" s="71">
        <v>10086</v>
      </c>
      <c r="DG14" s="71">
        <v>2274</v>
      </c>
      <c r="DH14" s="71">
        <v>2260</v>
      </c>
      <c r="DI14" s="71">
        <v>965231.08299999998</v>
      </c>
      <c r="DJ14" s="71">
        <v>374289.79499999998</v>
      </c>
      <c r="DK14" s="71">
        <v>631575.95200000005</v>
      </c>
      <c r="DL14" s="71">
        <v>83017</v>
      </c>
      <c r="DM14" s="74">
        <v>22</v>
      </c>
      <c r="DN14" s="71">
        <v>16794</v>
      </c>
      <c r="DO14" s="71">
        <v>1853</v>
      </c>
      <c r="DP14" s="71">
        <v>1537</v>
      </c>
      <c r="DQ14" s="86">
        <v>160</v>
      </c>
      <c r="DR14" s="86">
        <v>1064</v>
      </c>
      <c r="DS14" s="71">
        <v>9970</v>
      </c>
      <c r="DT14" s="122">
        <v>10004</v>
      </c>
      <c r="DU14" s="71">
        <v>2659</v>
      </c>
      <c r="DV14" s="71">
        <v>2807</v>
      </c>
      <c r="DW14" s="86">
        <v>304</v>
      </c>
      <c r="DX14" s="86">
        <v>219</v>
      </c>
      <c r="DY14" s="86">
        <v>0</v>
      </c>
      <c r="DZ14" s="86">
        <v>1801</v>
      </c>
      <c r="EA14" s="86">
        <v>50</v>
      </c>
      <c r="EB14" s="86">
        <v>12387</v>
      </c>
      <c r="EC14" s="74" t="s">
        <v>1208</v>
      </c>
      <c r="ED14" s="116">
        <v>82</v>
      </c>
      <c r="EE14" s="71">
        <v>6159</v>
      </c>
      <c r="EF14" s="118">
        <v>5946</v>
      </c>
      <c r="EG14" s="74">
        <v>0</v>
      </c>
      <c r="EH14" s="118">
        <v>1168</v>
      </c>
      <c r="EI14" s="86">
        <v>74</v>
      </c>
      <c r="EJ14" s="86">
        <v>82</v>
      </c>
      <c r="EK14" s="72">
        <v>69.900000000000006</v>
      </c>
      <c r="EL14" s="86">
        <v>29</v>
      </c>
      <c r="EM14" s="86">
        <v>53</v>
      </c>
      <c r="EN14" s="86">
        <v>1196</v>
      </c>
      <c r="EO14" s="87">
        <v>277</v>
      </c>
      <c r="EP14" s="87">
        <v>129</v>
      </c>
      <c r="EQ14" s="87">
        <v>1635</v>
      </c>
      <c r="ER14" s="71">
        <v>1806</v>
      </c>
      <c r="ES14" s="72">
        <v>98.5</v>
      </c>
      <c r="ET14" s="72">
        <v>97.7</v>
      </c>
      <c r="EU14" s="87">
        <v>45</v>
      </c>
      <c r="EV14" s="72">
        <v>11.1</v>
      </c>
      <c r="EW14" s="87">
        <v>53371</v>
      </c>
      <c r="EX14" s="72">
        <v>39.6</v>
      </c>
      <c r="EY14" s="87">
        <v>353367</v>
      </c>
      <c r="EZ14" s="72">
        <v>-3</v>
      </c>
      <c r="FA14" s="86">
        <v>371</v>
      </c>
      <c r="FB14" s="86">
        <v>17</v>
      </c>
      <c r="FC14" s="125">
        <v>5563</v>
      </c>
      <c r="FD14" s="86">
        <v>39</v>
      </c>
      <c r="FE14" s="328" t="s">
        <v>1209</v>
      </c>
      <c r="FF14" s="86">
        <v>100</v>
      </c>
      <c r="FG14" s="72">
        <v>91.3</v>
      </c>
      <c r="FH14" s="71">
        <v>113794</v>
      </c>
      <c r="FI14" s="71">
        <v>10983</v>
      </c>
      <c r="FJ14" s="71">
        <v>72</v>
      </c>
      <c r="FK14" s="115">
        <v>100729</v>
      </c>
      <c r="FL14" s="71">
        <v>86051</v>
      </c>
      <c r="FM14" s="71">
        <v>8704</v>
      </c>
      <c r="FN14" s="71">
        <v>5974</v>
      </c>
      <c r="FO14" s="71">
        <v>2082</v>
      </c>
      <c r="FP14" s="119">
        <v>10.1</v>
      </c>
      <c r="FQ14" s="116">
        <v>198</v>
      </c>
      <c r="FR14" s="111">
        <v>11.7</v>
      </c>
      <c r="FS14" s="118">
        <v>6798</v>
      </c>
      <c r="FT14" s="86">
        <v>83</v>
      </c>
      <c r="FU14" s="86">
        <v>76</v>
      </c>
      <c r="FV14" s="86">
        <v>94</v>
      </c>
      <c r="FW14" s="96">
        <v>33</v>
      </c>
      <c r="FX14" s="95">
        <v>1016</v>
      </c>
      <c r="FY14" s="149">
        <v>61.518978932595935</v>
      </c>
      <c r="FZ14" s="74" t="s">
        <v>1208</v>
      </c>
      <c r="GA14" s="111">
        <v>99.2</v>
      </c>
      <c r="GB14" s="111">
        <v>90.3</v>
      </c>
      <c r="GC14" s="72">
        <v>66.5</v>
      </c>
      <c r="GD14" s="80">
        <v>54.3</v>
      </c>
      <c r="GE14" s="117">
        <v>65</v>
      </c>
      <c r="GF14" s="116">
        <v>8</v>
      </c>
      <c r="GG14" s="116">
        <v>53</v>
      </c>
      <c r="GH14" s="86">
        <v>560</v>
      </c>
      <c r="GI14" s="86">
        <v>8</v>
      </c>
      <c r="GJ14" s="86">
        <v>1213</v>
      </c>
      <c r="GK14" s="86">
        <v>1428</v>
      </c>
      <c r="GL14" s="86">
        <v>2</v>
      </c>
      <c r="GM14" s="115">
        <v>3908824</v>
      </c>
      <c r="GN14" s="114">
        <v>5850</v>
      </c>
      <c r="GO14" s="86" t="s">
        <v>439</v>
      </c>
      <c r="GP14" s="86" t="s">
        <v>439</v>
      </c>
      <c r="GQ14" s="71">
        <v>12772</v>
      </c>
      <c r="GR14" s="74">
        <v>37</v>
      </c>
      <c r="GS14" s="74">
        <v>1862</v>
      </c>
      <c r="GT14" s="74">
        <v>10873</v>
      </c>
      <c r="GU14" s="71">
        <v>130297</v>
      </c>
      <c r="GV14" s="71">
        <v>403</v>
      </c>
      <c r="GW14" s="71">
        <v>28104</v>
      </c>
      <c r="GX14" s="71">
        <v>101790</v>
      </c>
      <c r="GY14" s="71">
        <v>650</v>
      </c>
      <c r="GZ14" s="71">
        <v>5592</v>
      </c>
      <c r="HA14" s="71">
        <v>482926</v>
      </c>
      <c r="HB14" s="71">
        <v>2076</v>
      </c>
      <c r="HC14" s="71">
        <v>16179</v>
      </c>
      <c r="HD14" s="71">
        <v>353689</v>
      </c>
      <c r="HE14" s="71">
        <v>323</v>
      </c>
      <c r="HF14" s="71">
        <v>16854</v>
      </c>
      <c r="HG14" s="71">
        <v>476806.28</v>
      </c>
      <c r="HH14" s="74">
        <v>314</v>
      </c>
      <c r="HI14" s="86">
        <v>11031</v>
      </c>
      <c r="HJ14" s="86">
        <v>220156</v>
      </c>
      <c r="HK14" s="88">
        <v>111.54</v>
      </c>
      <c r="HL14" s="86">
        <v>3236</v>
      </c>
      <c r="HM14" s="71">
        <v>4976</v>
      </c>
      <c r="HN14" s="71">
        <v>3094</v>
      </c>
      <c r="HO14" s="87">
        <v>456</v>
      </c>
      <c r="HP14" s="74" t="s">
        <v>1208</v>
      </c>
      <c r="HQ14" s="74" t="s">
        <v>1208</v>
      </c>
      <c r="HR14" s="74" t="s">
        <v>1208</v>
      </c>
      <c r="HS14" s="87">
        <v>133</v>
      </c>
      <c r="HT14" s="71">
        <v>2958491</v>
      </c>
      <c r="HU14" s="71">
        <v>20528908</v>
      </c>
      <c r="HV14" s="86">
        <v>1666478.4</v>
      </c>
      <c r="HW14" s="86">
        <v>2182090.2999999998</v>
      </c>
      <c r="HX14" s="86">
        <v>245462.1</v>
      </c>
      <c r="HY14" s="86">
        <v>4930</v>
      </c>
      <c r="HZ14" s="86">
        <v>0</v>
      </c>
      <c r="IA14" s="86">
        <v>216790</v>
      </c>
      <c r="IB14" s="86">
        <v>131040</v>
      </c>
      <c r="IC14" s="85">
        <v>8395</v>
      </c>
      <c r="ID14" s="85">
        <v>4077179</v>
      </c>
      <c r="IE14" s="85">
        <v>0</v>
      </c>
      <c r="IF14" s="79">
        <v>153</v>
      </c>
      <c r="IG14" s="79">
        <v>0</v>
      </c>
      <c r="IH14" s="85">
        <v>86</v>
      </c>
      <c r="II14" s="79">
        <v>0</v>
      </c>
      <c r="IJ14" s="85">
        <v>133422</v>
      </c>
      <c r="IK14" s="71">
        <v>176406</v>
      </c>
      <c r="IL14" s="79">
        <v>14963</v>
      </c>
      <c r="IM14" s="113">
        <v>0</v>
      </c>
      <c r="IN14" s="112">
        <v>40.72</v>
      </c>
      <c r="IO14" s="85">
        <v>185024</v>
      </c>
      <c r="IP14" s="162">
        <v>-18.12</v>
      </c>
      <c r="IQ14" s="80">
        <v>2.4</v>
      </c>
      <c r="IR14" s="80">
        <v>2.4</v>
      </c>
      <c r="IS14" s="80">
        <v>573</v>
      </c>
      <c r="IT14" s="80">
        <v>573</v>
      </c>
      <c r="IU14" s="71" t="s">
        <v>439</v>
      </c>
      <c r="IV14" s="72">
        <v>66.900000000000006</v>
      </c>
      <c r="IW14" s="72">
        <v>60.4</v>
      </c>
      <c r="IX14" s="72">
        <v>34.299999999999997</v>
      </c>
      <c r="IY14" s="72">
        <v>57.8</v>
      </c>
      <c r="IZ14" s="72">
        <v>20.7</v>
      </c>
      <c r="JA14" s="79">
        <v>7</v>
      </c>
      <c r="JB14" s="79">
        <v>8</v>
      </c>
      <c r="JC14" s="111">
        <v>75</v>
      </c>
      <c r="JD14" s="110">
        <v>0.79200000000000004</v>
      </c>
      <c r="JE14" s="109">
        <v>89.8</v>
      </c>
      <c r="JF14" s="109">
        <v>1.1000000000000001</v>
      </c>
      <c r="JG14" s="109">
        <v>8.6999999999999993</v>
      </c>
      <c r="JH14" s="108">
        <v>94724115</v>
      </c>
      <c r="JI14" s="74">
        <v>36</v>
      </c>
      <c r="JJ14" s="74">
        <v>33.299999999999997</v>
      </c>
      <c r="JK14" s="74" t="s">
        <v>439</v>
      </c>
      <c r="JL14" s="74" t="s">
        <v>439</v>
      </c>
      <c r="JM14" s="74">
        <v>14.7</v>
      </c>
      <c r="JN14" s="72">
        <v>46</v>
      </c>
      <c r="JO14" s="462">
        <v>2185</v>
      </c>
      <c r="JP14" s="74" t="s">
        <v>1208</v>
      </c>
      <c r="JQ14" s="74" t="s">
        <v>1208</v>
      </c>
      <c r="JR14" s="74" t="s">
        <v>1208</v>
      </c>
      <c r="JS14" s="72">
        <v>20</v>
      </c>
      <c r="JT14" s="72">
        <v>34.6</v>
      </c>
      <c r="JU14" s="71">
        <v>51504</v>
      </c>
      <c r="JV14" s="71">
        <v>1212</v>
      </c>
      <c r="JW14" s="71">
        <v>955</v>
      </c>
      <c r="JX14" s="71">
        <v>4275</v>
      </c>
      <c r="JY14" s="71">
        <v>5110</v>
      </c>
      <c r="JZ14" s="71">
        <v>5340</v>
      </c>
      <c r="KA14" s="71">
        <v>5906</v>
      </c>
      <c r="KB14" s="71">
        <v>7067</v>
      </c>
      <c r="KC14" s="71">
        <v>8404</v>
      </c>
      <c r="KD14" s="71">
        <v>7522</v>
      </c>
      <c r="KE14" s="71">
        <v>6714</v>
      </c>
      <c r="KF14" s="71">
        <v>5417</v>
      </c>
      <c r="KG14" s="71">
        <v>4130</v>
      </c>
      <c r="KH14" s="74" t="s">
        <v>1208</v>
      </c>
      <c r="KI14" s="71">
        <v>2815</v>
      </c>
      <c r="KJ14" s="71">
        <v>1312</v>
      </c>
      <c r="KK14" s="71">
        <v>639</v>
      </c>
      <c r="KL14" s="71">
        <v>342</v>
      </c>
      <c r="KM14" s="71">
        <v>6323</v>
      </c>
      <c r="KN14" s="71">
        <v>5914</v>
      </c>
      <c r="KO14" s="71">
        <v>5922</v>
      </c>
      <c r="KP14" s="71">
        <v>6699</v>
      </c>
      <c r="KQ14" s="71">
        <v>7441</v>
      </c>
      <c r="KR14" s="71">
        <v>8745</v>
      </c>
      <c r="KS14" s="71">
        <v>10166</v>
      </c>
      <c r="KT14" s="71">
        <v>9266</v>
      </c>
      <c r="KU14" s="71">
        <v>8974</v>
      </c>
      <c r="KV14" s="71">
        <v>9263</v>
      </c>
      <c r="KW14" s="71">
        <v>10555</v>
      </c>
      <c r="KX14" s="74" t="s">
        <v>1207</v>
      </c>
      <c r="KY14" s="71">
        <v>10771</v>
      </c>
      <c r="KZ14" s="71">
        <v>8675</v>
      </c>
      <c r="LA14" s="71">
        <v>7261</v>
      </c>
      <c r="LB14" s="71">
        <v>10449</v>
      </c>
    </row>
    <row r="15" spans="1:314" ht="12" customHeight="1">
      <c r="A15" s="3">
        <v>72036</v>
      </c>
      <c r="B15" s="2" t="s">
        <v>710</v>
      </c>
      <c r="C15" s="94">
        <v>757.2</v>
      </c>
      <c r="D15" s="71">
        <v>320406</v>
      </c>
      <c r="E15" s="72">
        <v>12.4</v>
      </c>
      <c r="F15" s="72">
        <v>60.8</v>
      </c>
      <c r="G15" s="72">
        <v>26.8</v>
      </c>
      <c r="H15" s="79">
        <v>14843</v>
      </c>
      <c r="I15" s="79">
        <v>31118</v>
      </c>
      <c r="J15" s="79">
        <v>48746</v>
      </c>
      <c r="K15" s="71">
        <v>40789</v>
      </c>
      <c r="L15" s="71">
        <v>143278</v>
      </c>
      <c r="M15" s="71">
        <v>2917</v>
      </c>
      <c r="N15" s="71">
        <v>10728</v>
      </c>
      <c r="O15" s="74">
        <v>11032</v>
      </c>
      <c r="P15" s="74" t="s">
        <v>1208</v>
      </c>
      <c r="Q15" s="74" t="s">
        <v>1208</v>
      </c>
      <c r="R15" s="79">
        <v>326219</v>
      </c>
      <c r="S15" s="71">
        <v>327692</v>
      </c>
      <c r="T15" s="71">
        <v>339551</v>
      </c>
      <c r="U15" s="71">
        <v>382581</v>
      </c>
      <c r="V15" s="71">
        <v>954695</v>
      </c>
      <c r="W15" s="71">
        <v>353134</v>
      </c>
      <c r="X15" s="71">
        <v>884791</v>
      </c>
      <c r="Y15" s="86">
        <v>11</v>
      </c>
      <c r="Z15" s="477">
        <v>94</v>
      </c>
      <c r="AA15" s="86">
        <v>10</v>
      </c>
      <c r="AB15" s="74" t="s">
        <v>1208</v>
      </c>
      <c r="AC15" s="74" t="s">
        <v>1208</v>
      </c>
      <c r="AD15" s="87">
        <v>61352</v>
      </c>
      <c r="AE15" s="71">
        <v>2186.9899999999998</v>
      </c>
      <c r="AF15" s="86">
        <v>1948.53</v>
      </c>
      <c r="AG15" s="71">
        <v>2004</v>
      </c>
      <c r="AH15" s="71">
        <v>63507</v>
      </c>
      <c r="AI15" s="71" t="s">
        <v>439</v>
      </c>
      <c r="AJ15" s="74" t="s">
        <v>1208</v>
      </c>
      <c r="AK15" s="477">
        <v>31</v>
      </c>
      <c r="AL15" s="71">
        <v>4765</v>
      </c>
      <c r="AM15" s="74">
        <v>51</v>
      </c>
      <c r="AN15" s="71">
        <v>15746</v>
      </c>
      <c r="AO15" s="71">
        <v>984</v>
      </c>
      <c r="AP15" s="71">
        <v>172</v>
      </c>
      <c r="AQ15" s="102">
        <v>25</v>
      </c>
      <c r="AR15" s="71">
        <v>8288</v>
      </c>
      <c r="AS15" s="71">
        <v>577</v>
      </c>
      <c r="AT15" s="71">
        <v>2</v>
      </c>
      <c r="AU15" s="71">
        <v>302</v>
      </c>
      <c r="AV15" s="71">
        <v>13</v>
      </c>
      <c r="AW15" s="71">
        <v>15</v>
      </c>
      <c r="AX15" s="74" t="s">
        <v>1208</v>
      </c>
      <c r="AY15" s="74" t="s">
        <v>1208</v>
      </c>
      <c r="AZ15" s="74" t="s">
        <v>1208</v>
      </c>
      <c r="BA15" s="74" t="s">
        <v>1208</v>
      </c>
      <c r="BB15" s="72">
        <v>100</v>
      </c>
      <c r="BC15" s="72">
        <v>122.2</v>
      </c>
      <c r="BD15" s="72">
        <v>121.3</v>
      </c>
      <c r="BE15" s="74" t="s">
        <v>1208</v>
      </c>
      <c r="BF15" s="86">
        <v>32</v>
      </c>
      <c r="BG15" s="102">
        <v>35</v>
      </c>
      <c r="BH15" s="102">
        <v>7</v>
      </c>
      <c r="BI15" s="74" t="s">
        <v>1208</v>
      </c>
      <c r="BJ15" s="74" t="s">
        <v>1208</v>
      </c>
      <c r="BK15" s="86">
        <v>3</v>
      </c>
      <c r="BL15" s="86">
        <v>3</v>
      </c>
      <c r="BM15" s="102">
        <v>5</v>
      </c>
      <c r="BN15" s="102">
        <v>2</v>
      </c>
      <c r="BO15" s="74">
        <v>6</v>
      </c>
      <c r="BP15" s="71">
        <v>27002</v>
      </c>
      <c r="BQ15" s="74">
        <v>2</v>
      </c>
      <c r="BR15" s="71">
        <v>36000</v>
      </c>
      <c r="BS15" s="74">
        <v>3</v>
      </c>
      <c r="BT15" s="71">
        <v>54027</v>
      </c>
      <c r="BU15" s="74">
        <v>3</v>
      </c>
      <c r="BV15" s="71">
        <v>8947</v>
      </c>
      <c r="BW15" s="72">
        <v>59.1</v>
      </c>
      <c r="BX15" s="86">
        <v>1</v>
      </c>
      <c r="BY15" s="86">
        <v>3</v>
      </c>
      <c r="BZ15" s="86">
        <v>520</v>
      </c>
      <c r="CA15" s="86">
        <v>5842</v>
      </c>
      <c r="CB15" s="72">
        <v>62.4</v>
      </c>
      <c r="CC15" s="101">
        <v>1.33</v>
      </c>
      <c r="CD15" s="72">
        <v>30</v>
      </c>
      <c r="CE15" s="72">
        <v>4.1700012872101677</v>
      </c>
      <c r="CF15" s="72">
        <v>63.838349999999998</v>
      </c>
      <c r="CG15" s="74">
        <v>22</v>
      </c>
      <c r="CH15" s="71">
        <v>5715</v>
      </c>
      <c r="CI15" s="74">
        <v>242</v>
      </c>
      <c r="CJ15" s="74">
        <v>861</v>
      </c>
      <c r="CK15" s="74">
        <v>3499</v>
      </c>
      <c r="CL15" s="74">
        <v>920</v>
      </c>
      <c r="CM15" s="74">
        <v>298</v>
      </c>
      <c r="CN15" s="74">
        <v>477</v>
      </c>
      <c r="CO15" s="94">
        <v>1.38</v>
      </c>
      <c r="CP15" s="72">
        <v>82647478</v>
      </c>
      <c r="CQ15" s="74">
        <v>5</v>
      </c>
      <c r="CR15" s="74">
        <v>68</v>
      </c>
      <c r="CS15" s="74">
        <v>2</v>
      </c>
      <c r="CT15" s="74">
        <v>1</v>
      </c>
      <c r="CU15" s="74">
        <v>74</v>
      </c>
      <c r="CV15" s="74">
        <v>16</v>
      </c>
      <c r="CW15" s="71">
        <v>1164</v>
      </c>
      <c r="CX15" s="74">
        <v>8</v>
      </c>
      <c r="CY15" s="74">
        <v>754</v>
      </c>
      <c r="CZ15" s="86">
        <v>49</v>
      </c>
      <c r="DA15" s="86">
        <v>639</v>
      </c>
      <c r="DB15" s="86">
        <v>8</v>
      </c>
      <c r="DC15" s="86">
        <v>92</v>
      </c>
      <c r="DD15" s="86">
        <v>37</v>
      </c>
      <c r="DE15" s="86">
        <v>993</v>
      </c>
      <c r="DF15" s="71">
        <v>9092</v>
      </c>
      <c r="DG15" s="71">
        <v>2852</v>
      </c>
      <c r="DH15" s="71">
        <v>1883</v>
      </c>
      <c r="DI15" s="71">
        <v>820093.84600000002</v>
      </c>
      <c r="DJ15" s="71">
        <v>461025.37300000002</v>
      </c>
      <c r="DK15" s="71">
        <v>522205.85</v>
      </c>
      <c r="DL15" s="71">
        <v>85720</v>
      </c>
      <c r="DM15" s="74">
        <v>18</v>
      </c>
      <c r="DN15" s="71">
        <v>16311</v>
      </c>
      <c r="DO15" s="71">
        <v>2180</v>
      </c>
      <c r="DP15" s="71">
        <v>1099</v>
      </c>
      <c r="DQ15" s="86">
        <v>76</v>
      </c>
      <c r="DR15" s="86">
        <v>2277</v>
      </c>
      <c r="DS15" s="71">
        <v>9048</v>
      </c>
      <c r="DT15" s="122">
        <v>10717</v>
      </c>
      <c r="DU15" s="71">
        <v>2716</v>
      </c>
      <c r="DV15" s="71">
        <v>2614</v>
      </c>
      <c r="DW15" s="86">
        <v>355</v>
      </c>
      <c r="DX15" s="86">
        <v>217</v>
      </c>
      <c r="DY15" s="86">
        <v>0</v>
      </c>
      <c r="DZ15" s="86">
        <v>1703</v>
      </c>
      <c r="EA15" s="86">
        <v>27</v>
      </c>
      <c r="EB15" s="86">
        <v>12838</v>
      </c>
      <c r="EC15" s="74" t="s">
        <v>1208</v>
      </c>
      <c r="ED15" s="116">
        <v>84</v>
      </c>
      <c r="EE15" s="71">
        <v>5969</v>
      </c>
      <c r="EF15" s="118">
        <v>5805</v>
      </c>
      <c r="EG15" s="74">
        <v>0</v>
      </c>
      <c r="EH15" s="118">
        <v>893</v>
      </c>
      <c r="EI15" s="86">
        <v>69</v>
      </c>
      <c r="EJ15" s="86">
        <v>71</v>
      </c>
      <c r="EK15" s="72">
        <v>70.2</v>
      </c>
      <c r="EL15" s="86">
        <v>48</v>
      </c>
      <c r="EM15" s="86">
        <v>154</v>
      </c>
      <c r="EN15" s="86">
        <v>318</v>
      </c>
      <c r="EO15" s="87">
        <v>89</v>
      </c>
      <c r="EP15" s="87">
        <v>46</v>
      </c>
      <c r="EQ15" s="87">
        <v>2002</v>
      </c>
      <c r="ER15" s="71">
        <v>2306</v>
      </c>
      <c r="ES15" s="72">
        <v>98.6</v>
      </c>
      <c r="ET15" s="72">
        <v>99.9</v>
      </c>
      <c r="EU15" s="87">
        <v>40</v>
      </c>
      <c r="EV15" s="72">
        <v>10.1</v>
      </c>
      <c r="EW15" s="87">
        <v>64534</v>
      </c>
      <c r="EX15" s="72">
        <v>34.799999999999997</v>
      </c>
      <c r="EY15" s="87">
        <v>347397</v>
      </c>
      <c r="EZ15" s="72">
        <v>-2.13</v>
      </c>
      <c r="FA15" s="86">
        <v>82</v>
      </c>
      <c r="FB15" s="86">
        <v>16</v>
      </c>
      <c r="FC15" s="120">
        <v>4681</v>
      </c>
      <c r="FD15" s="86">
        <v>76</v>
      </c>
      <c r="FE15" s="328" t="s">
        <v>1209</v>
      </c>
      <c r="FF15" s="86">
        <v>100</v>
      </c>
      <c r="FG15" s="72">
        <v>100</v>
      </c>
      <c r="FH15" s="71">
        <v>139195</v>
      </c>
      <c r="FI15" s="71">
        <v>17168</v>
      </c>
      <c r="FJ15" s="71">
        <v>180</v>
      </c>
      <c r="FK15" s="115">
        <v>117612</v>
      </c>
      <c r="FL15" s="71">
        <v>106398</v>
      </c>
      <c r="FM15" s="71">
        <v>7041</v>
      </c>
      <c r="FN15" s="71">
        <v>4173</v>
      </c>
      <c r="FO15" s="71">
        <v>4415</v>
      </c>
      <c r="FP15" s="119">
        <v>9.5</v>
      </c>
      <c r="FQ15" s="116">
        <v>320</v>
      </c>
      <c r="FR15" s="111">
        <v>10.82</v>
      </c>
      <c r="FS15" s="118">
        <v>6049</v>
      </c>
      <c r="FT15" s="86">
        <v>0</v>
      </c>
      <c r="FU15" s="86">
        <v>143</v>
      </c>
      <c r="FV15" s="86">
        <v>115</v>
      </c>
      <c r="FW15" s="96">
        <v>36</v>
      </c>
      <c r="FX15" s="95">
        <v>952</v>
      </c>
      <c r="FY15" s="149">
        <v>58.387268822164238</v>
      </c>
      <c r="FZ15" s="74" t="s">
        <v>1208</v>
      </c>
      <c r="GA15" s="111">
        <v>96.3</v>
      </c>
      <c r="GB15" s="111">
        <v>89.5</v>
      </c>
      <c r="GC15" s="72">
        <v>74</v>
      </c>
      <c r="GD15" s="80">
        <v>37.4</v>
      </c>
      <c r="GE15" s="117">
        <v>67</v>
      </c>
      <c r="GF15" s="116">
        <v>11</v>
      </c>
      <c r="GG15" s="116">
        <v>46</v>
      </c>
      <c r="GH15" s="86">
        <v>620</v>
      </c>
      <c r="GI15" s="86">
        <v>7</v>
      </c>
      <c r="GJ15" s="86">
        <v>1553</v>
      </c>
      <c r="GK15" s="86">
        <v>2127</v>
      </c>
      <c r="GL15" s="86">
        <v>4</v>
      </c>
      <c r="GM15" s="115">
        <v>2184607</v>
      </c>
      <c r="GN15" s="114">
        <v>5841</v>
      </c>
      <c r="GO15" s="86" t="s">
        <v>439</v>
      </c>
      <c r="GP15" s="86" t="s">
        <v>439</v>
      </c>
      <c r="GQ15" s="71">
        <v>15836</v>
      </c>
      <c r="GR15" s="74">
        <v>54</v>
      </c>
      <c r="GS15" s="74">
        <v>2670</v>
      </c>
      <c r="GT15" s="74">
        <v>13112</v>
      </c>
      <c r="GU15" s="71">
        <v>165207</v>
      </c>
      <c r="GV15" s="71">
        <v>599</v>
      </c>
      <c r="GW15" s="71">
        <v>35205</v>
      </c>
      <c r="GX15" s="71">
        <v>129403</v>
      </c>
      <c r="GY15" s="71">
        <v>1159</v>
      </c>
      <c r="GZ15" s="71">
        <v>11128</v>
      </c>
      <c r="HA15" s="71">
        <v>969271</v>
      </c>
      <c r="HB15" s="71">
        <v>2205</v>
      </c>
      <c r="HC15" s="71">
        <v>18458</v>
      </c>
      <c r="HD15" s="71">
        <v>433691</v>
      </c>
      <c r="HE15" s="71">
        <v>402</v>
      </c>
      <c r="HF15" s="71">
        <v>18922</v>
      </c>
      <c r="HG15" s="71">
        <v>632113.57999999996</v>
      </c>
      <c r="HH15" s="74">
        <v>391</v>
      </c>
      <c r="HI15" s="86" t="s">
        <v>439</v>
      </c>
      <c r="HJ15" s="86" t="s">
        <v>439</v>
      </c>
      <c r="HK15" s="88">
        <v>155.86000000000001</v>
      </c>
      <c r="HL15" s="86">
        <v>8201</v>
      </c>
      <c r="HM15" s="71">
        <v>5102</v>
      </c>
      <c r="HN15" s="71">
        <v>3566</v>
      </c>
      <c r="HO15" s="87">
        <v>537</v>
      </c>
      <c r="HP15" s="74" t="s">
        <v>1208</v>
      </c>
      <c r="HQ15" s="74" t="s">
        <v>1208</v>
      </c>
      <c r="HR15" s="74" t="s">
        <v>1208</v>
      </c>
      <c r="HS15" s="87">
        <v>252</v>
      </c>
      <c r="HT15" s="71">
        <v>3296692</v>
      </c>
      <c r="HU15" s="71">
        <v>26253213</v>
      </c>
      <c r="HV15" s="86">
        <v>2220740</v>
      </c>
      <c r="HW15" s="86">
        <v>2749669</v>
      </c>
      <c r="HX15" s="86">
        <v>474116</v>
      </c>
      <c r="HY15" s="86">
        <v>6260</v>
      </c>
      <c r="HZ15" s="86">
        <v>6260</v>
      </c>
      <c r="IA15" s="86">
        <v>204080</v>
      </c>
      <c r="IB15" s="86">
        <v>146260</v>
      </c>
      <c r="IC15" s="85">
        <v>4953</v>
      </c>
      <c r="ID15" s="85">
        <v>3190780</v>
      </c>
      <c r="IE15" s="85" t="s">
        <v>439</v>
      </c>
      <c r="IF15" s="79">
        <v>139</v>
      </c>
      <c r="IG15" s="79" t="s">
        <v>439</v>
      </c>
      <c r="IH15" s="85">
        <v>49</v>
      </c>
      <c r="II15" s="79" t="s">
        <v>439</v>
      </c>
      <c r="IJ15" s="85">
        <v>185599</v>
      </c>
      <c r="IK15" s="71">
        <v>212534</v>
      </c>
      <c r="IL15" s="79">
        <v>267</v>
      </c>
      <c r="IM15" s="113">
        <v>0</v>
      </c>
      <c r="IN15" s="112">
        <v>51.73</v>
      </c>
      <c r="IO15" s="85">
        <v>245463</v>
      </c>
      <c r="IP15" s="162" t="s">
        <v>439</v>
      </c>
      <c r="IQ15" s="80">
        <v>5</v>
      </c>
      <c r="IR15" s="80">
        <v>4.5999999999999996</v>
      </c>
      <c r="IS15" s="80">
        <v>1851</v>
      </c>
      <c r="IT15" s="80">
        <v>1824.2</v>
      </c>
      <c r="IU15" s="71">
        <v>0</v>
      </c>
      <c r="IV15" s="72">
        <v>69.599999999999994</v>
      </c>
      <c r="IW15" s="72">
        <v>59.1</v>
      </c>
      <c r="IX15" s="72">
        <v>28.8</v>
      </c>
      <c r="IY15" s="72">
        <v>66.8</v>
      </c>
      <c r="IZ15" s="72">
        <v>21.7</v>
      </c>
      <c r="JA15" s="79">
        <v>36</v>
      </c>
      <c r="JB15" s="79">
        <v>24</v>
      </c>
      <c r="JC15" s="111">
        <v>61</v>
      </c>
      <c r="JD15" s="110">
        <v>0.85599999999999998</v>
      </c>
      <c r="JE15" s="109">
        <v>87.4</v>
      </c>
      <c r="JF15" s="109">
        <v>3.2</v>
      </c>
      <c r="JG15" s="109">
        <v>8.6</v>
      </c>
      <c r="JH15" s="108">
        <v>83899403</v>
      </c>
      <c r="JI15" s="74">
        <v>37.200000000000003</v>
      </c>
      <c r="JJ15" s="74">
        <v>29.5</v>
      </c>
      <c r="JK15" s="74" t="s">
        <v>439</v>
      </c>
      <c r="JL15" s="74" t="s">
        <v>439</v>
      </c>
      <c r="JM15" s="74" t="s">
        <v>439</v>
      </c>
      <c r="JN15" s="72">
        <v>43.6</v>
      </c>
      <c r="JO15" s="462">
        <v>2043</v>
      </c>
      <c r="JP15" s="74" t="s">
        <v>1208</v>
      </c>
      <c r="JQ15" s="74" t="s">
        <v>1208</v>
      </c>
      <c r="JR15" s="74" t="s">
        <v>1208</v>
      </c>
      <c r="JS15" s="72">
        <v>28</v>
      </c>
      <c r="JT15" s="72">
        <v>28.5</v>
      </c>
      <c r="JU15" s="71">
        <v>63677</v>
      </c>
      <c r="JV15" s="71">
        <v>1136</v>
      </c>
      <c r="JW15" s="71">
        <v>957</v>
      </c>
      <c r="JX15" s="71">
        <v>5029</v>
      </c>
      <c r="JY15" s="71">
        <v>6663</v>
      </c>
      <c r="JZ15" s="71">
        <v>6777</v>
      </c>
      <c r="KA15" s="71">
        <v>7617</v>
      </c>
      <c r="KB15" s="71">
        <v>9008</v>
      </c>
      <c r="KC15" s="71">
        <v>9713</v>
      </c>
      <c r="KD15" s="71">
        <v>8410</v>
      </c>
      <c r="KE15" s="71">
        <v>8015</v>
      </c>
      <c r="KF15" s="71">
        <v>6757</v>
      </c>
      <c r="KG15" s="71">
        <v>4727</v>
      </c>
      <c r="KH15" s="74" t="s">
        <v>1208</v>
      </c>
      <c r="KI15" s="71">
        <v>3058</v>
      </c>
      <c r="KJ15" s="71">
        <v>1238</v>
      </c>
      <c r="KK15" s="71">
        <v>600</v>
      </c>
      <c r="KL15" s="71">
        <v>267</v>
      </c>
      <c r="KM15" s="71">
        <v>7211</v>
      </c>
      <c r="KN15" s="71">
        <v>6820</v>
      </c>
      <c r="KO15" s="71">
        <v>7817</v>
      </c>
      <c r="KP15" s="71">
        <v>8601</v>
      </c>
      <c r="KQ15" s="71">
        <v>9533</v>
      </c>
      <c r="KR15" s="71">
        <v>10901</v>
      </c>
      <c r="KS15" s="71">
        <v>11645</v>
      </c>
      <c r="KT15" s="71">
        <v>10540</v>
      </c>
      <c r="KU15" s="71">
        <v>10601</v>
      </c>
      <c r="KV15" s="71">
        <v>10988</v>
      </c>
      <c r="KW15" s="71">
        <v>11712</v>
      </c>
      <c r="KX15" s="74" t="s">
        <v>1207</v>
      </c>
      <c r="KY15" s="71">
        <v>11352</v>
      </c>
      <c r="KZ15" s="71">
        <v>8357</v>
      </c>
      <c r="LA15" s="71">
        <v>7198</v>
      </c>
      <c r="LB15" s="71">
        <v>10210</v>
      </c>
    </row>
    <row r="16" spans="1:314" ht="12" customHeight="1">
      <c r="A16" s="3">
        <v>72044</v>
      </c>
      <c r="B16" s="2" t="s">
        <v>711</v>
      </c>
      <c r="C16" s="94">
        <v>1232.26</v>
      </c>
      <c r="D16" s="71">
        <v>316611</v>
      </c>
      <c r="E16" s="72">
        <v>11.5</v>
      </c>
      <c r="F16" s="72">
        <v>57.3</v>
      </c>
      <c r="G16" s="72">
        <v>31.2</v>
      </c>
      <c r="H16" s="79">
        <v>13182</v>
      </c>
      <c r="I16" s="79">
        <v>28186</v>
      </c>
      <c r="J16" s="79">
        <v>45282</v>
      </c>
      <c r="K16" s="71">
        <v>49089</v>
      </c>
      <c r="L16" s="71">
        <v>146785</v>
      </c>
      <c r="M16" s="71">
        <v>2902</v>
      </c>
      <c r="N16" s="71">
        <v>7408</v>
      </c>
      <c r="O16" s="74">
        <v>8075</v>
      </c>
      <c r="P16" s="74" t="s">
        <v>1208</v>
      </c>
      <c r="Q16" s="74" t="s">
        <v>1208</v>
      </c>
      <c r="R16" s="79">
        <v>330785</v>
      </c>
      <c r="S16" s="71">
        <v>332931</v>
      </c>
      <c r="T16" s="71">
        <v>326153</v>
      </c>
      <c r="U16" s="71">
        <v>436117</v>
      </c>
      <c r="V16" s="71">
        <v>1122168</v>
      </c>
      <c r="W16" s="71">
        <v>405338</v>
      </c>
      <c r="X16" s="71">
        <v>812906</v>
      </c>
      <c r="Y16" s="86">
        <v>103</v>
      </c>
      <c r="Z16" s="477">
        <v>77</v>
      </c>
      <c r="AA16" s="86" t="s">
        <v>439</v>
      </c>
      <c r="AB16" s="74" t="s">
        <v>1208</v>
      </c>
      <c r="AC16" s="74" t="s">
        <v>1208</v>
      </c>
      <c r="AD16" s="87">
        <v>47820</v>
      </c>
      <c r="AE16" s="71">
        <v>5472.76</v>
      </c>
      <c r="AF16" s="86">
        <v>2753.21</v>
      </c>
      <c r="AG16" s="71">
        <v>4309</v>
      </c>
      <c r="AH16" s="71">
        <v>184656</v>
      </c>
      <c r="AI16" s="71" t="s">
        <v>439</v>
      </c>
      <c r="AJ16" s="74" t="s">
        <v>1208</v>
      </c>
      <c r="AK16" s="477">
        <v>35</v>
      </c>
      <c r="AL16" s="71">
        <v>2488</v>
      </c>
      <c r="AM16" s="74">
        <v>64</v>
      </c>
      <c r="AN16" s="71">
        <v>15695</v>
      </c>
      <c r="AO16" s="71">
        <v>1100</v>
      </c>
      <c r="AP16" s="71">
        <v>91</v>
      </c>
      <c r="AQ16" s="102">
        <v>39</v>
      </c>
      <c r="AR16" s="71">
        <v>8326</v>
      </c>
      <c r="AS16" s="71">
        <v>719</v>
      </c>
      <c r="AT16" s="71">
        <v>1</v>
      </c>
      <c r="AU16" s="71">
        <v>306</v>
      </c>
      <c r="AV16" s="71">
        <v>11</v>
      </c>
      <c r="AW16" s="71">
        <v>7</v>
      </c>
      <c r="AX16" s="74" t="s">
        <v>1208</v>
      </c>
      <c r="AY16" s="74" t="s">
        <v>1208</v>
      </c>
      <c r="AZ16" s="74" t="s">
        <v>1208</v>
      </c>
      <c r="BA16" s="74" t="s">
        <v>1208</v>
      </c>
      <c r="BB16" s="72">
        <v>100</v>
      </c>
      <c r="BC16" s="72">
        <v>124.4</v>
      </c>
      <c r="BD16" s="72">
        <v>108.2</v>
      </c>
      <c r="BE16" s="74" t="s">
        <v>1208</v>
      </c>
      <c r="BF16" s="86">
        <v>13</v>
      </c>
      <c r="BG16" s="102">
        <v>16</v>
      </c>
      <c r="BH16" s="102">
        <v>8</v>
      </c>
      <c r="BI16" s="74" t="s">
        <v>1208</v>
      </c>
      <c r="BJ16" s="74" t="s">
        <v>1208</v>
      </c>
      <c r="BK16" s="86">
        <v>7</v>
      </c>
      <c r="BL16" s="86">
        <v>7</v>
      </c>
      <c r="BM16" s="102">
        <v>15</v>
      </c>
      <c r="BN16" s="102">
        <v>7</v>
      </c>
      <c r="BO16" s="74">
        <v>7</v>
      </c>
      <c r="BP16" s="71">
        <v>21610</v>
      </c>
      <c r="BQ16" s="74">
        <v>2</v>
      </c>
      <c r="BR16" s="71">
        <v>40701</v>
      </c>
      <c r="BS16" s="74">
        <v>3</v>
      </c>
      <c r="BT16" s="71">
        <v>124825</v>
      </c>
      <c r="BU16" s="74">
        <v>2</v>
      </c>
      <c r="BV16" s="71">
        <v>2400</v>
      </c>
      <c r="BW16" s="72">
        <v>51.1</v>
      </c>
      <c r="BX16" s="86">
        <v>1</v>
      </c>
      <c r="BY16" s="86">
        <v>2</v>
      </c>
      <c r="BZ16" s="86">
        <v>130</v>
      </c>
      <c r="CA16" s="86">
        <v>2036</v>
      </c>
      <c r="CB16" s="72">
        <v>33.200000000000003</v>
      </c>
      <c r="CC16" s="101">
        <v>1.33</v>
      </c>
      <c r="CD16" s="72">
        <v>33.1</v>
      </c>
      <c r="CE16" s="72">
        <v>5.08499294156079</v>
      </c>
      <c r="CF16" s="72">
        <v>59.722200000000001</v>
      </c>
      <c r="CG16" s="74">
        <v>26</v>
      </c>
      <c r="CH16" s="71">
        <v>4802</v>
      </c>
      <c r="CI16" s="74">
        <v>250</v>
      </c>
      <c r="CJ16" s="74">
        <v>595</v>
      </c>
      <c r="CK16" s="74">
        <v>4208</v>
      </c>
      <c r="CL16" s="74">
        <v>1109</v>
      </c>
      <c r="CM16" s="74">
        <v>372</v>
      </c>
      <c r="CN16" s="74">
        <v>767</v>
      </c>
      <c r="CO16" s="94">
        <v>1.36</v>
      </c>
      <c r="CP16" s="101" t="s">
        <v>439</v>
      </c>
      <c r="CQ16" s="74">
        <v>11</v>
      </c>
      <c r="CR16" s="74">
        <v>18</v>
      </c>
      <c r="CS16" s="74">
        <v>4</v>
      </c>
      <c r="CT16" s="74">
        <v>2</v>
      </c>
      <c r="CU16" s="74">
        <v>180</v>
      </c>
      <c r="CV16" s="74">
        <v>16</v>
      </c>
      <c r="CW16" s="71">
        <v>1315</v>
      </c>
      <c r="CX16" s="74">
        <v>12</v>
      </c>
      <c r="CY16" s="74">
        <v>1189</v>
      </c>
      <c r="CZ16" s="86">
        <v>44</v>
      </c>
      <c r="DA16" s="86">
        <v>642</v>
      </c>
      <c r="DB16" s="86">
        <v>24</v>
      </c>
      <c r="DC16" s="86">
        <v>175</v>
      </c>
      <c r="DD16" s="86">
        <v>21</v>
      </c>
      <c r="DE16" s="86">
        <v>561</v>
      </c>
      <c r="DF16" s="71">
        <v>12508</v>
      </c>
      <c r="DG16" s="71">
        <v>3194</v>
      </c>
      <c r="DH16" s="71">
        <v>2601</v>
      </c>
      <c r="DI16" s="71">
        <v>1165100.6429999999</v>
      </c>
      <c r="DJ16" s="71">
        <v>497167.2</v>
      </c>
      <c r="DK16" s="71">
        <v>716743.37899999996</v>
      </c>
      <c r="DL16" s="71">
        <v>98637</v>
      </c>
      <c r="DM16" s="74">
        <v>7</v>
      </c>
      <c r="DN16" s="71">
        <v>21026</v>
      </c>
      <c r="DO16" s="71">
        <v>2849</v>
      </c>
      <c r="DP16" s="71">
        <v>2031</v>
      </c>
      <c r="DQ16" s="86">
        <v>113</v>
      </c>
      <c r="DR16" s="86">
        <v>1155</v>
      </c>
      <c r="DS16" s="71">
        <v>3855</v>
      </c>
      <c r="DT16" s="122">
        <v>12217</v>
      </c>
      <c r="DU16" s="71">
        <v>2763</v>
      </c>
      <c r="DV16" s="71">
        <v>2440</v>
      </c>
      <c r="DW16" s="86">
        <v>335</v>
      </c>
      <c r="DX16" s="86">
        <v>305</v>
      </c>
      <c r="DY16" s="86">
        <v>1</v>
      </c>
      <c r="DZ16" s="86">
        <v>1762</v>
      </c>
      <c r="EA16" s="86">
        <v>26</v>
      </c>
      <c r="EB16" s="86">
        <v>17122</v>
      </c>
      <c r="EC16" s="74" t="s">
        <v>1208</v>
      </c>
      <c r="ED16" s="116">
        <v>87</v>
      </c>
      <c r="EE16" s="71">
        <v>7897</v>
      </c>
      <c r="EF16" s="118">
        <v>7653</v>
      </c>
      <c r="EG16" s="74">
        <v>4</v>
      </c>
      <c r="EH16" s="115">
        <v>1169</v>
      </c>
      <c r="EI16" s="86">
        <v>64</v>
      </c>
      <c r="EJ16" s="86">
        <v>51</v>
      </c>
      <c r="EK16" s="72">
        <v>45.2</v>
      </c>
      <c r="EL16" s="86">
        <v>44</v>
      </c>
      <c r="EM16" s="86">
        <v>221</v>
      </c>
      <c r="EN16" s="86">
        <v>410</v>
      </c>
      <c r="EO16" s="87">
        <v>302</v>
      </c>
      <c r="EP16" s="87">
        <v>43</v>
      </c>
      <c r="EQ16" s="87">
        <v>1861</v>
      </c>
      <c r="ER16" s="71">
        <v>1916</v>
      </c>
      <c r="ES16" s="72">
        <v>97</v>
      </c>
      <c r="ET16" s="72">
        <v>96.4</v>
      </c>
      <c r="EU16" s="87">
        <v>46</v>
      </c>
      <c r="EV16" s="72">
        <v>12.68</v>
      </c>
      <c r="EW16" s="87">
        <v>61986</v>
      </c>
      <c r="EX16" s="72">
        <v>29.5</v>
      </c>
      <c r="EY16" s="87">
        <v>384901</v>
      </c>
      <c r="EZ16" s="72">
        <v>-2.7</v>
      </c>
      <c r="FA16" s="86">
        <v>319</v>
      </c>
      <c r="FB16" s="86">
        <v>14</v>
      </c>
      <c r="FC16" s="125">
        <v>5414</v>
      </c>
      <c r="FD16" s="86">
        <v>88</v>
      </c>
      <c r="FE16" s="328" t="s">
        <v>1209</v>
      </c>
      <c r="FF16" s="86">
        <v>100</v>
      </c>
      <c r="FG16" s="72">
        <v>100</v>
      </c>
      <c r="FH16" s="71">
        <v>120996</v>
      </c>
      <c r="FI16" s="71">
        <v>6353</v>
      </c>
      <c r="FJ16" s="71">
        <v>28</v>
      </c>
      <c r="FK16" s="115">
        <v>108473</v>
      </c>
      <c r="FL16" s="71">
        <v>96636</v>
      </c>
      <c r="FM16" s="71">
        <v>9682</v>
      </c>
      <c r="FN16" s="71">
        <v>2155</v>
      </c>
      <c r="FO16" s="71">
        <v>6170</v>
      </c>
      <c r="FP16" s="119">
        <v>23.3</v>
      </c>
      <c r="FQ16" s="116">
        <v>276</v>
      </c>
      <c r="FR16" s="111">
        <v>16</v>
      </c>
      <c r="FS16" s="118">
        <v>12074</v>
      </c>
      <c r="FT16" s="86">
        <v>71</v>
      </c>
      <c r="FU16" s="86">
        <v>146</v>
      </c>
      <c r="FV16" s="86">
        <v>315</v>
      </c>
      <c r="FW16" s="96">
        <v>18</v>
      </c>
      <c r="FX16" s="95">
        <v>466</v>
      </c>
      <c r="FY16" s="149">
        <v>64.484396444559408</v>
      </c>
      <c r="FZ16" s="74" t="s">
        <v>1208</v>
      </c>
      <c r="GA16" s="111">
        <v>99.8</v>
      </c>
      <c r="GB16" s="111">
        <v>88.4</v>
      </c>
      <c r="GC16" s="72">
        <v>54.9</v>
      </c>
      <c r="GD16" s="80">
        <v>68.599999999999994</v>
      </c>
      <c r="GE16" s="117">
        <v>58</v>
      </c>
      <c r="GF16" s="116">
        <v>13</v>
      </c>
      <c r="GG16" s="116">
        <v>79</v>
      </c>
      <c r="GH16" s="86">
        <v>827</v>
      </c>
      <c r="GI16" s="86">
        <v>9</v>
      </c>
      <c r="GJ16" s="86">
        <v>1425</v>
      </c>
      <c r="GK16" s="86">
        <v>2071</v>
      </c>
      <c r="GL16" s="86">
        <v>3</v>
      </c>
      <c r="GM16" s="115">
        <v>4287735</v>
      </c>
      <c r="GN16" s="114">
        <v>6648</v>
      </c>
      <c r="GO16" s="86">
        <v>15261805</v>
      </c>
      <c r="GP16" s="86">
        <v>13913433</v>
      </c>
      <c r="GQ16" s="71">
        <v>14280</v>
      </c>
      <c r="GR16" s="74">
        <v>84</v>
      </c>
      <c r="GS16" s="74">
        <v>2790</v>
      </c>
      <c r="GT16" s="74">
        <v>11406</v>
      </c>
      <c r="GU16" s="71">
        <v>139554</v>
      </c>
      <c r="GV16" s="71">
        <v>1416</v>
      </c>
      <c r="GW16" s="71">
        <v>41676</v>
      </c>
      <c r="GX16" s="71">
        <v>96462</v>
      </c>
      <c r="GY16" s="71">
        <v>654</v>
      </c>
      <c r="GZ16" s="71">
        <v>4854</v>
      </c>
      <c r="HA16" s="71">
        <v>463151</v>
      </c>
      <c r="HB16" s="71">
        <v>2408</v>
      </c>
      <c r="HC16" s="71">
        <v>16551</v>
      </c>
      <c r="HD16" s="71">
        <v>406663</v>
      </c>
      <c r="HE16" s="71">
        <v>535</v>
      </c>
      <c r="HF16" s="71">
        <v>24057</v>
      </c>
      <c r="HG16" s="71">
        <v>973587.22</v>
      </c>
      <c r="HH16" s="74">
        <v>525</v>
      </c>
      <c r="HI16" s="86" t="s">
        <v>439</v>
      </c>
      <c r="HJ16" s="86" t="s">
        <v>439</v>
      </c>
      <c r="HK16" s="501">
        <v>113.04</v>
      </c>
      <c r="HL16" s="86">
        <v>2656.5</v>
      </c>
      <c r="HM16" s="71">
        <v>4960</v>
      </c>
      <c r="HN16" s="71">
        <v>3116</v>
      </c>
      <c r="HO16" s="87">
        <v>249</v>
      </c>
      <c r="HP16" s="74" t="s">
        <v>1208</v>
      </c>
      <c r="HQ16" s="74" t="s">
        <v>1208</v>
      </c>
      <c r="HR16" s="74" t="s">
        <v>1208</v>
      </c>
      <c r="HS16" s="87">
        <v>349</v>
      </c>
      <c r="HT16" s="71">
        <v>3515864</v>
      </c>
      <c r="HU16" s="71">
        <v>27096829</v>
      </c>
      <c r="HV16" s="86">
        <v>2103524.2999999998</v>
      </c>
      <c r="HW16" s="86">
        <v>2559774.7000000002</v>
      </c>
      <c r="HX16" s="86">
        <v>473746.5</v>
      </c>
      <c r="HY16" s="86">
        <v>7120</v>
      </c>
      <c r="HZ16" s="86">
        <v>7896</v>
      </c>
      <c r="IA16" s="86">
        <v>338140</v>
      </c>
      <c r="IB16" s="86">
        <v>255910</v>
      </c>
      <c r="IC16" s="85">
        <v>4068</v>
      </c>
      <c r="ID16" s="85">
        <v>3258444</v>
      </c>
      <c r="IE16" s="85" t="s">
        <v>439</v>
      </c>
      <c r="IF16" s="79">
        <v>194</v>
      </c>
      <c r="IG16" s="79" t="s">
        <v>439</v>
      </c>
      <c r="IH16" s="85">
        <v>103</v>
      </c>
      <c r="II16" s="79" t="s">
        <v>439</v>
      </c>
      <c r="IJ16" s="85">
        <v>161816</v>
      </c>
      <c r="IK16" s="71">
        <v>222294</v>
      </c>
      <c r="IL16" s="79">
        <v>3250</v>
      </c>
      <c r="IM16" s="113" t="s">
        <v>439</v>
      </c>
      <c r="IN16" s="112">
        <v>42.64</v>
      </c>
      <c r="IO16" s="85">
        <v>143992</v>
      </c>
      <c r="IP16" s="162" t="s">
        <v>439</v>
      </c>
      <c r="IQ16" s="127">
        <v>2.89</v>
      </c>
      <c r="IR16" s="127">
        <v>1.75</v>
      </c>
      <c r="IS16" s="71">
        <v>2145.9</v>
      </c>
      <c r="IT16" s="71">
        <v>2012.3</v>
      </c>
      <c r="IU16" s="71" t="s">
        <v>439</v>
      </c>
      <c r="IV16" s="72">
        <v>70</v>
      </c>
      <c r="IW16" s="72">
        <v>49.9</v>
      </c>
      <c r="IX16" s="72">
        <v>34.1</v>
      </c>
      <c r="IY16" s="72">
        <v>57</v>
      </c>
      <c r="IZ16" s="72">
        <v>16.899999999999999</v>
      </c>
      <c r="JA16" s="79">
        <v>4</v>
      </c>
      <c r="JB16" s="79">
        <v>8</v>
      </c>
      <c r="JC16" s="111">
        <v>75</v>
      </c>
      <c r="JD16" s="110">
        <v>0.79900000000000004</v>
      </c>
      <c r="JE16" s="109">
        <v>87.1</v>
      </c>
      <c r="JF16" s="109">
        <v>7.2</v>
      </c>
      <c r="JG16" s="109">
        <v>3.7</v>
      </c>
      <c r="JH16" s="108">
        <v>129889048</v>
      </c>
      <c r="JI16" s="74">
        <v>40.1</v>
      </c>
      <c r="JJ16" s="74">
        <v>34.9</v>
      </c>
      <c r="JK16" s="74" t="s">
        <v>439</v>
      </c>
      <c r="JL16" s="74" t="s">
        <v>439</v>
      </c>
      <c r="JM16" s="74">
        <v>9.4</v>
      </c>
      <c r="JN16" s="72">
        <v>51.5</v>
      </c>
      <c r="JO16" s="462">
        <v>3735</v>
      </c>
      <c r="JP16" s="74" t="s">
        <v>1208</v>
      </c>
      <c r="JQ16" s="74" t="s">
        <v>1208</v>
      </c>
      <c r="JR16" s="74" t="s">
        <v>1208</v>
      </c>
      <c r="JS16" s="72">
        <v>22</v>
      </c>
      <c r="JT16" s="72">
        <v>30.4</v>
      </c>
      <c r="JU16" s="71">
        <v>56737</v>
      </c>
      <c r="JV16" s="71">
        <v>954</v>
      </c>
      <c r="JW16" s="71">
        <v>922</v>
      </c>
      <c r="JX16" s="71">
        <v>4318</v>
      </c>
      <c r="JY16" s="71">
        <v>5626</v>
      </c>
      <c r="JZ16" s="71">
        <v>5814</v>
      </c>
      <c r="KA16" s="71">
        <v>6720</v>
      </c>
      <c r="KB16" s="71">
        <v>8041</v>
      </c>
      <c r="KC16" s="71">
        <v>9154</v>
      </c>
      <c r="KD16" s="71">
        <v>8074</v>
      </c>
      <c r="KE16" s="71">
        <v>7889</v>
      </c>
      <c r="KF16" s="71">
        <v>6580</v>
      </c>
      <c r="KG16" s="71">
        <v>4686</v>
      </c>
      <c r="KH16" s="74" t="s">
        <v>1208</v>
      </c>
      <c r="KI16" s="71">
        <v>2851</v>
      </c>
      <c r="KJ16" s="71">
        <v>1124</v>
      </c>
      <c r="KK16" s="71">
        <v>492</v>
      </c>
      <c r="KL16" s="71">
        <v>250</v>
      </c>
      <c r="KM16" s="71">
        <v>6993</v>
      </c>
      <c r="KN16" s="71">
        <v>5689</v>
      </c>
      <c r="KO16" s="71">
        <v>6736</v>
      </c>
      <c r="KP16" s="71">
        <v>7523</v>
      </c>
      <c r="KQ16" s="71">
        <v>8663</v>
      </c>
      <c r="KR16" s="71">
        <v>9889</v>
      </c>
      <c r="KS16" s="71">
        <v>11227</v>
      </c>
      <c r="KT16" s="71">
        <v>10328</v>
      </c>
      <c r="KU16" s="71">
        <v>10833</v>
      </c>
      <c r="KV16" s="71">
        <v>11308</v>
      </c>
      <c r="KW16" s="71">
        <v>13103</v>
      </c>
      <c r="KX16" s="74" t="s">
        <v>1207</v>
      </c>
      <c r="KY16" s="71">
        <v>12911</v>
      </c>
      <c r="KZ16" s="71">
        <v>10366</v>
      </c>
      <c r="LA16" s="71">
        <v>9069</v>
      </c>
      <c r="LB16" s="71">
        <v>12473</v>
      </c>
    </row>
    <row r="17" spans="1:314" s="133" customFormat="1" ht="12" customHeight="1">
      <c r="A17" s="133">
        <v>82015</v>
      </c>
      <c r="B17" s="362" t="s">
        <v>941</v>
      </c>
      <c r="C17" s="363">
        <v>217.32</v>
      </c>
      <c r="D17" s="364">
        <v>271018</v>
      </c>
      <c r="E17" s="130">
        <v>12.7</v>
      </c>
      <c r="F17" s="130">
        <v>60.6</v>
      </c>
      <c r="G17" s="130">
        <v>26.7</v>
      </c>
      <c r="H17" s="107">
        <v>13231</v>
      </c>
      <c r="I17" s="107">
        <v>27258</v>
      </c>
      <c r="J17" s="107">
        <v>41890</v>
      </c>
      <c r="K17" s="107">
        <v>37181</v>
      </c>
      <c r="L17" s="364">
        <v>128171</v>
      </c>
      <c r="M17" s="364">
        <v>3536</v>
      </c>
      <c r="N17" s="364">
        <v>11077</v>
      </c>
      <c r="O17" s="107">
        <v>10648</v>
      </c>
      <c r="P17" s="74" t="s">
        <v>1208</v>
      </c>
      <c r="Q17" s="74" t="s">
        <v>1208</v>
      </c>
      <c r="R17" s="107">
        <v>268869</v>
      </c>
      <c r="S17" s="364">
        <v>270685</v>
      </c>
      <c r="T17" s="364">
        <v>297839</v>
      </c>
      <c r="U17" s="121">
        <v>273664</v>
      </c>
      <c r="V17" s="79">
        <v>1185964</v>
      </c>
      <c r="W17" s="121">
        <v>491316</v>
      </c>
      <c r="X17" s="365">
        <v>981054</v>
      </c>
      <c r="Y17" s="121">
        <v>48</v>
      </c>
      <c r="Z17" s="477">
        <v>97</v>
      </c>
      <c r="AA17" s="121">
        <v>36</v>
      </c>
      <c r="AB17" s="74" t="s">
        <v>1208</v>
      </c>
      <c r="AC17" s="74" t="s">
        <v>1208</v>
      </c>
      <c r="AD17" s="121" t="s">
        <v>439</v>
      </c>
      <c r="AE17" s="79">
        <v>1711</v>
      </c>
      <c r="AF17" s="121">
        <v>2773</v>
      </c>
      <c r="AG17" s="79">
        <v>0</v>
      </c>
      <c r="AH17" s="121">
        <v>28632</v>
      </c>
      <c r="AI17" s="121">
        <v>1514</v>
      </c>
      <c r="AJ17" s="74" t="s">
        <v>1208</v>
      </c>
      <c r="AK17" s="477">
        <v>28</v>
      </c>
      <c r="AL17" s="365">
        <v>2677</v>
      </c>
      <c r="AM17" s="366">
        <v>32</v>
      </c>
      <c r="AN17" s="365">
        <v>12980</v>
      </c>
      <c r="AO17" s="121">
        <v>741</v>
      </c>
      <c r="AP17" s="121">
        <v>174</v>
      </c>
      <c r="AQ17" s="367">
        <v>15</v>
      </c>
      <c r="AR17" s="365">
        <v>6402</v>
      </c>
      <c r="AS17" s="121">
        <v>438</v>
      </c>
      <c r="AT17" s="121">
        <v>10</v>
      </c>
      <c r="AU17" s="121">
        <v>319</v>
      </c>
      <c r="AV17" s="121">
        <v>12</v>
      </c>
      <c r="AW17" s="121">
        <v>33</v>
      </c>
      <c r="AX17" s="74" t="s">
        <v>1208</v>
      </c>
      <c r="AY17" s="74" t="s">
        <v>1208</v>
      </c>
      <c r="AZ17" s="74" t="s">
        <v>1208</v>
      </c>
      <c r="BA17" s="74" t="s">
        <v>1208</v>
      </c>
      <c r="BB17" s="147">
        <v>100</v>
      </c>
      <c r="BC17" s="471">
        <v>116.13</v>
      </c>
      <c r="BD17" s="471">
        <v>119.25</v>
      </c>
      <c r="BE17" s="74" t="s">
        <v>1208</v>
      </c>
      <c r="BF17" s="121">
        <v>1</v>
      </c>
      <c r="BG17" s="121">
        <v>18</v>
      </c>
      <c r="BH17" s="121">
        <v>16</v>
      </c>
      <c r="BI17" s="74" t="s">
        <v>1208</v>
      </c>
      <c r="BJ17" s="74" t="s">
        <v>1208</v>
      </c>
      <c r="BK17" s="121">
        <v>1</v>
      </c>
      <c r="BL17" s="121">
        <v>1</v>
      </c>
      <c r="BM17" s="121">
        <v>6</v>
      </c>
      <c r="BN17" s="121">
        <v>2</v>
      </c>
      <c r="BO17" s="366">
        <v>6</v>
      </c>
      <c r="BP17" s="365">
        <v>36735</v>
      </c>
      <c r="BQ17" s="366">
        <v>2</v>
      </c>
      <c r="BR17" s="365">
        <v>78810</v>
      </c>
      <c r="BS17" s="366">
        <v>6</v>
      </c>
      <c r="BT17" s="365">
        <v>229675</v>
      </c>
      <c r="BU17" s="366">
        <v>3</v>
      </c>
      <c r="BV17" s="365">
        <v>1234</v>
      </c>
      <c r="BW17" s="471">
        <v>41</v>
      </c>
      <c r="BX17" s="121">
        <v>1</v>
      </c>
      <c r="BY17" s="121">
        <v>2</v>
      </c>
      <c r="BZ17" s="121">
        <v>377</v>
      </c>
      <c r="CA17" s="121">
        <v>9797</v>
      </c>
      <c r="CB17" s="147">
        <v>60.7</v>
      </c>
      <c r="CC17" s="472">
        <v>1.46</v>
      </c>
      <c r="CD17" s="471">
        <v>30.8</v>
      </c>
      <c r="CE17" s="147">
        <v>3.894984816160886</v>
      </c>
      <c r="CF17" s="147">
        <v>62.731810000000003</v>
      </c>
      <c r="CG17" s="366">
        <v>25</v>
      </c>
      <c r="CH17" s="365">
        <v>3532</v>
      </c>
      <c r="CI17" s="366">
        <v>249</v>
      </c>
      <c r="CJ17" s="366">
        <v>712</v>
      </c>
      <c r="CK17" s="74">
        <v>2961</v>
      </c>
      <c r="CL17" s="74">
        <v>831</v>
      </c>
      <c r="CM17" s="74">
        <v>303</v>
      </c>
      <c r="CN17" s="74">
        <v>395</v>
      </c>
      <c r="CO17" s="170">
        <v>1.5</v>
      </c>
      <c r="CP17" s="121">
        <v>64870500</v>
      </c>
      <c r="CQ17" s="121">
        <v>2</v>
      </c>
      <c r="CR17" s="121">
        <v>2</v>
      </c>
      <c r="CS17" s="366">
        <v>7</v>
      </c>
      <c r="CT17" s="366">
        <v>2</v>
      </c>
      <c r="CU17" s="366">
        <v>170</v>
      </c>
      <c r="CV17" s="366">
        <v>26</v>
      </c>
      <c r="CW17" s="365">
        <v>1748</v>
      </c>
      <c r="CX17" s="366">
        <v>12</v>
      </c>
      <c r="CY17" s="366">
        <v>1038</v>
      </c>
      <c r="CZ17" s="121">
        <v>27</v>
      </c>
      <c r="DA17" s="121">
        <v>522</v>
      </c>
      <c r="DB17" s="121">
        <v>2</v>
      </c>
      <c r="DC17" s="121">
        <v>24</v>
      </c>
      <c r="DD17" s="121">
        <v>7</v>
      </c>
      <c r="DE17" s="121">
        <v>194</v>
      </c>
      <c r="DF17" s="79">
        <v>7904</v>
      </c>
      <c r="DG17" s="79">
        <v>1871</v>
      </c>
      <c r="DH17" s="79">
        <v>2197</v>
      </c>
      <c r="DI17" s="79">
        <v>818101.90899999999</v>
      </c>
      <c r="DJ17" s="79">
        <v>319962.36900000001</v>
      </c>
      <c r="DK17" s="79">
        <v>600979.40399999998</v>
      </c>
      <c r="DL17" s="365">
        <v>71822</v>
      </c>
      <c r="DM17" s="366">
        <v>1</v>
      </c>
      <c r="DN17" s="79">
        <v>13930</v>
      </c>
      <c r="DO17" s="79">
        <v>1598</v>
      </c>
      <c r="DP17" s="79">
        <v>1014</v>
      </c>
      <c r="DQ17" s="121">
        <v>104</v>
      </c>
      <c r="DR17" s="121">
        <v>937</v>
      </c>
      <c r="DS17" s="79">
        <v>3656</v>
      </c>
      <c r="DT17" s="79">
        <v>8374</v>
      </c>
      <c r="DU17" s="79">
        <v>2475</v>
      </c>
      <c r="DV17" s="79">
        <v>2405</v>
      </c>
      <c r="DW17" s="121">
        <v>376</v>
      </c>
      <c r="DX17" s="121">
        <v>281</v>
      </c>
      <c r="DY17" s="121">
        <v>1</v>
      </c>
      <c r="DZ17" s="121">
        <v>1443</v>
      </c>
      <c r="EA17" s="121">
        <v>34</v>
      </c>
      <c r="EB17" s="121">
        <v>18029</v>
      </c>
      <c r="EC17" s="74" t="s">
        <v>1208</v>
      </c>
      <c r="ED17" s="116">
        <v>104</v>
      </c>
      <c r="EE17" s="365">
        <v>8776</v>
      </c>
      <c r="EF17" s="118">
        <v>7725</v>
      </c>
      <c r="EG17" s="121">
        <v>8</v>
      </c>
      <c r="EH17" s="115">
        <v>1206</v>
      </c>
      <c r="EI17" s="121">
        <v>89</v>
      </c>
      <c r="EJ17" s="121">
        <v>72</v>
      </c>
      <c r="EK17" s="147">
        <v>71</v>
      </c>
      <c r="EL17" s="121">
        <v>24</v>
      </c>
      <c r="EM17" s="121">
        <v>38</v>
      </c>
      <c r="EN17" s="121">
        <v>1086</v>
      </c>
      <c r="EO17" s="121">
        <v>170</v>
      </c>
      <c r="EP17" s="121">
        <v>56</v>
      </c>
      <c r="EQ17" s="121">
        <v>1802</v>
      </c>
      <c r="ER17" s="79">
        <v>2013</v>
      </c>
      <c r="ES17" s="471">
        <v>94.9</v>
      </c>
      <c r="ET17" s="471">
        <v>90.9</v>
      </c>
      <c r="EU17" s="121">
        <v>57</v>
      </c>
      <c r="EV17" s="372">
        <v>19.100000000000001</v>
      </c>
      <c r="EW17" s="121">
        <v>56573</v>
      </c>
      <c r="EX17" s="471">
        <v>19.899999999999999</v>
      </c>
      <c r="EY17" s="121">
        <v>313719</v>
      </c>
      <c r="EZ17" s="147">
        <v>-1.8</v>
      </c>
      <c r="FA17" s="121">
        <v>484</v>
      </c>
      <c r="FB17" s="121">
        <v>12</v>
      </c>
      <c r="FC17" s="79">
        <v>4371</v>
      </c>
      <c r="FD17" s="121">
        <v>105</v>
      </c>
      <c r="FE17" s="328" t="s">
        <v>1209</v>
      </c>
      <c r="FF17" s="121">
        <v>100</v>
      </c>
      <c r="FG17" s="147">
        <v>100</v>
      </c>
      <c r="FH17" s="365">
        <v>118193</v>
      </c>
      <c r="FI17" s="365">
        <v>6414</v>
      </c>
      <c r="FJ17" s="79">
        <v>293</v>
      </c>
      <c r="FK17" s="115">
        <v>108487</v>
      </c>
      <c r="FL17" s="79">
        <v>88854</v>
      </c>
      <c r="FM17" s="365">
        <v>15470</v>
      </c>
      <c r="FN17" s="365">
        <v>4163</v>
      </c>
      <c r="FO17" s="365">
        <v>3292</v>
      </c>
      <c r="FP17" s="119">
        <v>18.100000000000001</v>
      </c>
      <c r="FQ17" s="116">
        <v>144</v>
      </c>
      <c r="FR17" s="111">
        <v>11.66</v>
      </c>
      <c r="FS17" s="118">
        <v>7812</v>
      </c>
      <c r="FT17" s="121" t="s">
        <v>439</v>
      </c>
      <c r="FU17" s="121">
        <v>111</v>
      </c>
      <c r="FV17" s="121">
        <v>147</v>
      </c>
      <c r="FW17" s="121">
        <v>33</v>
      </c>
      <c r="FX17" s="121">
        <v>845</v>
      </c>
      <c r="FY17" s="502">
        <v>56.979916104202211</v>
      </c>
      <c r="FZ17" s="74" t="s">
        <v>1208</v>
      </c>
      <c r="GA17" s="111">
        <v>99.38</v>
      </c>
      <c r="GB17" s="111">
        <v>89.75</v>
      </c>
      <c r="GC17" s="372">
        <v>79.599999999999994</v>
      </c>
      <c r="GD17" s="471">
        <v>10.5</v>
      </c>
      <c r="GE17" s="117">
        <v>69</v>
      </c>
      <c r="GF17" s="116">
        <v>11</v>
      </c>
      <c r="GG17" s="116">
        <v>41</v>
      </c>
      <c r="GH17" s="121">
        <v>696</v>
      </c>
      <c r="GI17" s="121">
        <v>5</v>
      </c>
      <c r="GJ17" s="121">
        <v>1653</v>
      </c>
      <c r="GK17" s="121">
        <v>2074</v>
      </c>
      <c r="GL17" s="121">
        <v>5</v>
      </c>
      <c r="GM17" s="115">
        <v>1426000</v>
      </c>
      <c r="GN17" s="114">
        <v>4120</v>
      </c>
      <c r="GO17" s="121" t="s">
        <v>439</v>
      </c>
      <c r="GP17" s="121" t="s">
        <v>439</v>
      </c>
      <c r="GQ17" s="79">
        <v>13136</v>
      </c>
      <c r="GR17" s="121">
        <v>24</v>
      </c>
      <c r="GS17" s="121">
        <v>1745</v>
      </c>
      <c r="GT17" s="121">
        <v>11367</v>
      </c>
      <c r="GU17" s="79">
        <v>145374</v>
      </c>
      <c r="GV17" s="79">
        <v>294</v>
      </c>
      <c r="GW17" s="79">
        <v>18081</v>
      </c>
      <c r="GX17" s="79">
        <v>126999</v>
      </c>
      <c r="GY17" s="365">
        <v>874</v>
      </c>
      <c r="GZ17" s="79">
        <v>9098</v>
      </c>
      <c r="HA17" s="365">
        <v>1134821</v>
      </c>
      <c r="HB17" s="365">
        <v>1974</v>
      </c>
      <c r="HC17" s="79">
        <v>17441</v>
      </c>
      <c r="HD17" s="365">
        <v>402764</v>
      </c>
      <c r="HE17" s="79">
        <v>198</v>
      </c>
      <c r="HF17" s="79">
        <v>5925</v>
      </c>
      <c r="HG17" s="79">
        <v>141154.34</v>
      </c>
      <c r="HH17" s="121">
        <v>197</v>
      </c>
      <c r="HI17" s="121">
        <v>5925</v>
      </c>
      <c r="HJ17" s="121">
        <v>141154</v>
      </c>
      <c r="HK17" s="170">
        <v>74.78</v>
      </c>
      <c r="HL17" s="121">
        <v>3813</v>
      </c>
      <c r="HM17" s="79">
        <v>3646</v>
      </c>
      <c r="HN17" s="79">
        <v>2099</v>
      </c>
      <c r="HO17" s="87">
        <v>275</v>
      </c>
      <c r="HP17" s="74" t="s">
        <v>1208</v>
      </c>
      <c r="HQ17" s="74" t="s">
        <v>1208</v>
      </c>
      <c r="HR17" s="74" t="s">
        <v>1208</v>
      </c>
      <c r="HS17" s="87">
        <v>109</v>
      </c>
      <c r="HT17" s="71">
        <v>2182983</v>
      </c>
      <c r="HU17" s="71">
        <v>12825336</v>
      </c>
      <c r="HV17" s="86">
        <v>944450</v>
      </c>
      <c r="HW17" s="86">
        <v>1850463</v>
      </c>
      <c r="HX17" s="86">
        <v>470773</v>
      </c>
      <c r="HY17" s="86">
        <v>22150</v>
      </c>
      <c r="HZ17" s="86">
        <v>23500</v>
      </c>
      <c r="IA17" s="86">
        <v>225525</v>
      </c>
      <c r="IB17" s="86">
        <v>142380</v>
      </c>
      <c r="IC17" s="85">
        <v>11211</v>
      </c>
      <c r="ID17" s="85">
        <v>10899749</v>
      </c>
      <c r="IE17" s="85" t="s">
        <v>439</v>
      </c>
      <c r="IF17" s="79">
        <v>228</v>
      </c>
      <c r="IG17" s="79" t="s">
        <v>439</v>
      </c>
      <c r="IH17" s="85">
        <v>147</v>
      </c>
      <c r="II17" s="79" t="s">
        <v>439</v>
      </c>
      <c r="IJ17" s="85">
        <v>44039</v>
      </c>
      <c r="IK17" s="71">
        <v>189249</v>
      </c>
      <c r="IL17" s="79">
        <v>31670</v>
      </c>
      <c r="IM17" s="113">
        <v>0</v>
      </c>
      <c r="IN17" s="112">
        <v>37.51</v>
      </c>
      <c r="IO17" s="85">
        <v>174150</v>
      </c>
      <c r="IP17" s="162">
        <v>0.23</v>
      </c>
      <c r="IQ17" s="127">
        <v>12.4</v>
      </c>
      <c r="IR17" s="127">
        <v>10</v>
      </c>
      <c r="IS17" s="71">
        <v>544.64</v>
      </c>
      <c r="IT17" s="71">
        <v>541.46</v>
      </c>
      <c r="IU17" s="71" t="s">
        <v>439</v>
      </c>
      <c r="IV17" s="72">
        <v>72.099999999999994</v>
      </c>
      <c r="IW17" s="72">
        <v>57.6</v>
      </c>
      <c r="IX17" s="72">
        <v>39.5</v>
      </c>
      <c r="IY17" s="72">
        <v>56.2</v>
      </c>
      <c r="IZ17" s="72">
        <v>14.8</v>
      </c>
      <c r="JA17" s="79">
        <v>1</v>
      </c>
      <c r="JB17" s="79">
        <v>10</v>
      </c>
      <c r="JC17" s="111">
        <v>55</v>
      </c>
      <c r="JD17" s="110">
        <v>0.86</v>
      </c>
      <c r="JE17" s="109">
        <v>95.4</v>
      </c>
      <c r="JF17" s="109">
        <v>9.4</v>
      </c>
      <c r="JG17" s="109">
        <v>6.7</v>
      </c>
      <c r="JH17" s="108">
        <v>133512465</v>
      </c>
      <c r="JI17" s="74">
        <v>36.1</v>
      </c>
      <c r="JJ17" s="74">
        <v>40.6</v>
      </c>
      <c r="JK17" s="74" t="s">
        <v>439</v>
      </c>
      <c r="JL17" s="74" t="s">
        <v>439</v>
      </c>
      <c r="JM17" s="74">
        <v>129.4</v>
      </c>
      <c r="JN17" s="72">
        <v>32.6</v>
      </c>
      <c r="JO17" s="462">
        <v>2085</v>
      </c>
      <c r="JP17" s="74" t="s">
        <v>1208</v>
      </c>
      <c r="JQ17" s="74" t="s">
        <v>1208</v>
      </c>
      <c r="JR17" s="74" t="s">
        <v>1208</v>
      </c>
      <c r="JS17" s="72">
        <v>16</v>
      </c>
      <c r="JT17" s="72">
        <v>33.4</v>
      </c>
      <c r="JU17" s="71">
        <v>51785</v>
      </c>
      <c r="JV17" s="71">
        <v>1056</v>
      </c>
      <c r="JW17" s="71">
        <v>912</v>
      </c>
      <c r="JX17" s="71">
        <v>4277</v>
      </c>
      <c r="JY17" s="71">
        <v>5249</v>
      </c>
      <c r="JZ17" s="71">
        <v>5546</v>
      </c>
      <c r="KA17" s="71">
        <v>6330</v>
      </c>
      <c r="KB17" s="71">
        <v>7060</v>
      </c>
      <c r="KC17" s="71">
        <v>8334</v>
      </c>
      <c r="KD17" s="71">
        <v>7269</v>
      </c>
      <c r="KE17" s="71">
        <v>6182</v>
      </c>
      <c r="KF17" s="71">
        <v>4726</v>
      </c>
      <c r="KG17" s="71">
        <v>3401</v>
      </c>
      <c r="KH17" s="74" t="s">
        <v>1208</v>
      </c>
      <c r="KI17" s="71">
        <v>2452</v>
      </c>
      <c r="KJ17" s="71">
        <v>1027</v>
      </c>
      <c r="KK17" s="71">
        <v>440</v>
      </c>
      <c r="KL17" s="71">
        <v>224</v>
      </c>
      <c r="KM17" s="71">
        <v>5931</v>
      </c>
      <c r="KN17" s="71">
        <v>5885</v>
      </c>
      <c r="KO17" s="71">
        <v>6200</v>
      </c>
      <c r="KP17" s="71">
        <v>7296</v>
      </c>
      <c r="KQ17" s="71">
        <v>8313</v>
      </c>
      <c r="KR17" s="71">
        <v>9025</v>
      </c>
      <c r="KS17" s="71">
        <v>10366</v>
      </c>
      <c r="KT17" s="71">
        <v>9193</v>
      </c>
      <c r="KU17" s="71">
        <v>8446</v>
      </c>
      <c r="KV17" s="71">
        <v>7829</v>
      </c>
      <c r="KW17" s="71">
        <v>8505</v>
      </c>
      <c r="KX17" s="74" t="s">
        <v>1207</v>
      </c>
      <c r="KY17" s="71">
        <v>9363</v>
      </c>
      <c r="KZ17" s="71">
        <v>7636</v>
      </c>
      <c r="LA17" s="71">
        <v>6165</v>
      </c>
      <c r="LB17" s="71">
        <v>8431</v>
      </c>
    </row>
    <row r="18" spans="1:314" s="133" customFormat="1" ht="12" customHeight="1">
      <c r="A18" s="133">
        <v>92011</v>
      </c>
      <c r="B18" s="362" t="s">
        <v>407</v>
      </c>
      <c r="C18" s="363">
        <v>416.85</v>
      </c>
      <c r="D18" s="364">
        <v>519965</v>
      </c>
      <c r="E18" s="130">
        <v>13</v>
      </c>
      <c r="F18" s="130">
        <v>61.4</v>
      </c>
      <c r="G18" s="130">
        <v>25.6</v>
      </c>
      <c r="H18" s="107">
        <v>25188</v>
      </c>
      <c r="I18" s="107">
        <v>53278</v>
      </c>
      <c r="J18" s="107">
        <v>82377</v>
      </c>
      <c r="K18" s="107">
        <v>64328</v>
      </c>
      <c r="L18" s="364">
        <v>239013</v>
      </c>
      <c r="M18" s="364">
        <v>9387</v>
      </c>
      <c r="N18" s="364">
        <v>19242</v>
      </c>
      <c r="O18" s="107">
        <v>18846</v>
      </c>
      <c r="P18" s="74" t="s">
        <v>1208</v>
      </c>
      <c r="Q18" s="74" t="s">
        <v>1208</v>
      </c>
      <c r="R18" s="107">
        <v>517434</v>
      </c>
      <c r="S18" s="364">
        <v>518757</v>
      </c>
      <c r="T18" s="364">
        <v>528127</v>
      </c>
      <c r="U18" s="121">
        <v>308231</v>
      </c>
      <c r="V18" s="79">
        <v>3456671</v>
      </c>
      <c r="W18" s="121">
        <v>1310414</v>
      </c>
      <c r="X18" s="365">
        <v>1759740</v>
      </c>
      <c r="Y18" s="121">
        <v>93</v>
      </c>
      <c r="Z18" s="477">
        <v>190</v>
      </c>
      <c r="AA18" s="121">
        <v>53</v>
      </c>
      <c r="AB18" s="74" t="s">
        <v>1208</v>
      </c>
      <c r="AC18" s="74" t="s">
        <v>1208</v>
      </c>
      <c r="AD18" s="121">
        <v>75497</v>
      </c>
      <c r="AE18" s="79">
        <v>1278</v>
      </c>
      <c r="AF18" s="121">
        <v>1244</v>
      </c>
      <c r="AG18" s="79">
        <v>2000</v>
      </c>
      <c r="AH18" s="121">
        <v>74447</v>
      </c>
      <c r="AI18" s="121">
        <v>1604</v>
      </c>
      <c r="AJ18" s="74" t="s">
        <v>1208</v>
      </c>
      <c r="AK18" s="477">
        <v>28</v>
      </c>
      <c r="AL18" s="365">
        <v>4702</v>
      </c>
      <c r="AM18" s="366">
        <v>68</v>
      </c>
      <c r="AN18" s="365">
        <v>26964</v>
      </c>
      <c r="AO18" s="121">
        <v>1587</v>
      </c>
      <c r="AP18" s="121">
        <v>281</v>
      </c>
      <c r="AQ18" s="367">
        <v>25</v>
      </c>
      <c r="AR18" s="365">
        <v>13127</v>
      </c>
      <c r="AS18" s="121">
        <v>897</v>
      </c>
      <c r="AT18" s="121">
        <v>11</v>
      </c>
      <c r="AU18" s="121">
        <v>711</v>
      </c>
      <c r="AV18" s="121">
        <v>47</v>
      </c>
      <c r="AW18" s="121">
        <v>122</v>
      </c>
      <c r="AX18" s="74" t="s">
        <v>1208</v>
      </c>
      <c r="AY18" s="74" t="s">
        <v>1208</v>
      </c>
      <c r="AZ18" s="74" t="s">
        <v>1208</v>
      </c>
      <c r="BA18" s="74" t="s">
        <v>1208</v>
      </c>
      <c r="BB18" s="147">
        <v>100</v>
      </c>
      <c r="BC18" s="471">
        <v>122.4</v>
      </c>
      <c r="BD18" s="471">
        <v>119.2</v>
      </c>
      <c r="BE18" s="74" t="s">
        <v>1208</v>
      </c>
      <c r="BF18" s="121">
        <v>94</v>
      </c>
      <c r="BG18" s="121">
        <v>94</v>
      </c>
      <c r="BH18" s="121">
        <v>22</v>
      </c>
      <c r="BI18" s="74" t="s">
        <v>1208</v>
      </c>
      <c r="BJ18" s="74" t="s">
        <v>1208</v>
      </c>
      <c r="BK18" s="121">
        <v>1</v>
      </c>
      <c r="BL18" s="121">
        <v>1</v>
      </c>
      <c r="BM18" s="121">
        <v>1</v>
      </c>
      <c r="BN18" s="121">
        <v>0</v>
      </c>
      <c r="BO18" s="366">
        <v>6</v>
      </c>
      <c r="BP18" s="365">
        <v>32976</v>
      </c>
      <c r="BQ18" s="366">
        <v>1</v>
      </c>
      <c r="BR18" s="365">
        <v>25659</v>
      </c>
      <c r="BS18" s="366">
        <v>16</v>
      </c>
      <c r="BT18" s="365">
        <v>296432</v>
      </c>
      <c r="BU18" s="366">
        <v>4</v>
      </c>
      <c r="BV18" s="365">
        <v>5499</v>
      </c>
      <c r="BW18" s="471">
        <v>50.8</v>
      </c>
      <c r="BX18" s="121">
        <v>3</v>
      </c>
      <c r="BY18" s="121">
        <v>5</v>
      </c>
      <c r="BZ18" s="121">
        <v>503</v>
      </c>
      <c r="CA18" s="121">
        <v>9211</v>
      </c>
      <c r="CB18" s="147">
        <v>61.3</v>
      </c>
      <c r="CC18" s="472">
        <v>1.21</v>
      </c>
      <c r="CD18" s="471">
        <v>27.1</v>
      </c>
      <c r="CE18" s="147">
        <v>3.7037700046543267</v>
      </c>
      <c r="CF18" s="147">
        <v>63.913870000000003</v>
      </c>
      <c r="CG18" s="366">
        <v>31</v>
      </c>
      <c r="CH18" s="365">
        <v>6735</v>
      </c>
      <c r="CI18" s="366">
        <v>437</v>
      </c>
      <c r="CJ18" s="366">
        <v>1056</v>
      </c>
      <c r="CK18" s="74">
        <v>4828</v>
      </c>
      <c r="CL18" s="74">
        <v>1365</v>
      </c>
      <c r="CM18" s="74">
        <v>413</v>
      </c>
      <c r="CN18" s="74">
        <v>727</v>
      </c>
      <c r="CO18" s="170">
        <v>1.41</v>
      </c>
      <c r="CP18" s="121">
        <v>312318870</v>
      </c>
      <c r="CQ18" s="121">
        <v>3</v>
      </c>
      <c r="CR18" s="121">
        <v>7</v>
      </c>
      <c r="CS18" s="366">
        <v>5</v>
      </c>
      <c r="CT18" s="366">
        <v>1</v>
      </c>
      <c r="CU18" s="366">
        <v>110</v>
      </c>
      <c r="CV18" s="366">
        <v>31</v>
      </c>
      <c r="CW18" s="365">
        <v>2005</v>
      </c>
      <c r="CX18" s="366">
        <v>10</v>
      </c>
      <c r="CY18" s="366">
        <v>1038</v>
      </c>
      <c r="CZ18" s="121">
        <v>25</v>
      </c>
      <c r="DA18" s="121">
        <v>450</v>
      </c>
      <c r="DB18" s="121">
        <v>9</v>
      </c>
      <c r="DC18" s="121">
        <v>118</v>
      </c>
      <c r="DD18" s="121">
        <v>18</v>
      </c>
      <c r="DE18" s="121">
        <v>509</v>
      </c>
      <c r="DF18" s="79">
        <v>12821</v>
      </c>
      <c r="DG18" s="79">
        <v>2546</v>
      </c>
      <c r="DH18" s="79">
        <v>2901</v>
      </c>
      <c r="DI18" s="79">
        <v>1311384.2420000001</v>
      </c>
      <c r="DJ18" s="79">
        <v>401774.35499999998</v>
      </c>
      <c r="DK18" s="79">
        <v>816522.58600000001</v>
      </c>
      <c r="DL18" s="365">
        <v>132792</v>
      </c>
      <c r="DM18" s="366">
        <v>25</v>
      </c>
      <c r="DN18" s="79">
        <v>22941</v>
      </c>
      <c r="DO18" s="79">
        <v>3098</v>
      </c>
      <c r="DP18" s="79">
        <v>1769</v>
      </c>
      <c r="DQ18" s="121">
        <v>359</v>
      </c>
      <c r="DR18" s="121">
        <v>1474</v>
      </c>
      <c r="DS18" s="79">
        <v>16071</v>
      </c>
      <c r="DT18" s="79">
        <v>15291</v>
      </c>
      <c r="DU18" s="79">
        <v>4560</v>
      </c>
      <c r="DV18" s="79">
        <v>4512</v>
      </c>
      <c r="DW18" s="121">
        <v>542</v>
      </c>
      <c r="DX18" s="121">
        <v>388</v>
      </c>
      <c r="DY18" s="121">
        <v>2</v>
      </c>
      <c r="DZ18" s="121">
        <v>2431</v>
      </c>
      <c r="EA18" s="121">
        <v>87</v>
      </c>
      <c r="EB18" s="121">
        <v>16703</v>
      </c>
      <c r="EC18" s="74" t="s">
        <v>1208</v>
      </c>
      <c r="ED18" s="116">
        <v>158</v>
      </c>
      <c r="EE18" s="365">
        <v>15296</v>
      </c>
      <c r="EF18" s="118">
        <v>14037</v>
      </c>
      <c r="EG18" s="121">
        <v>0</v>
      </c>
      <c r="EH18" s="115">
        <v>1962</v>
      </c>
      <c r="EI18" s="121">
        <v>142</v>
      </c>
      <c r="EJ18" s="121">
        <v>152</v>
      </c>
      <c r="EK18" s="147">
        <v>39.799999999999997</v>
      </c>
      <c r="EL18" s="121">
        <v>59</v>
      </c>
      <c r="EM18" s="121">
        <v>152</v>
      </c>
      <c r="EN18" s="121">
        <v>2040</v>
      </c>
      <c r="EO18" s="121">
        <v>519</v>
      </c>
      <c r="EP18" s="121">
        <v>207</v>
      </c>
      <c r="EQ18" s="121">
        <v>3466</v>
      </c>
      <c r="ER18" s="79">
        <v>3802</v>
      </c>
      <c r="ES18" s="471">
        <v>98</v>
      </c>
      <c r="ET18" s="471">
        <v>97.4</v>
      </c>
      <c r="EU18" s="121">
        <v>233</v>
      </c>
      <c r="EV18" s="372">
        <v>15.917999999999999</v>
      </c>
      <c r="EW18" s="121">
        <v>105852</v>
      </c>
      <c r="EX18" s="471">
        <v>25.9</v>
      </c>
      <c r="EY18" s="121">
        <v>354066</v>
      </c>
      <c r="EZ18" s="147">
        <v>-2.2999999999999998</v>
      </c>
      <c r="FA18" s="121">
        <v>339</v>
      </c>
      <c r="FB18" s="121">
        <v>48</v>
      </c>
      <c r="FC18" s="79">
        <v>12138</v>
      </c>
      <c r="FD18" s="121">
        <v>73</v>
      </c>
      <c r="FE18" s="328" t="s">
        <v>1209</v>
      </c>
      <c r="FF18" s="121">
        <v>100</v>
      </c>
      <c r="FG18" s="147">
        <v>88.9</v>
      </c>
      <c r="FH18" s="365">
        <v>179132</v>
      </c>
      <c r="FI18" s="365">
        <v>16980</v>
      </c>
      <c r="FJ18" s="79">
        <v>1810</v>
      </c>
      <c r="FK18" s="115">
        <v>154898</v>
      </c>
      <c r="FL18" s="79">
        <v>130605</v>
      </c>
      <c r="FM18" s="365">
        <v>21057</v>
      </c>
      <c r="FN18" s="365">
        <v>3236</v>
      </c>
      <c r="FO18" s="365">
        <v>7254</v>
      </c>
      <c r="FP18" s="119">
        <v>15</v>
      </c>
      <c r="FQ18" s="116">
        <v>1072</v>
      </c>
      <c r="FR18" s="111">
        <v>10.81</v>
      </c>
      <c r="FS18" s="118">
        <v>7228</v>
      </c>
      <c r="FT18" s="121">
        <v>50</v>
      </c>
      <c r="FU18" s="121">
        <v>221</v>
      </c>
      <c r="FV18" s="121">
        <v>227</v>
      </c>
      <c r="FW18" s="121">
        <v>40</v>
      </c>
      <c r="FX18" s="121">
        <v>1429</v>
      </c>
      <c r="FY18" s="502">
        <v>60.552802285044415</v>
      </c>
      <c r="FZ18" s="74" t="s">
        <v>1208</v>
      </c>
      <c r="GA18" s="111">
        <v>97.96</v>
      </c>
      <c r="GB18" s="111">
        <v>90.12</v>
      </c>
      <c r="GC18" s="372">
        <v>90.3</v>
      </c>
      <c r="GD18" s="471">
        <v>36.799999999999997</v>
      </c>
      <c r="GE18" s="117">
        <v>112</v>
      </c>
      <c r="GF18" s="116">
        <v>13</v>
      </c>
      <c r="GG18" s="116">
        <v>88</v>
      </c>
      <c r="GH18" s="121">
        <v>1368</v>
      </c>
      <c r="GI18" s="121">
        <v>13</v>
      </c>
      <c r="GJ18" s="121">
        <v>2801</v>
      </c>
      <c r="GK18" s="121">
        <v>5377</v>
      </c>
      <c r="GL18" s="121">
        <v>13</v>
      </c>
      <c r="GM18" s="115">
        <v>7472800</v>
      </c>
      <c r="GN18" s="114">
        <v>6451</v>
      </c>
      <c r="GO18" s="121">
        <v>27324928</v>
      </c>
      <c r="GP18" s="121">
        <v>7236023</v>
      </c>
      <c r="GQ18" s="79">
        <v>21906</v>
      </c>
      <c r="GR18" s="121">
        <v>79</v>
      </c>
      <c r="GS18" s="121">
        <v>3258</v>
      </c>
      <c r="GT18" s="121">
        <v>18569</v>
      </c>
      <c r="GU18" s="79">
        <v>241408</v>
      </c>
      <c r="GV18" s="79">
        <v>799</v>
      </c>
      <c r="GW18" s="79">
        <v>48949</v>
      </c>
      <c r="GX18" s="79">
        <v>191660</v>
      </c>
      <c r="GY18" s="365">
        <v>1555</v>
      </c>
      <c r="GZ18" s="79">
        <v>15643</v>
      </c>
      <c r="HA18" s="365">
        <v>1913832</v>
      </c>
      <c r="HB18" s="365">
        <v>3239</v>
      </c>
      <c r="HC18" s="79">
        <v>28732</v>
      </c>
      <c r="HD18" s="365">
        <v>700595</v>
      </c>
      <c r="HE18" s="79">
        <v>501</v>
      </c>
      <c r="HF18" s="79">
        <v>32623</v>
      </c>
      <c r="HG18" s="79">
        <v>2188264.9500000002</v>
      </c>
      <c r="HH18" s="121">
        <v>479</v>
      </c>
      <c r="HI18" s="121">
        <v>17642</v>
      </c>
      <c r="HJ18" s="121">
        <v>633576</v>
      </c>
      <c r="HK18" s="170">
        <v>130.72999999999999</v>
      </c>
      <c r="HL18" s="121">
        <v>7413</v>
      </c>
      <c r="HM18" s="79">
        <v>4427</v>
      </c>
      <c r="HN18" s="79">
        <v>3247</v>
      </c>
      <c r="HO18" s="121">
        <v>765</v>
      </c>
      <c r="HP18" s="74" t="s">
        <v>1208</v>
      </c>
      <c r="HQ18" s="74" t="s">
        <v>1208</v>
      </c>
      <c r="HR18" s="74" t="s">
        <v>1208</v>
      </c>
      <c r="HS18" s="121">
        <v>295</v>
      </c>
      <c r="HT18" s="120">
        <v>2901010</v>
      </c>
      <c r="HU18" s="473">
        <v>18137823</v>
      </c>
      <c r="HV18" s="121">
        <v>2352950</v>
      </c>
      <c r="HW18" s="121">
        <v>2788534</v>
      </c>
      <c r="HX18" s="121">
        <v>639208</v>
      </c>
      <c r="HY18" s="121">
        <v>3600</v>
      </c>
      <c r="HZ18" s="121">
        <v>3780</v>
      </c>
      <c r="IA18" s="121">
        <v>299440</v>
      </c>
      <c r="IB18" s="121">
        <v>201947</v>
      </c>
      <c r="IC18" s="121">
        <v>13435</v>
      </c>
      <c r="ID18" s="121">
        <v>10466272</v>
      </c>
      <c r="IE18" s="121">
        <v>12099</v>
      </c>
      <c r="IF18" s="79">
        <v>303</v>
      </c>
      <c r="IG18" s="79">
        <v>3</v>
      </c>
      <c r="IH18" s="121">
        <v>181</v>
      </c>
      <c r="II18" s="79">
        <v>0</v>
      </c>
      <c r="IJ18" s="121">
        <v>63942</v>
      </c>
      <c r="IK18" s="79">
        <v>345821</v>
      </c>
      <c r="IL18" s="121">
        <v>36570</v>
      </c>
      <c r="IM18" s="121">
        <v>0</v>
      </c>
      <c r="IN18" s="112">
        <v>77.8</v>
      </c>
      <c r="IO18" s="85">
        <v>403616</v>
      </c>
      <c r="IP18" s="466" t="s">
        <v>875</v>
      </c>
      <c r="IQ18" s="472">
        <v>4.8</v>
      </c>
      <c r="IR18" s="472">
        <v>4.63</v>
      </c>
      <c r="IS18" s="121">
        <v>2248</v>
      </c>
      <c r="IT18" s="121">
        <v>2183</v>
      </c>
      <c r="IU18" s="79">
        <v>34092</v>
      </c>
      <c r="IV18" s="147">
        <v>74.400000000000006</v>
      </c>
      <c r="IW18" s="147">
        <v>57.7</v>
      </c>
      <c r="IX18" s="147">
        <v>36.200000000000003</v>
      </c>
      <c r="IY18" s="147">
        <v>58.4</v>
      </c>
      <c r="IZ18" s="147">
        <v>20.2</v>
      </c>
      <c r="JA18" s="366">
        <v>7</v>
      </c>
      <c r="JB18" s="366">
        <v>8</v>
      </c>
      <c r="JC18" s="111">
        <v>64.5</v>
      </c>
      <c r="JD18" s="110">
        <v>0.98799999999999999</v>
      </c>
      <c r="JE18" s="109">
        <v>91.8</v>
      </c>
      <c r="JF18" s="109">
        <v>4.4000000000000004</v>
      </c>
      <c r="JG18" s="109">
        <v>1.5</v>
      </c>
      <c r="JH18" s="108">
        <v>115766987</v>
      </c>
      <c r="JI18" s="471">
        <v>45</v>
      </c>
      <c r="JJ18" s="471">
        <v>36.5</v>
      </c>
      <c r="JK18" s="121" t="s">
        <v>439</v>
      </c>
      <c r="JL18" s="121" t="s">
        <v>439</v>
      </c>
      <c r="JM18" s="471">
        <v>9.9</v>
      </c>
      <c r="JN18" s="147">
        <v>44.2</v>
      </c>
      <c r="JO18" s="462">
        <v>3292</v>
      </c>
      <c r="JP18" s="74" t="s">
        <v>1208</v>
      </c>
      <c r="JQ18" s="74" t="s">
        <v>1208</v>
      </c>
      <c r="JR18" s="74" t="s">
        <v>1208</v>
      </c>
      <c r="JS18" s="372">
        <v>60</v>
      </c>
      <c r="JT18" s="147">
        <v>26.8</v>
      </c>
      <c r="JU18" s="79">
        <v>99797</v>
      </c>
      <c r="JV18" s="79">
        <v>1811</v>
      </c>
      <c r="JW18" s="79">
        <v>1498</v>
      </c>
      <c r="JX18" s="79">
        <v>7699</v>
      </c>
      <c r="JY18" s="79">
        <v>9911</v>
      </c>
      <c r="JZ18" s="79">
        <v>10292</v>
      </c>
      <c r="KA18" s="79">
        <v>11598</v>
      </c>
      <c r="KB18" s="79">
        <v>13921</v>
      </c>
      <c r="KC18" s="79">
        <v>16027</v>
      </c>
      <c r="KD18" s="79">
        <v>13501</v>
      </c>
      <c r="KE18" s="79">
        <v>10806</v>
      </c>
      <c r="KF18" s="79">
        <v>8457</v>
      </c>
      <c r="KG18" s="79">
        <v>6468</v>
      </c>
      <c r="KH18" s="74" t="s">
        <v>1208</v>
      </c>
      <c r="KI18" s="79">
        <v>4779</v>
      </c>
      <c r="KJ18" s="79">
        <v>2013</v>
      </c>
      <c r="KK18" s="79">
        <v>825</v>
      </c>
      <c r="KL18" s="79">
        <v>422</v>
      </c>
      <c r="KM18" s="79">
        <v>11094</v>
      </c>
      <c r="KN18" s="79">
        <v>10324</v>
      </c>
      <c r="KO18" s="79">
        <v>11655</v>
      </c>
      <c r="KP18" s="79">
        <v>13561</v>
      </c>
      <c r="KQ18" s="79">
        <v>15813</v>
      </c>
      <c r="KR18" s="79">
        <v>17984</v>
      </c>
      <c r="KS18" s="79">
        <v>20186</v>
      </c>
      <c r="KT18" s="79">
        <v>17278</v>
      </c>
      <c r="KU18" s="79">
        <v>15078</v>
      </c>
      <c r="KV18" s="79">
        <v>14394</v>
      </c>
      <c r="KW18" s="79">
        <v>16446</v>
      </c>
      <c r="KX18" s="74" t="s">
        <v>1207</v>
      </c>
      <c r="KY18" s="79">
        <v>18256</v>
      </c>
      <c r="KZ18" s="79">
        <v>13951</v>
      </c>
      <c r="LA18" s="79">
        <v>10356</v>
      </c>
      <c r="LB18" s="79">
        <v>13562</v>
      </c>
    </row>
    <row r="19" spans="1:314" ht="12" customHeight="1">
      <c r="A19" s="3">
        <v>102016</v>
      </c>
      <c r="B19" s="2" t="s">
        <v>712</v>
      </c>
      <c r="C19" s="94">
        <v>311.58999999999997</v>
      </c>
      <c r="D19" s="71">
        <v>334535</v>
      </c>
      <c r="E19" s="72">
        <v>11.9</v>
      </c>
      <c r="F19" s="72">
        <v>58.6</v>
      </c>
      <c r="G19" s="72">
        <v>29.5</v>
      </c>
      <c r="H19" s="79">
        <v>14438</v>
      </c>
      <c r="I19" s="79">
        <v>31037</v>
      </c>
      <c r="J19" s="79">
        <v>48933</v>
      </c>
      <c r="K19" s="71">
        <v>50602</v>
      </c>
      <c r="L19" s="71">
        <v>152026</v>
      </c>
      <c r="M19" s="71">
        <v>7568</v>
      </c>
      <c r="N19" s="71">
        <v>11528</v>
      </c>
      <c r="O19" s="74">
        <v>10686</v>
      </c>
      <c r="P19" s="74" t="s">
        <v>1208</v>
      </c>
      <c r="Q19" s="74" t="s">
        <v>1208</v>
      </c>
      <c r="R19" s="79">
        <v>331533</v>
      </c>
      <c r="S19" s="71">
        <v>332149</v>
      </c>
      <c r="T19" s="71">
        <v>346101</v>
      </c>
      <c r="U19" s="71">
        <v>287426</v>
      </c>
      <c r="V19" s="71">
        <v>1700121</v>
      </c>
      <c r="W19" s="71">
        <v>634904</v>
      </c>
      <c r="X19" s="71">
        <v>1063985</v>
      </c>
      <c r="Y19" s="86">
        <v>66</v>
      </c>
      <c r="Z19" s="477">
        <v>82</v>
      </c>
      <c r="AA19" s="86">
        <v>41</v>
      </c>
      <c r="AB19" s="74" t="s">
        <v>1208</v>
      </c>
      <c r="AC19" s="74" t="s">
        <v>1208</v>
      </c>
      <c r="AD19" s="87">
        <v>48594</v>
      </c>
      <c r="AE19" s="71">
        <v>660</v>
      </c>
      <c r="AF19" s="86">
        <v>867</v>
      </c>
      <c r="AG19" s="71">
        <v>1683</v>
      </c>
      <c r="AH19" s="71">
        <v>107321</v>
      </c>
      <c r="AI19" s="71">
        <v>2221</v>
      </c>
      <c r="AJ19" s="74" t="s">
        <v>1208</v>
      </c>
      <c r="AK19" s="477">
        <v>15</v>
      </c>
      <c r="AL19" s="71">
        <v>1479</v>
      </c>
      <c r="AM19" s="74">
        <v>48</v>
      </c>
      <c r="AN19" s="71">
        <v>15818</v>
      </c>
      <c r="AO19" s="71">
        <v>1040</v>
      </c>
      <c r="AP19" s="71">
        <v>135</v>
      </c>
      <c r="AQ19" s="102">
        <v>22</v>
      </c>
      <c r="AR19" s="71">
        <v>8003</v>
      </c>
      <c r="AS19" s="71">
        <v>593</v>
      </c>
      <c r="AT19" s="71">
        <v>7</v>
      </c>
      <c r="AU19" s="71">
        <v>311</v>
      </c>
      <c r="AV19" s="71">
        <v>20</v>
      </c>
      <c r="AW19" s="71">
        <v>85</v>
      </c>
      <c r="AX19" s="74" t="s">
        <v>1208</v>
      </c>
      <c r="AY19" s="74" t="s">
        <v>1208</v>
      </c>
      <c r="AZ19" s="74" t="s">
        <v>1208</v>
      </c>
      <c r="BA19" s="74" t="s">
        <v>1208</v>
      </c>
      <c r="BB19" s="72">
        <v>100</v>
      </c>
      <c r="BC19" s="72">
        <v>122.4</v>
      </c>
      <c r="BD19" s="72">
        <v>120.4</v>
      </c>
      <c r="BE19" s="74" t="s">
        <v>1208</v>
      </c>
      <c r="BF19" s="86">
        <v>11</v>
      </c>
      <c r="BG19" s="102">
        <v>11</v>
      </c>
      <c r="BH19" s="102">
        <v>4</v>
      </c>
      <c r="BI19" s="74" t="s">
        <v>1208</v>
      </c>
      <c r="BJ19" s="74" t="s">
        <v>1208</v>
      </c>
      <c r="BK19" s="86">
        <v>6</v>
      </c>
      <c r="BL19" s="86">
        <v>6</v>
      </c>
      <c r="BM19" s="102">
        <v>11</v>
      </c>
      <c r="BN19" s="102">
        <v>4</v>
      </c>
      <c r="BO19" s="74">
        <v>5</v>
      </c>
      <c r="BP19" s="71">
        <v>20794</v>
      </c>
      <c r="BQ19" s="74">
        <v>4</v>
      </c>
      <c r="BR19" s="71">
        <v>88392.8</v>
      </c>
      <c r="BS19" s="74">
        <v>10</v>
      </c>
      <c r="BT19" s="71">
        <v>294574.51</v>
      </c>
      <c r="BU19" s="74">
        <v>5</v>
      </c>
      <c r="BV19" s="71">
        <v>4866.55</v>
      </c>
      <c r="BW19" s="101">
        <v>57</v>
      </c>
      <c r="BX19" s="86">
        <v>2</v>
      </c>
      <c r="BY19" s="86">
        <v>5</v>
      </c>
      <c r="BZ19" s="86">
        <v>242</v>
      </c>
      <c r="CA19" s="86">
        <v>6314</v>
      </c>
      <c r="CB19" s="72">
        <v>51</v>
      </c>
      <c r="CC19" s="101">
        <v>1.1499999999999999</v>
      </c>
      <c r="CD19" s="72">
        <v>26.49</v>
      </c>
      <c r="CE19" s="72">
        <v>3.5559158746878441</v>
      </c>
      <c r="CF19" s="72">
        <v>61.237679999999997</v>
      </c>
      <c r="CG19" s="74">
        <v>20</v>
      </c>
      <c r="CH19" s="71">
        <v>4617</v>
      </c>
      <c r="CI19" s="74">
        <v>344</v>
      </c>
      <c r="CJ19" s="74">
        <v>1578</v>
      </c>
      <c r="CK19" s="74">
        <v>3850</v>
      </c>
      <c r="CL19" s="74">
        <v>947</v>
      </c>
      <c r="CM19" s="74">
        <v>317</v>
      </c>
      <c r="CN19" s="74">
        <v>608</v>
      </c>
      <c r="CO19" s="94">
        <v>1.4</v>
      </c>
      <c r="CP19" s="101" t="s">
        <v>439</v>
      </c>
      <c r="CQ19" s="74">
        <v>2</v>
      </c>
      <c r="CR19" s="74">
        <v>25</v>
      </c>
      <c r="CS19" s="74">
        <v>5</v>
      </c>
      <c r="CT19" s="74">
        <v>2</v>
      </c>
      <c r="CU19" s="74">
        <v>130</v>
      </c>
      <c r="CV19" s="74">
        <v>26</v>
      </c>
      <c r="CW19" s="71">
        <v>1725</v>
      </c>
      <c r="CX19" s="74">
        <v>12</v>
      </c>
      <c r="CY19" s="74">
        <v>1044</v>
      </c>
      <c r="CZ19" s="86">
        <v>39</v>
      </c>
      <c r="DA19" s="86">
        <v>486</v>
      </c>
      <c r="DB19" s="86">
        <v>6</v>
      </c>
      <c r="DC19" s="86">
        <v>60</v>
      </c>
      <c r="DD19" s="86">
        <v>18</v>
      </c>
      <c r="DE19" s="86">
        <v>499</v>
      </c>
      <c r="DF19" s="71">
        <v>11051</v>
      </c>
      <c r="DG19" s="71">
        <v>1940</v>
      </c>
      <c r="DH19" s="71">
        <v>2639</v>
      </c>
      <c r="DI19" s="71">
        <v>1291038.3959999999</v>
      </c>
      <c r="DJ19" s="71">
        <v>319623.77500000002</v>
      </c>
      <c r="DK19" s="71">
        <v>740349.82499999995</v>
      </c>
      <c r="DL19" s="71">
        <v>98369</v>
      </c>
      <c r="DM19" s="74">
        <v>12</v>
      </c>
      <c r="DN19" s="71">
        <v>17467</v>
      </c>
      <c r="DO19" s="71">
        <v>2467</v>
      </c>
      <c r="DP19" s="71">
        <v>1642</v>
      </c>
      <c r="DQ19" s="86">
        <v>50</v>
      </c>
      <c r="DR19" s="86">
        <v>1127</v>
      </c>
      <c r="DS19" s="71">
        <v>20612</v>
      </c>
      <c r="DT19" s="122">
        <v>11778</v>
      </c>
      <c r="DU19" s="71">
        <v>2696</v>
      </c>
      <c r="DV19" s="71">
        <v>3025</v>
      </c>
      <c r="DW19" s="86">
        <v>453</v>
      </c>
      <c r="DX19" s="86">
        <v>344</v>
      </c>
      <c r="DY19" s="86">
        <v>5</v>
      </c>
      <c r="DZ19" s="86">
        <v>1629</v>
      </c>
      <c r="EA19" s="86">
        <v>27</v>
      </c>
      <c r="EB19" s="86">
        <v>18931</v>
      </c>
      <c r="EC19" s="74" t="s">
        <v>1208</v>
      </c>
      <c r="ED19" s="116">
        <v>87</v>
      </c>
      <c r="EE19" s="71">
        <v>11696</v>
      </c>
      <c r="EF19" s="118">
        <v>9963</v>
      </c>
      <c r="EG19" s="74">
        <v>0</v>
      </c>
      <c r="EH19" s="115">
        <v>1111</v>
      </c>
      <c r="EI19" s="86">
        <v>68</v>
      </c>
      <c r="EJ19" s="86">
        <v>54</v>
      </c>
      <c r="EK19" s="72">
        <v>60</v>
      </c>
      <c r="EL19" s="86">
        <v>28</v>
      </c>
      <c r="EM19" s="86">
        <v>52</v>
      </c>
      <c r="EN19" s="86">
        <v>1261</v>
      </c>
      <c r="EO19" s="87">
        <v>427</v>
      </c>
      <c r="EP19" s="87">
        <v>68</v>
      </c>
      <c r="EQ19" s="87">
        <v>2079</v>
      </c>
      <c r="ER19" s="71">
        <v>2191</v>
      </c>
      <c r="ES19" s="72">
        <v>81.3</v>
      </c>
      <c r="ET19" s="72">
        <v>80.3</v>
      </c>
      <c r="EU19" s="87">
        <v>153</v>
      </c>
      <c r="EV19" s="72">
        <v>12.3</v>
      </c>
      <c r="EW19" s="87">
        <v>73406</v>
      </c>
      <c r="EX19" s="72">
        <v>35.6</v>
      </c>
      <c r="EY19" s="87">
        <v>345568</v>
      </c>
      <c r="EZ19" s="375">
        <v>-1.7</v>
      </c>
      <c r="FA19" s="86">
        <v>477</v>
      </c>
      <c r="FB19" s="86">
        <v>15</v>
      </c>
      <c r="FC19" s="125">
        <v>5975</v>
      </c>
      <c r="FD19" s="86">
        <v>84</v>
      </c>
      <c r="FE19" s="328" t="s">
        <v>1209</v>
      </c>
      <c r="FF19" s="86">
        <v>50</v>
      </c>
      <c r="FG19" s="72">
        <v>81</v>
      </c>
      <c r="FH19" s="71">
        <v>112999</v>
      </c>
      <c r="FI19" s="71">
        <v>7891</v>
      </c>
      <c r="FJ19" s="71">
        <v>4435</v>
      </c>
      <c r="FK19" s="115">
        <v>97358</v>
      </c>
      <c r="FL19" s="71">
        <v>86698</v>
      </c>
      <c r="FM19" s="71">
        <v>6228</v>
      </c>
      <c r="FN19" s="71">
        <v>4432</v>
      </c>
      <c r="FO19" s="71">
        <v>7750</v>
      </c>
      <c r="FP19" s="119">
        <v>20</v>
      </c>
      <c r="FQ19" s="116">
        <v>426</v>
      </c>
      <c r="FR19" s="111">
        <v>11.84</v>
      </c>
      <c r="FS19" s="118">
        <v>7868</v>
      </c>
      <c r="FT19" s="86">
        <v>62</v>
      </c>
      <c r="FU19" s="86">
        <v>308</v>
      </c>
      <c r="FV19" s="86">
        <v>165</v>
      </c>
      <c r="FW19" s="96">
        <v>33</v>
      </c>
      <c r="FX19" s="95">
        <v>1000</v>
      </c>
      <c r="FY19" s="149">
        <v>66.807793021005295</v>
      </c>
      <c r="FZ19" s="74" t="s">
        <v>1208</v>
      </c>
      <c r="GA19" s="111">
        <v>99.9</v>
      </c>
      <c r="GB19" s="111">
        <v>83.5</v>
      </c>
      <c r="GC19" s="72">
        <v>71.5</v>
      </c>
      <c r="GD19" s="80">
        <v>54.68</v>
      </c>
      <c r="GE19" s="117">
        <v>82</v>
      </c>
      <c r="GF19" s="116">
        <v>11</v>
      </c>
      <c r="GG19" s="116">
        <v>81</v>
      </c>
      <c r="GH19" s="86">
        <v>2037</v>
      </c>
      <c r="GI19" s="86">
        <v>1</v>
      </c>
      <c r="GJ19" s="86">
        <v>1847</v>
      </c>
      <c r="GK19" s="86">
        <v>2410</v>
      </c>
      <c r="GL19" s="86">
        <v>4</v>
      </c>
      <c r="GM19" s="115">
        <v>3711400</v>
      </c>
      <c r="GN19" s="114">
        <v>2752</v>
      </c>
      <c r="GO19" s="86" t="s">
        <v>439</v>
      </c>
      <c r="GP19" s="86" t="s">
        <v>439</v>
      </c>
      <c r="GQ19" s="71">
        <v>15734</v>
      </c>
      <c r="GR19" s="74">
        <v>146</v>
      </c>
      <c r="GS19" s="74">
        <v>2763</v>
      </c>
      <c r="GT19" s="74">
        <v>12825</v>
      </c>
      <c r="GU19" s="71">
        <v>160065</v>
      </c>
      <c r="GV19" s="71">
        <v>1867</v>
      </c>
      <c r="GW19" s="71">
        <v>34114</v>
      </c>
      <c r="GX19" s="71">
        <v>124084</v>
      </c>
      <c r="GY19" s="71">
        <v>907</v>
      </c>
      <c r="GZ19" s="71">
        <v>8016</v>
      </c>
      <c r="HA19" s="71">
        <v>758974</v>
      </c>
      <c r="HB19" s="71">
        <v>2359</v>
      </c>
      <c r="HC19" s="71">
        <v>18335</v>
      </c>
      <c r="HD19" s="71">
        <v>388893</v>
      </c>
      <c r="HE19" s="71">
        <v>401</v>
      </c>
      <c r="HF19" s="71">
        <v>19079</v>
      </c>
      <c r="HG19" s="71">
        <v>512502.26</v>
      </c>
      <c r="HH19" s="74">
        <v>388</v>
      </c>
      <c r="HI19" s="86">
        <v>13377</v>
      </c>
      <c r="HJ19" s="86">
        <v>322781</v>
      </c>
      <c r="HK19" s="88">
        <v>97.09</v>
      </c>
      <c r="HL19" s="86">
        <v>11181</v>
      </c>
      <c r="HM19" s="71">
        <v>5713</v>
      </c>
      <c r="HN19" s="71">
        <v>2751</v>
      </c>
      <c r="HO19" s="87">
        <v>524</v>
      </c>
      <c r="HP19" s="74" t="s">
        <v>1208</v>
      </c>
      <c r="HQ19" s="74" t="s">
        <v>1208</v>
      </c>
      <c r="HR19" s="74" t="s">
        <v>1208</v>
      </c>
      <c r="HS19" s="87">
        <v>156</v>
      </c>
      <c r="HT19" s="71">
        <v>3968898</v>
      </c>
      <c r="HU19" s="71">
        <v>23072279</v>
      </c>
      <c r="HV19" s="86">
        <v>2402121</v>
      </c>
      <c r="HW19" s="86">
        <v>3171391</v>
      </c>
      <c r="HX19" s="86">
        <v>295706</v>
      </c>
      <c r="HY19" s="86">
        <v>5890</v>
      </c>
      <c r="HZ19" s="86">
        <v>7710</v>
      </c>
      <c r="IA19" s="86">
        <v>319140</v>
      </c>
      <c r="IB19" s="86">
        <v>186135</v>
      </c>
      <c r="IC19" s="85">
        <v>6684</v>
      </c>
      <c r="ID19" s="85">
        <v>680147</v>
      </c>
      <c r="IE19" s="85" t="s">
        <v>439</v>
      </c>
      <c r="IF19" s="79">
        <v>48</v>
      </c>
      <c r="IG19" s="79" t="s">
        <v>439</v>
      </c>
      <c r="IH19" s="85">
        <v>27</v>
      </c>
      <c r="II19" s="79" t="s">
        <v>439</v>
      </c>
      <c r="IJ19" s="85">
        <v>312949</v>
      </c>
      <c r="IK19" s="71">
        <v>232874</v>
      </c>
      <c r="IL19" s="79">
        <v>0</v>
      </c>
      <c r="IM19" s="113">
        <v>1850</v>
      </c>
      <c r="IN19" s="112">
        <v>47.56</v>
      </c>
      <c r="IO19" s="85">
        <v>197520</v>
      </c>
      <c r="IP19" s="162">
        <v>80.17</v>
      </c>
      <c r="IQ19" s="80">
        <v>1</v>
      </c>
      <c r="IR19" s="80">
        <v>0.3</v>
      </c>
      <c r="IS19" s="80">
        <v>2814</v>
      </c>
      <c r="IT19" s="80">
        <v>2358.3000000000002</v>
      </c>
      <c r="IU19" s="71" t="s">
        <v>439</v>
      </c>
      <c r="IV19" s="72">
        <v>71.099999999999994</v>
      </c>
      <c r="IW19" s="72">
        <v>54</v>
      </c>
      <c r="IX19" s="72">
        <v>36</v>
      </c>
      <c r="IY19" s="72">
        <v>59.4</v>
      </c>
      <c r="IZ19" s="72">
        <v>20.399999999999999</v>
      </c>
      <c r="JA19" s="79">
        <v>3</v>
      </c>
      <c r="JB19" s="79">
        <v>19</v>
      </c>
      <c r="JC19" s="111">
        <v>86.7</v>
      </c>
      <c r="JD19" s="110">
        <v>0.82199999999999995</v>
      </c>
      <c r="JE19" s="109">
        <v>97.1</v>
      </c>
      <c r="JF19" s="109">
        <v>7.9</v>
      </c>
      <c r="JG19" s="109">
        <v>4.4000000000000004</v>
      </c>
      <c r="JH19" s="108">
        <v>153770453</v>
      </c>
      <c r="JI19" s="74">
        <v>42.8</v>
      </c>
      <c r="JJ19" s="74">
        <v>37.1</v>
      </c>
      <c r="JK19" s="74" t="s">
        <v>439</v>
      </c>
      <c r="JL19" s="74" t="s">
        <v>439</v>
      </c>
      <c r="JM19" s="74">
        <v>66</v>
      </c>
      <c r="JN19" s="72">
        <v>45.1</v>
      </c>
      <c r="JO19" s="462">
        <v>2586</v>
      </c>
      <c r="JP19" s="74" t="s">
        <v>1208</v>
      </c>
      <c r="JQ19" s="74" t="s">
        <v>1208</v>
      </c>
      <c r="JR19" s="74" t="s">
        <v>1208</v>
      </c>
      <c r="JS19" s="72">
        <v>19</v>
      </c>
      <c r="JT19" s="72">
        <v>22.5</v>
      </c>
      <c r="JU19" s="71">
        <v>57906</v>
      </c>
      <c r="JV19" s="71">
        <v>1202</v>
      </c>
      <c r="JW19" s="71">
        <v>1059</v>
      </c>
      <c r="JX19" s="71">
        <v>4971</v>
      </c>
      <c r="JY19" s="71">
        <v>6010</v>
      </c>
      <c r="JZ19" s="71">
        <v>5853</v>
      </c>
      <c r="KA19" s="71">
        <v>6714</v>
      </c>
      <c r="KB19" s="71">
        <v>8051</v>
      </c>
      <c r="KC19" s="71">
        <v>9842</v>
      </c>
      <c r="KD19" s="71">
        <v>8854</v>
      </c>
      <c r="KE19" s="71">
        <v>7732</v>
      </c>
      <c r="KF19" s="71">
        <v>6198</v>
      </c>
      <c r="KG19" s="71">
        <v>4737</v>
      </c>
      <c r="KH19" s="74" t="s">
        <v>1208</v>
      </c>
      <c r="KI19" s="71">
        <v>3440</v>
      </c>
      <c r="KJ19" s="71">
        <v>1564</v>
      </c>
      <c r="KK19" s="71">
        <v>700</v>
      </c>
      <c r="KL19" s="71">
        <v>341</v>
      </c>
      <c r="KM19" s="71">
        <v>7251</v>
      </c>
      <c r="KN19" s="71">
        <v>6908</v>
      </c>
      <c r="KO19" s="71">
        <v>6935</v>
      </c>
      <c r="KP19" s="71">
        <v>7450</v>
      </c>
      <c r="KQ19" s="71">
        <v>8387</v>
      </c>
      <c r="KR19" s="71">
        <v>9785</v>
      </c>
      <c r="KS19" s="71">
        <v>11876</v>
      </c>
      <c r="KT19" s="71">
        <v>10804</v>
      </c>
      <c r="KU19" s="71">
        <v>10118</v>
      </c>
      <c r="KV19" s="71">
        <v>9844</v>
      </c>
      <c r="KW19" s="71">
        <v>11348</v>
      </c>
      <c r="KX19" s="74" t="s">
        <v>1207</v>
      </c>
      <c r="KY19" s="71">
        <v>12820</v>
      </c>
      <c r="KZ19" s="71">
        <v>10256</v>
      </c>
      <c r="LA19" s="71">
        <v>8191</v>
      </c>
      <c r="LB19" s="71">
        <v>11576</v>
      </c>
    </row>
    <row r="20" spans="1:314" ht="12" customHeight="1">
      <c r="A20" s="3">
        <v>102024</v>
      </c>
      <c r="B20" s="2" t="s">
        <v>713</v>
      </c>
      <c r="C20" s="94">
        <v>459.16</v>
      </c>
      <c r="D20" s="71">
        <v>371585</v>
      </c>
      <c r="E20" s="72">
        <v>12.4</v>
      </c>
      <c r="F20" s="72">
        <v>59.3</v>
      </c>
      <c r="G20" s="72">
        <v>28.3</v>
      </c>
      <c r="H20" s="79">
        <v>16691</v>
      </c>
      <c r="I20" s="79">
        <v>35784</v>
      </c>
      <c r="J20" s="79">
        <v>56739</v>
      </c>
      <c r="K20" s="71">
        <v>53800</v>
      </c>
      <c r="L20" s="71">
        <v>168119</v>
      </c>
      <c r="M20" s="71">
        <v>5945</v>
      </c>
      <c r="N20" s="71">
        <v>13065</v>
      </c>
      <c r="O20" s="74">
        <v>12450</v>
      </c>
      <c r="P20" s="74" t="s">
        <v>1208</v>
      </c>
      <c r="Q20" s="74" t="s">
        <v>1208</v>
      </c>
      <c r="R20" s="79">
        <v>372249</v>
      </c>
      <c r="S20" s="71">
        <v>372973</v>
      </c>
      <c r="T20" s="71">
        <v>379250</v>
      </c>
      <c r="U20" s="71">
        <v>401648</v>
      </c>
      <c r="V20" s="71">
        <v>1857916</v>
      </c>
      <c r="W20" s="71">
        <v>431520</v>
      </c>
      <c r="X20" s="71">
        <v>1183725</v>
      </c>
      <c r="Y20" s="86">
        <v>84</v>
      </c>
      <c r="Z20" s="477">
        <v>100</v>
      </c>
      <c r="AA20" s="86">
        <v>83</v>
      </c>
      <c r="AB20" s="74" t="s">
        <v>1208</v>
      </c>
      <c r="AC20" s="74" t="s">
        <v>1208</v>
      </c>
      <c r="AD20" s="87">
        <v>38804</v>
      </c>
      <c r="AE20" s="71">
        <v>2434</v>
      </c>
      <c r="AF20" s="86">
        <v>954</v>
      </c>
      <c r="AG20" s="71">
        <v>7095</v>
      </c>
      <c r="AH20" s="71">
        <v>430844</v>
      </c>
      <c r="AI20" s="72">
        <v>0</v>
      </c>
      <c r="AJ20" s="74" t="s">
        <v>1208</v>
      </c>
      <c r="AK20" s="477">
        <v>18</v>
      </c>
      <c r="AL20" s="71">
        <v>1666</v>
      </c>
      <c r="AM20" s="74">
        <v>58</v>
      </c>
      <c r="AN20" s="71">
        <v>19179</v>
      </c>
      <c r="AO20" s="71">
        <v>1294</v>
      </c>
      <c r="AP20" s="71" t="s">
        <v>439</v>
      </c>
      <c r="AQ20" s="102">
        <v>25</v>
      </c>
      <c r="AR20" s="71">
        <v>9731</v>
      </c>
      <c r="AS20" s="71">
        <v>712</v>
      </c>
      <c r="AT20" s="71">
        <v>4</v>
      </c>
      <c r="AU20" s="71" t="s">
        <v>439</v>
      </c>
      <c r="AV20" s="71">
        <v>25</v>
      </c>
      <c r="AW20" s="71">
        <v>46</v>
      </c>
      <c r="AX20" s="74" t="s">
        <v>1208</v>
      </c>
      <c r="AY20" s="74" t="s">
        <v>1208</v>
      </c>
      <c r="AZ20" s="74" t="s">
        <v>1208</v>
      </c>
      <c r="BA20" s="74" t="s">
        <v>1208</v>
      </c>
      <c r="BB20" s="72">
        <v>100</v>
      </c>
      <c r="BC20" s="72">
        <v>120.1</v>
      </c>
      <c r="BD20" s="72">
        <v>109.7</v>
      </c>
      <c r="BE20" s="74" t="s">
        <v>1208</v>
      </c>
      <c r="BF20" s="86">
        <v>64</v>
      </c>
      <c r="BG20" s="102">
        <v>66</v>
      </c>
      <c r="BH20" s="102">
        <v>12</v>
      </c>
      <c r="BI20" s="74" t="s">
        <v>1208</v>
      </c>
      <c r="BJ20" s="74" t="s">
        <v>1208</v>
      </c>
      <c r="BK20" s="86">
        <v>3</v>
      </c>
      <c r="BL20" s="86">
        <v>3</v>
      </c>
      <c r="BM20" s="102">
        <v>4</v>
      </c>
      <c r="BN20" s="102">
        <v>1</v>
      </c>
      <c r="BO20" s="74">
        <v>10</v>
      </c>
      <c r="BP20" s="71">
        <v>50659</v>
      </c>
      <c r="BQ20" s="74">
        <v>3</v>
      </c>
      <c r="BR20" s="71">
        <v>60830</v>
      </c>
      <c r="BS20" s="74">
        <v>7</v>
      </c>
      <c r="BT20" s="71">
        <v>172769</v>
      </c>
      <c r="BU20" s="74">
        <v>6</v>
      </c>
      <c r="BV20" s="71">
        <v>10259</v>
      </c>
      <c r="BW20" s="72" t="s">
        <v>439</v>
      </c>
      <c r="BX20" s="86">
        <v>3</v>
      </c>
      <c r="BY20" s="86">
        <v>6</v>
      </c>
      <c r="BZ20" s="86">
        <v>1096</v>
      </c>
      <c r="CA20" s="86">
        <v>11745</v>
      </c>
      <c r="CB20" s="72">
        <v>67.2</v>
      </c>
      <c r="CC20" s="101">
        <v>1.73</v>
      </c>
      <c r="CD20" s="72">
        <v>26.8</v>
      </c>
      <c r="CE20" s="72">
        <v>3.4793672970410658</v>
      </c>
      <c r="CF20" s="72">
        <v>62.538420000000002</v>
      </c>
      <c r="CG20" s="74">
        <v>26</v>
      </c>
      <c r="CH20" s="71">
        <v>4331</v>
      </c>
      <c r="CI20" s="74">
        <v>352</v>
      </c>
      <c r="CJ20" s="74">
        <v>828</v>
      </c>
      <c r="CK20" s="74">
        <v>4081</v>
      </c>
      <c r="CL20" s="74">
        <v>1059</v>
      </c>
      <c r="CM20" s="74">
        <v>323</v>
      </c>
      <c r="CN20" s="74">
        <v>625</v>
      </c>
      <c r="CO20" s="94">
        <v>1.38</v>
      </c>
      <c r="CP20" s="101" t="s">
        <v>439</v>
      </c>
      <c r="CQ20" s="74">
        <v>4</v>
      </c>
      <c r="CR20" s="74">
        <v>13</v>
      </c>
      <c r="CS20" s="74">
        <v>12</v>
      </c>
      <c r="CT20" s="74">
        <v>4</v>
      </c>
      <c r="CU20" s="74">
        <v>210</v>
      </c>
      <c r="CV20" s="74">
        <v>29</v>
      </c>
      <c r="CW20" s="71">
        <v>1630</v>
      </c>
      <c r="CX20" s="74">
        <v>21</v>
      </c>
      <c r="CY20" s="74">
        <v>1438</v>
      </c>
      <c r="CZ20" s="86">
        <v>59</v>
      </c>
      <c r="DA20" s="86">
        <v>666</v>
      </c>
      <c r="DB20" s="86">
        <v>18</v>
      </c>
      <c r="DC20" s="86">
        <v>148</v>
      </c>
      <c r="DD20" s="86">
        <v>24</v>
      </c>
      <c r="DE20" s="86">
        <v>669</v>
      </c>
      <c r="DF20" s="71">
        <v>11187</v>
      </c>
      <c r="DG20" s="71">
        <v>3181</v>
      </c>
      <c r="DH20" s="71">
        <v>2645</v>
      </c>
      <c r="DI20" s="71">
        <v>1235564.2890000001</v>
      </c>
      <c r="DJ20" s="71">
        <v>636012.37100000004</v>
      </c>
      <c r="DK20" s="71">
        <v>732181.74699999997</v>
      </c>
      <c r="DL20" s="71">
        <v>104079</v>
      </c>
      <c r="DM20" s="74">
        <v>30</v>
      </c>
      <c r="DN20" s="71">
        <v>18018</v>
      </c>
      <c r="DO20" s="71">
        <v>2591</v>
      </c>
      <c r="DP20" s="71">
        <v>1670</v>
      </c>
      <c r="DQ20" s="86">
        <v>132</v>
      </c>
      <c r="DR20" s="86">
        <v>1584</v>
      </c>
      <c r="DS20" s="71">
        <v>13728</v>
      </c>
      <c r="DT20" s="122">
        <v>11807</v>
      </c>
      <c r="DU20" s="71">
        <v>2773</v>
      </c>
      <c r="DV20" s="71">
        <v>2722</v>
      </c>
      <c r="DW20" s="86">
        <v>605</v>
      </c>
      <c r="DX20" s="86">
        <v>386</v>
      </c>
      <c r="DY20" s="86">
        <v>1</v>
      </c>
      <c r="DZ20" s="86">
        <v>1906</v>
      </c>
      <c r="EA20" s="86">
        <v>27</v>
      </c>
      <c r="EB20" s="86">
        <v>16592</v>
      </c>
      <c r="EC20" s="74" t="s">
        <v>1208</v>
      </c>
      <c r="ED20" s="116">
        <v>104</v>
      </c>
      <c r="EE20" s="71">
        <v>12109</v>
      </c>
      <c r="EF20" s="118">
        <v>10323</v>
      </c>
      <c r="EG20" s="74">
        <v>0</v>
      </c>
      <c r="EH20" s="115">
        <v>1296</v>
      </c>
      <c r="EI20" s="86">
        <v>93</v>
      </c>
      <c r="EJ20" s="86">
        <v>54</v>
      </c>
      <c r="EK20" s="72">
        <v>62.4</v>
      </c>
      <c r="EL20" s="86" t="s">
        <v>439</v>
      </c>
      <c r="EM20" s="86" t="s">
        <v>439</v>
      </c>
      <c r="EN20" s="86">
        <v>440</v>
      </c>
      <c r="EO20" s="87">
        <v>215</v>
      </c>
      <c r="EP20" s="87">
        <v>37</v>
      </c>
      <c r="EQ20" s="87">
        <v>960</v>
      </c>
      <c r="ER20" s="71">
        <v>2569</v>
      </c>
      <c r="ES20" s="72">
        <v>96.1</v>
      </c>
      <c r="ET20" s="72">
        <v>98.1</v>
      </c>
      <c r="EU20" s="87">
        <v>209</v>
      </c>
      <c r="EV20" s="72">
        <v>9.4</v>
      </c>
      <c r="EW20" s="87">
        <v>78136</v>
      </c>
      <c r="EX20" s="72">
        <v>29.8</v>
      </c>
      <c r="EY20" s="87">
        <v>350763</v>
      </c>
      <c r="EZ20" s="72">
        <v>-1.8</v>
      </c>
      <c r="FA20" s="86">
        <v>723</v>
      </c>
      <c r="FB20" s="86">
        <v>11</v>
      </c>
      <c r="FC20" s="125">
        <v>8734</v>
      </c>
      <c r="FD20" s="86">
        <v>76</v>
      </c>
      <c r="FE20" s="328" t="s">
        <v>1209</v>
      </c>
      <c r="FF20" s="86">
        <v>100</v>
      </c>
      <c r="FG20" s="72">
        <v>94.4</v>
      </c>
      <c r="FH20" s="71">
        <v>130953</v>
      </c>
      <c r="FI20" s="71">
        <v>6897</v>
      </c>
      <c r="FJ20" s="71">
        <v>735</v>
      </c>
      <c r="FK20" s="115">
        <v>117913</v>
      </c>
      <c r="FL20" s="71">
        <v>104902</v>
      </c>
      <c r="FM20" s="71">
        <v>7907</v>
      </c>
      <c r="FN20" s="71">
        <v>5104</v>
      </c>
      <c r="FO20" s="71">
        <v>6143</v>
      </c>
      <c r="FP20" s="119">
        <v>12.1</v>
      </c>
      <c r="FQ20" s="116">
        <v>221</v>
      </c>
      <c r="FR20" s="111">
        <v>22.1</v>
      </c>
      <c r="FS20" s="118">
        <v>7101</v>
      </c>
      <c r="FT20" s="86">
        <v>0</v>
      </c>
      <c r="FU20" s="86">
        <v>138</v>
      </c>
      <c r="FV20" s="86">
        <v>173</v>
      </c>
      <c r="FW20" s="96">
        <v>37</v>
      </c>
      <c r="FX20" s="95">
        <v>1212</v>
      </c>
      <c r="FY20" s="149">
        <v>65.384857132082104</v>
      </c>
      <c r="FZ20" s="74" t="s">
        <v>1208</v>
      </c>
      <c r="GA20" s="111">
        <v>99.63</v>
      </c>
      <c r="GB20" s="111">
        <v>88</v>
      </c>
      <c r="GC20" s="72">
        <v>74.2</v>
      </c>
      <c r="GD20" s="80">
        <v>33.4</v>
      </c>
      <c r="GE20" s="117">
        <v>96</v>
      </c>
      <c r="GF20" s="116">
        <v>12</v>
      </c>
      <c r="GG20" s="116">
        <v>67</v>
      </c>
      <c r="GH20" s="86">
        <v>2115</v>
      </c>
      <c r="GI20" s="86">
        <v>6</v>
      </c>
      <c r="GJ20" s="86">
        <v>1907</v>
      </c>
      <c r="GK20" s="86">
        <v>2411</v>
      </c>
      <c r="GL20" s="86">
        <v>4</v>
      </c>
      <c r="GM20" s="115">
        <v>4647200</v>
      </c>
      <c r="GN20" s="114">
        <v>3970</v>
      </c>
      <c r="GO20" s="86" t="s">
        <v>439</v>
      </c>
      <c r="GP20" s="86" t="s">
        <v>439</v>
      </c>
      <c r="GQ20" s="71">
        <v>16940</v>
      </c>
      <c r="GR20" s="74">
        <v>62</v>
      </c>
      <c r="GS20" s="74">
        <v>3237</v>
      </c>
      <c r="GT20" s="74">
        <v>13641</v>
      </c>
      <c r="GU20" s="71">
        <v>174044</v>
      </c>
      <c r="GV20" s="71">
        <v>630</v>
      </c>
      <c r="GW20" s="71">
        <v>42277</v>
      </c>
      <c r="GX20" s="71">
        <v>131137</v>
      </c>
      <c r="GY20" s="71">
        <v>1115</v>
      </c>
      <c r="GZ20" s="71">
        <v>12078</v>
      </c>
      <c r="HA20" s="71">
        <v>2569290</v>
      </c>
      <c r="HB20" s="71">
        <v>2614</v>
      </c>
      <c r="HC20" s="71">
        <v>20931</v>
      </c>
      <c r="HD20" s="71">
        <v>487720</v>
      </c>
      <c r="HE20" s="71">
        <v>609</v>
      </c>
      <c r="HF20" s="71">
        <v>27145</v>
      </c>
      <c r="HG20" s="71">
        <v>951940.66</v>
      </c>
      <c r="HH20" s="74">
        <v>594</v>
      </c>
      <c r="HI20" s="86">
        <v>18936</v>
      </c>
      <c r="HJ20" s="86">
        <v>545995</v>
      </c>
      <c r="HK20" s="88">
        <v>81.5</v>
      </c>
      <c r="HL20" s="86">
        <v>4029</v>
      </c>
      <c r="HM20" s="71">
        <v>5572</v>
      </c>
      <c r="HN20" s="71">
        <v>2430</v>
      </c>
      <c r="HO20" s="87">
        <v>272</v>
      </c>
      <c r="HP20" s="74" t="s">
        <v>1208</v>
      </c>
      <c r="HQ20" s="74" t="s">
        <v>1208</v>
      </c>
      <c r="HR20" s="74" t="s">
        <v>1208</v>
      </c>
      <c r="HS20" s="87">
        <v>25</v>
      </c>
      <c r="HT20" s="71">
        <v>4017087</v>
      </c>
      <c r="HU20" s="71">
        <v>18994749</v>
      </c>
      <c r="HV20" s="86">
        <v>2038650</v>
      </c>
      <c r="HW20" s="86">
        <v>3062871</v>
      </c>
      <c r="HX20" s="86">
        <v>230701</v>
      </c>
      <c r="HY20" s="86">
        <v>10450</v>
      </c>
      <c r="HZ20" s="86">
        <v>12470</v>
      </c>
      <c r="IA20" s="86">
        <v>313480</v>
      </c>
      <c r="IB20" s="86">
        <v>167110</v>
      </c>
      <c r="IC20" s="85">
        <v>14931</v>
      </c>
      <c r="ID20" s="85">
        <v>1319028</v>
      </c>
      <c r="IE20" s="85">
        <v>514812</v>
      </c>
      <c r="IF20" s="79">
        <v>114</v>
      </c>
      <c r="IG20" s="79">
        <v>44</v>
      </c>
      <c r="IH20" s="85">
        <v>95</v>
      </c>
      <c r="II20" s="79">
        <v>33</v>
      </c>
      <c r="IJ20" s="85">
        <v>57067</v>
      </c>
      <c r="IK20" s="71">
        <v>248611</v>
      </c>
      <c r="IL20" s="79">
        <v>30300</v>
      </c>
      <c r="IM20" s="113">
        <v>0</v>
      </c>
      <c r="IN20" s="112">
        <v>46.46</v>
      </c>
      <c r="IO20" s="85">
        <v>201755</v>
      </c>
      <c r="IP20" s="162">
        <v>33.1</v>
      </c>
      <c r="IQ20" s="80">
        <v>4.84</v>
      </c>
      <c r="IR20" s="80">
        <v>4.84</v>
      </c>
      <c r="IS20" s="80">
        <v>1619.51</v>
      </c>
      <c r="IT20" s="80">
        <v>1535.44</v>
      </c>
      <c r="IU20" s="71" t="s">
        <v>439</v>
      </c>
      <c r="IV20" s="72">
        <v>67.099999999999994</v>
      </c>
      <c r="IW20" s="72">
        <v>53</v>
      </c>
      <c r="IX20" s="72">
        <v>45.9</v>
      </c>
      <c r="IY20" s="72">
        <v>56.2</v>
      </c>
      <c r="IZ20" s="72">
        <v>25.1</v>
      </c>
      <c r="JA20" s="79">
        <v>1</v>
      </c>
      <c r="JB20" s="79">
        <v>8</v>
      </c>
      <c r="JC20" s="111">
        <v>93</v>
      </c>
      <c r="JD20" s="110">
        <v>0.85599999999999998</v>
      </c>
      <c r="JE20" s="109">
        <v>95.5</v>
      </c>
      <c r="JF20" s="109">
        <v>4.9000000000000004</v>
      </c>
      <c r="JG20" s="109">
        <v>5.4</v>
      </c>
      <c r="JH20" s="108">
        <v>149133088</v>
      </c>
      <c r="JI20" s="74">
        <v>47.5</v>
      </c>
      <c r="JJ20" s="74">
        <v>36.299999999999997</v>
      </c>
      <c r="JK20" s="74" t="s">
        <v>439</v>
      </c>
      <c r="JL20" s="74" t="s">
        <v>439</v>
      </c>
      <c r="JM20" s="74">
        <v>40.200000000000003</v>
      </c>
      <c r="JN20" s="72">
        <v>44.7</v>
      </c>
      <c r="JO20" s="462">
        <v>2359</v>
      </c>
      <c r="JP20" s="74" t="s">
        <v>1208</v>
      </c>
      <c r="JQ20" s="74" t="s">
        <v>1208</v>
      </c>
      <c r="JR20" s="74" t="s">
        <v>1208</v>
      </c>
      <c r="JS20" s="72">
        <v>24</v>
      </c>
      <c r="JT20" s="72">
        <v>26.2</v>
      </c>
      <c r="JU20" s="71">
        <v>70290</v>
      </c>
      <c r="JV20" s="71">
        <v>1320</v>
      </c>
      <c r="JW20" s="71">
        <v>1278</v>
      </c>
      <c r="JX20" s="71">
        <v>5838</v>
      </c>
      <c r="JY20" s="71">
        <v>7145</v>
      </c>
      <c r="JZ20" s="71">
        <v>7171</v>
      </c>
      <c r="KA20" s="71">
        <v>8384</v>
      </c>
      <c r="KB20" s="71">
        <v>10159</v>
      </c>
      <c r="KC20" s="71">
        <v>12113</v>
      </c>
      <c r="KD20" s="71">
        <v>10216</v>
      </c>
      <c r="KE20" s="71">
        <v>8532</v>
      </c>
      <c r="KF20" s="71">
        <v>6491</v>
      </c>
      <c r="KG20" s="71">
        <v>4973</v>
      </c>
      <c r="KH20" s="74" t="s">
        <v>1208</v>
      </c>
      <c r="KI20" s="71">
        <v>3724</v>
      </c>
      <c r="KJ20" s="71">
        <v>1741</v>
      </c>
      <c r="KK20" s="71">
        <v>678</v>
      </c>
      <c r="KL20" s="71">
        <v>340</v>
      </c>
      <c r="KM20" s="71">
        <v>8669</v>
      </c>
      <c r="KN20" s="71">
        <v>8131</v>
      </c>
      <c r="KO20" s="71">
        <v>8255</v>
      </c>
      <c r="KP20" s="71">
        <v>9048</v>
      </c>
      <c r="KQ20" s="71">
        <v>10620</v>
      </c>
      <c r="KR20" s="71">
        <v>12390</v>
      </c>
      <c r="KS20" s="71">
        <v>14598</v>
      </c>
      <c r="KT20" s="71">
        <v>12520</v>
      </c>
      <c r="KU20" s="71">
        <v>11175</v>
      </c>
      <c r="KV20" s="71">
        <v>10455</v>
      </c>
      <c r="KW20" s="71">
        <v>12259</v>
      </c>
      <c r="KX20" s="74" t="s">
        <v>1207</v>
      </c>
      <c r="KY20" s="71">
        <v>14209</v>
      </c>
      <c r="KZ20" s="71">
        <v>11448</v>
      </c>
      <c r="LA20" s="71">
        <v>8815</v>
      </c>
      <c r="LB20" s="71">
        <v>12194</v>
      </c>
    </row>
    <row r="21" spans="1:314" ht="12" customHeight="1">
      <c r="A21" s="3">
        <v>112011</v>
      </c>
      <c r="B21" s="2" t="s">
        <v>714</v>
      </c>
      <c r="C21" s="94">
        <v>109.13</v>
      </c>
      <c r="D21" s="71">
        <v>353442</v>
      </c>
      <c r="E21" s="72">
        <v>12.2</v>
      </c>
      <c r="F21" s="72">
        <v>60.9</v>
      </c>
      <c r="G21" s="72">
        <v>26.9</v>
      </c>
      <c r="H21" s="79">
        <v>12599</v>
      </c>
      <c r="I21" s="79">
        <v>33705</v>
      </c>
      <c r="J21" s="79">
        <v>52133</v>
      </c>
      <c r="K21" s="71">
        <v>48063</v>
      </c>
      <c r="L21" s="71">
        <v>163023</v>
      </c>
      <c r="M21" s="71">
        <v>8962</v>
      </c>
      <c r="N21" s="71">
        <v>15559</v>
      </c>
      <c r="O21" s="74">
        <v>14578</v>
      </c>
      <c r="P21" s="74" t="s">
        <v>1208</v>
      </c>
      <c r="Q21" s="74" t="s">
        <v>1208</v>
      </c>
      <c r="R21" s="79">
        <v>354827</v>
      </c>
      <c r="S21" s="71">
        <v>354571</v>
      </c>
      <c r="T21" s="71">
        <v>335966</v>
      </c>
      <c r="U21" s="71">
        <v>450881</v>
      </c>
      <c r="V21" s="71">
        <v>1251481</v>
      </c>
      <c r="W21" s="71">
        <v>392750</v>
      </c>
      <c r="X21" s="71">
        <v>877463</v>
      </c>
      <c r="Y21" s="86">
        <v>54</v>
      </c>
      <c r="Z21" s="477">
        <v>83</v>
      </c>
      <c r="AA21" s="86">
        <v>3</v>
      </c>
      <c r="AB21" s="74" t="s">
        <v>1208</v>
      </c>
      <c r="AC21" s="74" t="s">
        <v>1208</v>
      </c>
      <c r="AD21" s="87">
        <v>21313</v>
      </c>
      <c r="AE21" s="71">
        <v>3021.66</v>
      </c>
      <c r="AF21" s="86">
        <v>856.36</v>
      </c>
      <c r="AG21" s="71">
        <v>1712</v>
      </c>
      <c r="AH21" s="71">
        <v>130152</v>
      </c>
      <c r="AI21" s="71" t="s">
        <v>406</v>
      </c>
      <c r="AJ21" s="74" t="s">
        <v>1208</v>
      </c>
      <c r="AK21" s="477">
        <v>28</v>
      </c>
      <c r="AL21" s="71">
        <v>4798</v>
      </c>
      <c r="AM21" s="74">
        <v>32</v>
      </c>
      <c r="AN21" s="71">
        <v>17964</v>
      </c>
      <c r="AO21" s="71">
        <v>902</v>
      </c>
      <c r="AP21" s="71">
        <v>154</v>
      </c>
      <c r="AQ21" s="102">
        <v>22</v>
      </c>
      <c r="AR21" s="71">
        <v>8499</v>
      </c>
      <c r="AS21" s="71">
        <v>566</v>
      </c>
      <c r="AT21" s="71">
        <v>5</v>
      </c>
      <c r="AU21" s="71">
        <v>320</v>
      </c>
      <c r="AV21" s="71">
        <v>30</v>
      </c>
      <c r="AW21" s="71">
        <v>91</v>
      </c>
      <c r="AX21" s="74" t="s">
        <v>1208</v>
      </c>
      <c r="AY21" s="74" t="s">
        <v>1208</v>
      </c>
      <c r="AZ21" s="74" t="s">
        <v>1208</v>
      </c>
      <c r="BA21" s="74" t="s">
        <v>1208</v>
      </c>
      <c r="BB21" s="72">
        <v>100</v>
      </c>
      <c r="BC21" s="72">
        <v>93.4</v>
      </c>
      <c r="BD21" s="72">
        <v>106.5</v>
      </c>
      <c r="BE21" s="74" t="s">
        <v>1208</v>
      </c>
      <c r="BF21" s="86">
        <v>8</v>
      </c>
      <c r="BG21" s="102">
        <v>8</v>
      </c>
      <c r="BH21" s="102">
        <v>4</v>
      </c>
      <c r="BI21" s="74" t="s">
        <v>1208</v>
      </c>
      <c r="BJ21" s="74" t="s">
        <v>1208</v>
      </c>
      <c r="BK21" s="86">
        <v>3</v>
      </c>
      <c r="BL21" s="86">
        <v>3</v>
      </c>
      <c r="BM21" s="102">
        <v>12</v>
      </c>
      <c r="BN21" s="102">
        <v>4</v>
      </c>
      <c r="BO21" s="74">
        <v>3</v>
      </c>
      <c r="BP21" s="71">
        <v>12022</v>
      </c>
      <c r="BQ21" s="74">
        <v>1</v>
      </c>
      <c r="BR21" s="71">
        <v>51000</v>
      </c>
      <c r="BS21" s="74">
        <v>1</v>
      </c>
      <c r="BT21" s="71">
        <v>16000</v>
      </c>
      <c r="BU21" s="74">
        <v>2</v>
      </c>
      <c r="BV21" s="71">
        <v>1770</v>
      </c>
      <c r="BW21" s="72">
        <v>60.2</v>
      </c>
      <c r="BX21" s="86" t="s">
        <v>406</v>
      </c>
      <c r="BY21" s="86">
        <v>4</v>
      </c>
      <c r="BZ21" s="86" t="s">
        <v>406</v>
      </c>
      <c r="CA21" s="86">
        <v>13958</v>
      </c>
      <c r="CB21" s="72">
        <v>50.3</v>
      </c>
      <c r="CC21" s="101">
        <v>1.1000000000000001</v>
      </c>
      <c r="CD21" s="72">
        <v>18.3</v>
      </c>
      <c r="CE21" s="72">
        <v>3.8861128087140955</v>
      </c>
      <c r="CF21" s="72">
        <v>61.652059999999999</v>
      </c>
      <c r="CG21" s="74">
        <v>26</v>
      </c>
      <c r="CH21" s="71">
        <v>4452</v>
      </c>
      <c r="CI21" s="74">
        <v>209</v>
      </c>
      <c r="CJ21" s="74">
        <v>899</v>
      </c>
      <c r="CK21" s="74">
        <v>3380</v>
      </c>
      <c r="CL21" s="74">
        <v>973</v>
      </c>
      <c r="CM21" s="74">
        <v>241</v>
      </c>
      <c r="CN21" s="74">
        <v>547</v>
      </c>
      <c r="CO21" s="94">
        <v>1.2</v>
      </c>
      <c r="CP21" s="101" t="s">
        <v>406</v>
      </c>
      <c r="CQ21" s="74">
        <v>1</v>
      </c>
      <c r="CR21" s="74">
        <v>4</v>
      </c>
      <c r="CS21" s="74">
        <v>1</v>
      </c>
      <c r="CT21" s="74">
        <v>1</v>
      </c>
      <c r="CU21" s="74">
        <v>100</v>
      </c>
      <c r="CV21" s="74">
        <v>16</v>
      </c>
      <c r="CW21" s="71">
        <v>1378</v>
      </c>
      <c r="CX21" s="74">
        <v>8</v>
      </c>
      <c r="CY21" s="74">
        <v>700</v>
      </c>
      <c r="CZ21" s="86">
        <v>21</v>
      </c>
      <c r="DA21" s="86">
        <v>378</v>
      </c>
      <c r="DB21" s="86">
        <v>7</v>
      </c>
      <c r="DC21" s="86">
        <v>66</v>
      </c>
      <c r="DD21" s="86">
        <v>6</v>
      </c>
      <c r="DE21" s="86">
        <v>157</v>
      </c>
      <c r="DF21" s="71">
        <v>9327</v>
      </c>
      <c r="DG21" s="71">
        <v>1589</v>
      </c>
      <c r="DH21" s="71">
        <v>2142</v>
      </c>
      <c r="DI21" s="71">
        <v>961195.07700000005</v>
      </c>
      <c r="DJ21" s="71">
        <v>220598.649</v>
      </c>
      <c r="DK21" s="71">
        <v>595131.01899999997</v>
      </c>
      <c r="DL21" s="71">
        <v>95087</v>
      </c>
      <c r="DM21" s="74">
        <v>9</v>
      </c>
      <c r="DN21" s="71">
        <v>15995</v>
      </c>
      <c r="DO21" s="71">
        <v>2111</v>
      </c>
      <c r="DP21" s="71">
        <v>1341</v>
      </c>
      <c r="DQ21" s="86">
        <v>182</v>
      </c>
      <c r="DR21" s="86">
        <v>2257</v>
      </c>
      <c r="DS21" s="71">
        <v>5919</v>
      </c>
      <c r="DT21" s="122">
        <v>10006</v>
      </c>
      <c r="DU21" s="71">
        <v>2725</v>
      </c>
      <c r="DV21" s="71">
        <v>3170</v>
      </c>
      <c r="DW21" s="86">
        <v>233</v>
      </c>
      <c r="DX21" s="86">
        <v>287</v>
      </c>
      <c r="DY21" s="86">
        <v>5</v>
      </c>
      <c r="DZ21" s="86">
        <v>1409</v>
      </c>
      <c r="EA21" s="86">
        <v>33</v>
      </c>
      <c r="EB21" s="86">
        <v>12983</v>
      </c>
      <c r="EC21" s="74" t="s">
        <v>1208</v>
      </c>
      <c r="ED21" s="116">
        <v>95</v>
      </c>
      <c r="EE21" s="71">
        <v>6389</v>
      </c>
      <c r="EF21" s="118">
        <v>5702</v>
      </c>
      <c r="EG21" s="74">
        <v>7</v>
      </c>
      <c r="EH21" s="115">
        <v>1894</v>
      </c>
      <c r="EI21" s="86">
        <v>90</v>
      </c>
      <c r="EJ21" s="86">
        <v>84</v>
      </c>
      <c r="EK21" s="72">
        <v>75.400000000000006</v>
      </c>
      <c r="EL21" s="86">
        <v>35</v>
      </c>
      <c r="EM21" s="86">
        <v>125</v>
      </c>
      <c r="EN21" s="86">
        <v>1356</v>
      </c>
      <c r="EO21" s="87">
        <v>496</v>
      </c>
      <c r="EP21" s="87">
        <v>54</v>
      </c>
      <c r="EQ21" s="87">
        <v>2266</v>
      </c>
      <c r="ER21" s="71">
        <v>2386</v>
      </c>
      <c r="ES21" s="72">
        <v>94.5</v>
      </c>
      <c r="ET21" s="72">
        <v>93.9</v>
      </c>
      <c r="EU21" s="87">
        <v>474</v>
      </c>
      <c r="EV21" s="74">
        <v>12.53</v>
      </c>
      <c r="EW21" s="87">
        <v>76348</v>
      </c>
      <c r="EX21" s="72">
        <v>34.1</v>
      </c>
      <c r="EY21" s="87">
        <v>338250</v>
      </c>
      <c r="EZ21" s="72">
        <v>-3.2</v>
      </c>
      <c r="FA21" s="86">
        <v>370</v>
      </c>
      <c r="FB21" s="86">
        <v>56</v>
      </c>
      <c r="FC21" s="125">
        <v>5350</v>
      </c>
      <c r="FD21" s="86">
        <v>102</v>
      </c>
      <c r="FE21" s="328" t="s">
        <v>1209</v>
      </c>
      <c r="FF21" s="86">
        <v>89</v>
      </c>
      <c r="FG21" s="72" t="s">
        <v>439</v>
      </c>
      <c r="FH21" s="71">
        <v>110354</v>
      </c>
      <c r="FI21" s="71">
        <v>6221</v>
      </c>
      <c r="FJ21" s="71">
        <v>0</v>
      </c>
      <c r="FK21" s="115">
        <v>98422</v>
      </c>
      <c r="FL21" s="71">
        <v>82389</v>
      </c>
      <c r="FM21" s="71">
        <v>12525</v>
      </c>
      <c r="FN21" s="71">
        <v>3508</v>
      </c>
      <c r="FO21" s="71">
        <v>5711</v>
      </c>
      <c r="FP21" s="119">
        <v>23.3</v>
      </c>
      <c r="FQ21" s="116">
        <v>324</v>
      </c>
      <c r="FR21" s="111">
        <v>4.72</v>
      </c>
      <c r="FS21" s="118">
        <v>2793</v>
      </c>
      <c r="FT21" s="86">
        <v>4</v>
      </c>
      <c r="FU21" s="86">
        <v>28</v>
      </c>
      <c r="FV21" s="86">
        <v>94</v>
      </c>
      <c r="FW21" s="96">
        <v>19</v>
      </c>
      <c r="FX21" s="95">
        <v>647</v>
      </c>
      <c r="FY21" s="149">
        <v>68.976813024173651</v>
      </c>
      <c r="FZ21" s="74" t="s">
        <v>1208</v>
      </c>
      <c r="GA21" s="111">
        <v>99.9</v>
      </c>
      <c r="GB21" s="111">
        <v>94</v>
      </c>
      <c r="GC21" s="72">
        <v>86.8</v>
      </c>
      <c r="GD21" s="80">
        <v>34</v>
      </c>
      <c r="GE21" s="117">
        <v>75</v>
      </c>
      <c r="GF21" s="116">
        <v>8</v>
      </c>
      <c r="GG21" s="116">
        <v>58</v>
      </c>
      <c r="GH21" s="86">
        <v>978</v>
      </c>
      <c r="GI21" s="86">
        <v>7</v>
      </c>
      <c r="GJ21" s="86">
        <v>1996</v>
      </c>
      <c r="GK21" s="86">
        <v>2000</v>
      </c>
      <c r="GL21" s="86">
        <v>4</v>
      </c>
      <c r="GM21" s="115">
        <v>3850000</v>
      </c>
      <c r="GN21" s="114">
        <v>1412</v>
      </c>
      <c r="GO21" s="86" t="s">
        <v>406</v>
      </c>
      <c r="GP21" s="86" t="s">
        <v>406</v>
      </c>
      <c r="GQ21" s="71">
        <v>10657</v>
      </c>
      <c r="GR21" s="74">
        <v>15</v>
      </c>
      <c r="GS21" s="74">
        <v>2085</v>
      </c>
      <c r="GT21" s="74">
        <v>8557</v>
      </c>
      <c r="GU21" s="71">
        <v>141082</v>
      </c>
      <c r="GV21" s="71">
        <v>192</v>
      </c>
      <c r="GW21" s="71">
        <v>31665</v>
      </c>
      <c r="GX21" s="71">
        <v>109225</v>
      </c>
      <c r="GY21" s="71">
        <v>490</v>
      </c>
      <c r="GZ21" s="71">
        <v>6400</v>
      </c>
      <c r="HA21" s="71">
        <v>418209</v>
      </c>
      <c r="HB21" s="71">
        <v>1692</v>
      </c>
      <c r="HC21" s="71">
        <v>17035</v>
      </c>
      <c r="HD21" s="71">
        <v>347887</v>
      </c>
      <c r="HE21" s="71">
        <v>441</v>
      </c>
      <c r="HF21" s="71">
        <v>22818</v>
      </c>
      <c r="HG21" s="71">
        <v>840797.35</v>
      </c>
      <c r="HH21" s="74">
        <v>427</v>
      </c>
      <c r="HI21" s="86">
        <v>13900</v>
      </c>
      <c r="HJ21" s="86">
        <v>479678</v>
      </c>
      <c r="HK21" s="88">
        <v>36.869999999999997</v>
      </c>
      <c r="HL21" s="143">
        <v>92.2</v>
      </c>
      <c r="HM21" s="71">
        <v>1250</v>
      </c>
      <c r="HN21" s="71">
        <v>1246</v>
      </c>
      <c r="HO21" s="87">
        <v>163</v>
      </c>
      <c r="HP21" s="74" t="s">
        <v>1208</v>
      </c>
      <c r="HQ21" s="74" t="s">
        <v>1208</v>
      </c>
      <c r="HR21" s="74" t="s">
        <v>1208</v>
      </c>
      <c r="HS21" s="87">
        <v>1</v>
      </c>
      <c r="HT21" s="71">
        <v>1599345</v>
      </c>
      <c r="HU21" s="71">
        <v>8422794</v>
      </c>
      <c r="HV21" s="86">
        <v>725896.2</v>
      </c>
      <c r="HW21" s="86">
        <v>1210271.1000000001</v>
      </c>
      <c r="HX21" s="86">
        <v>209073.9</v>
      </c>
      <c r="HY21" s="86">
        <v>13684</v>
      </c>
      <c r="HZ21" s="86">
        <v>16730</v>
      </c>
      <c r="IA21" s="86">
        <v>110804</v>
      </c>
      <c r="IB21" s="86">
        <v>53818</v>
      </c>
      <c r="IC21" s="85">
        <v>56740</v>
      </c>
      <c r="ID21" s="85">
        <v>6848644</v>
      </c>
      <c r="IE21" s="85">
        <v>289684</v>
      </c>
      <c r="IF21" s="79">
        <v>144</v>
      </c>
      <c r="IG21" s="79">
        <v>12</v>
      </c>
      <c r="IH21" s="85">
        <v>136</v>
      </c>
      <c r="II21" s="79">
        <v>12</v>
      </c>
      <c r="IJ21" s="85" t="s">
        <v>406</v>
      </c>
      <c r="IK21" s="71">
        <v>159186</v>
      </c>
      <c r="IL21" s="79">
        <v>26225</v>
      </c>
      <c r="IM21" s="113" t="s">
        <v>406</v>
      </c>
      <c r="IN21" s="112">
        <v>35.99</v>
      </c>
      <c r="IO21" s="85">
        <v>287009</v>
      </c>
      <c r="IP21" s="162">
        <v>3.6</v>
      </c>
      <c r="IQ21" s="80">
        <v>2.9</v>
      </c>
      <c r="IR21" s="80">
        <v>2.9</v>
      </c>
      <c r="IS21" s="80">
        <v>537.6</v>
      </c>
      <c r="IT21" s="80">
        <v>537.6</v>
      </c>
      <c r="IU21" s="71">
        <v>36763</v>
      </c>
      <c r="IV21" s="72">
        <v>75</v>
      </c>
      <c r="IW21" s="72">
        <v>54</v>
      </c>
      <c r="IX21" s="72">
        <v>49.3</v>
      </c>
      <c r="IY21" s="72">
        <v>61.6</v>
      </c>
      <c r="IZ21" s="72">
        <v>19.7</v>
      </c>
      <c r="JA21" s="79">
        <v>2</v>
      </c>
      <c r="JB21" s="79">
        <v>26</v>
      </c>
      <c r="JC21" s="111">
        <v>72</v>
      </c>
      <c r="JD21" s="110">
        <v>0.97399999999999998</v>
      </c>
      <c r="JE21" s="109">
        <v>96.9</v>
      </c>
      <c r="JF21" s="109">
        <v>5.8</v>
      </c>
      <c r="JG21" s="109">
        <v>6.2</v>
      </c>
      <c r="JH21" s="108">
        <v>98325948</v>
      </c>
      <c r="JI21" s="165">
        <v>43.2</v>
      </c>
      <c r="JJ21" s="165">
        <v>43.4</v>
      </c>
      <c r="JK21" s="162">
        <v>-6.17</v>
      </c>
      <c r="JL21" s="162">
        <v>-25.98</v>
      </c>
      <c r="JM21" s="165">
        <v>69.7</v>
      </c>
      <c r="JN21" s="72">
        <v>38.5</v>
      </c>
      <c r="JO21" s="462">
        <v>2327</v>
      </c>
      <c r="JP21" s="74" t="s">
        <v>1208</v>
      </c>
      <c r="JQ21" s="74" t="s">
        <v>1208</v>
      </c>
      <c r="JR21" s="74" t="s">
        <v>1208</v>
      </c>
      <c r="JS21" s="72">
        <v>22</v>
      </c>
      <c r="JT21" s="72">
        <v>29.9</v>
      </c>
      <c r="JU21" s="71">
        <v>59175</v>
      </c>
      <c r="JV21" s="71">
        <v>1713</v>
      </c>
      <c r="JW21" s="71">
        <v>1344</v>
      </c>
      <c r="JX21" s="71">
        <v>5564</v>
      </c>
      <c r="JY21" s="71">
        <v>6065</v>
      </c>
      <c r="JZ21" s="71">
        <v>5572</v>
      </c>
      <c r="KA21" s="71">
        <v>6340</v>
      </c>
      <c r="KB21" s="71">
        <v>7915</v>
      </c>
      <c r="KC21" s="71">
        <v>9803</v>
      </c>
      <c r="KD21" s="71">
        <v>8623</v>
      </c>
      <c r="KE21" s="71">
        <v>6896</v>
      </c>
      <c r="KF21" s="71">
        <v>5080</v>
      </c>
      <c r="KG21" s="71">
        <v>4031</v>
      </c>
      <c r="KH21" s="74" t="s">
        <v>1208</v>
      </c>
      <c r="KI21" s="71">
        <v>3256</v>
      </c>
      <c r="KJ21" s="71">
        <v>1547</v>
      </c>
      <c r="KK21" s="71">
        <v>532</v>
      </c>
      <c r="KL21" s="71">
        <v>217</v>
      </c>
      <c r="KM21" s="71">
        <v>6823</v>
      </c>
      <c r="KN21" s="71">
        <v>7399</v>
      </c>
      <c r="KO21" s="71">
        <v>7061</v>
      </c>
      <c r="KP21" s="71">
        <v>7422</v>
      </c>
      <c r="KQ21" s="71">
        <v>8622</v>
      </c>
      <c r="KR21" s="71">
        <v>10331</v>
      </c>
      <c r="KS21" s="71">
        <v>12341</v>
      </c>
      <c r="KT21" s="71">
        <v>10962</v>
      </c>
      <c r="KU21" s="71">
        <v>9381</v>
      </c>
      <c r="KV21" s="71">
        <v>8624</v>
      </c>
      <c r="KW21" s="71">
        <v>10391</v>
      </c>
      <c r="KX21" s="74" t="s">
        <v>1207</v>
      </c>
      <c r="KY21" s="71">
        <v>13142</v>
      </c>
      <c r="KZ21" s="71">
        <v>11008</v>
      </c>
      <c r="LA21" s="71">
        <v>7507</v>
      </c>
      <c r="LB21" s="71">
        <v>6889</v>
      </c>
    </row>
    <row r="22" spans="1:314" ht="12" customHeight="1">
      <c r="A22" s="3">
        <v>112038</v>
      </c>
      <c r="B22" s="2" t="s">
        <v>782</v>
      </c>
      <c r="C22" s="94">
        <v>61.95</v>
      </c>
      <c r="D22" s="71">
        <v>607750</v>
      </c>
      <c r="E22" s="72">
        <v>12.2</v>
      </c>
      <c r="F22" s="72">
        <v>64.900000000000006</v>
      </c>
      <c r="G22" s="72">
        <v>22.9</v>
      </c>
      <c r="H22" s="79">
        <v>28181</v>
      </c>
      <c r="I22" s="79">
        <v>58675</v>
      </c>
      <c r="J22" s="79">
        <v>89566</v>
      </c>
      <c r="K22" s="71">
        <v>70883</v>
      </c>
      <c r="L22" s="71">
        <v>295489</v>
      </c>
      <c r="M22" s="71">
        <v>38993</v>
      </c>
      <c r="N22" s="71">
        <v>32199</v>
      </c>
      <c r="O22" s="74">
        <v>26705</v>
      </c>
      <c r="P22" s="74" t="s">
        <v>1208</v>
      </c>
      <c r="Q22" s="74" t="s">
        <v>1208</v>
      </c>
      <c r="R22" s="79">
        <v>594494</v>
      </c>
      <c r="S22" s="71">
        <v>594274</v>
      </c>
      <c r="T22" s="71">
        <v>465278</v>
      </c>
      <c r="U22" s="71">
        <v>799719</v>
      </c>
      <c r="V22" s="71">
        <v>2177414</v>
      </c>
      <c r="W22" s="71">
        <v>572364</v>
      </c>
      <c r="X22" s="71">
        <v>1363755</v>
      </c>
      <c r="Y22" s="86">
        <v>78</v>
      </c>
      <c r="Z22" s="477">
        <v>54</v>
      </c>
      <c r="AA22" s="86">
        <v>28</v>
      </c>
      <c r="AB22" s="74" t="s">
        <v>1208</v>
      </c>
      <c r="AC22" s="74" t="s">
        <v>1208</v>
      </c>
      <c r="AD22" s="87" t="s">
        <v>439</v>
      </c>
      <c r="AE22" s="71">
        <v>533</v>
      </c>
      <c r="AF22" s="86">
        <v>1552</v>
      </c>
      <c r="AG22" s="71">
        <v>2002</v>
      </c>
      <c r="AH22" s="71">
        <v>115731</v>
      </c>
      <c r="AI22" s="71" t="s">
        <v>439</v>
      </c>
      <c r="AJ22" s="74" t="s">
        <v>1208</v>
      </c>
      <c r="AK22" s="477">
        <v>41</v>
      </c>
      <c r="AL22" s="71">
        <v>7960</v>
      </c>
      <c r="AM22" s="74">
        <v>52</v>
      </c>
      <c r="AN22" s="71">
        <v>29857</v>
      </c>
      <c r="AO22" s="71">
        <v>1540</v>
      </c>
      <c r="AP22" s="71">
        <v>233</v>
      </c>
      <c r="AQ22" s="102">
        <v>27</v>
      </c>
      <c r="AR22" s="71">
        <v>13859</v>
      </c>
      <c r="AS22" s="71">
        <v>857</v>
      </c>
      <c r="AT22" s="71">
        <v>8</v>
      </c>
      <c r="AU22" s="71">
        <v>557</v>
      </c>
      <c r="AV22" s="71">
        <v>7</v>
      </c>
      <c r="AW22" s="71">
        <v>1236</v>
      </c>
      <c r="AX22" s="74" t="s">
        <v>1208</v>
      </c>
      <c r="AY22" s="74" t="s">
        <v>1208</v>
      </c>
      <c r="AZ22" s="74" t="s">
        <v>1208</v>
      </c>
      <c r="BA22" s="74" t="s">
        <v>1208</v>
      </c>
      <c r="BB22" s="72">
        <v>100</v>
      </c>
      <c r="BC22" s="72">
        <v>101.1</v>
      </c>
      <c r="BD22" s="72">
        <v>70.7</v>
      </c>
      <c r="BE22" s="74" t="s">
        <v>1208</v>
      </c>
      <c r="BF22" s="86">
        <v>29</v>
      </c>
      <c r="BG22" s="102">
        <v>29</v>
      </c>
      <c r="BH22" s="102">
        <v>5</v>
      </c>
      <c r="BI22" s="74" t="s">
        <v>1208</v>
      </c>
      <c r="BJ22" s="74" t="s">
        <v>1208</v>
      </c>
      <c r="BK22" s="86">
        <v>3</v>
      </c>
      <c r="BL22" s="86">
        <v>3</v>
      </c>
      <c r="BM22" s="102">
        <v>12</v>
      </c>
      <c r="BN22" s="102">
        <v>6</v>
      </c>
      <c r="BO22" s="74">
        <v>11</v>
      </c>
      <c r="BP22" s="71">
        <v>12857.53</v>
      </c>
      <c r="BQ22" s="74">
        <v>1</v>
      </c>
      <c r="BR22" s="71">
        <v>19800</v>
      </c>
      <c r="BS22" s="74">
        <v>8</v>
      </c>
      <c r="BT22" s="71">
        <v>98065</v>
      </c>
      <c r="BU22" s="74">
        <v>7</v>
      </c>
      <c r="BV22" s="71">
        <v>5366.3269999999993</v>
      </c>
      <c r="BW22" s="72">
        <v>48.2</v>
      </c>
      <c r="BX22" s="86" t="s">
        <v>439</v>
      </c>
      <c r="BY22" s="86" t="s">
        <v>439</v>
      </c>
      <c r="BZ22" s="86" t="s">
        <v>439</v>
      </c>
      <c r="CA22" s="86" t="s">
        <v>439</v>
      </c>
      <c r="CB22" s="72">
        <v>56.5</v>
      </c>
      <c r="CC22" s="101">
        <v>0.85</v>
      </c>
      <c r="CD22" s="72">
        <v>15.3</v>
      </c>
      <c r="CE22" s="72">
        <v>4.0200076241523908</v>
      </c>
      <c r="CF22" s="72">
        <v>67.727029999999999</v>
      </c>
      <c r="CG22" s="74">
        <v>20</v>
      </c>
      <c r="CH22" s="71">
        <v>3778</v>
      </c>
      <c r="CI22" s="74">
        <v>334</v>
      </c>
      <c r="CJ22" s="74">
        <v>897</v>
      </c>
      <c r="CK22" s="74">
        <v>5697</v>
      </c>
      <c r="CL22" s="74">
        <v>1665</v>
      </c>
      <c r="CM22" s="74">
        <v>386</v>
      </c>
      <c r="CN22" s="74">
        <v>943</v>
      </c>
      <c r="CO22" s="94">
        <v>1.1299999999999999</v>
      </c>
      <c r="CP22" s="101" t="s">
        <v>439</v>
      </c>
      <c r="CQ22" s="74" t="s">
        <v>439</v>
      </c>
      <c r="CR22" s="74" t="s">
        <v>439</v>
      </c>
      <c r="CS22" s="74">
        <v>9</v>
      </c>
      <c r="CT22" s="74">
        <v>1</v>
      </c>
      <c r="CU22" s="74">
        <v>50</v>
      </c>
      <c r="CV22" s="74">
        <v>30</v>
      </c>
      <c r="CW22" s="71">
        <v>3134</v>
      </c>
      <c r="CX22" s="74">
        <v>7</v>
      </c>
      <c r="CY22" s="74">
        <v>909</v>
      </c>
      <c r="CZ22" s="86">
        <v>32</v>
      </c>
      <c r="DA22" s="86">
        <v>609</v>
      </c>
      <c r="DB22" s="86">
        <v>7</v>
      </c>
      <c r="DC22" s="86">
        <v>77</v>
      </c>
      <c r="DD22" s="86">
        <v>4</v>
      </c>
      <c r="DE22" s="86">
        <v>112</v>
      </c>
      <c r="DF22" s="71">
        <v>14971</v>
      </c>
      <c r="DG22" s="71">
        <v>2859</v>
      </c>
      <c r="DH22" s="71">
        <v>3295</v>
      </c>
      <c r="DI22" s="71">
        <v>1662389.8430000001</v>
      </c>
      <c r="DJ22" s="71">
        <v>363470.00599999999</v>
      </c>
      <c r="DK22" s="71">
        <v>928615.56</v>
      </c>
      <c r="DL22" s="71">
        <v>138711</v>
      </c>
      <c r="DM22" s="74">
        <v>20</v>
      </c>
      <c r="DN22" s="71">
        <v>23811</v>
      </c>
      <c r="DO22" s="71">
        <v>2951</v>
      </c>
      <c r="DP22" s="71">
        <v>2215</v>
      </c>
      <c r="DQ22" s="86">
        <v>210</v>
      </c>
      <c r="DR22" s="86">
        <v>1877</v>
      </c>
      <c r="DS22" s="71">
        <v>12097</v>
      </c>
      <c r="DT22" s="122">
        <v>17787</v>
      </c>
      <c r="DU22" s="71">
        <v>3985</v>
      </c>
      <c r="DV22" s="71">
        <v>4849</v>
      </c>
      <c r="DW22" s="86">
        <v>395</v>
      </c>
      <c r="DX22" s="86">
        <v>331</v>
      </c>
      <c r="DY22" s="86">
        <v>4</v>
      </c>
      <c r="DZ22" s="86">
        <v>2007</v>
      </c>
      <c r="EA22" s="86">
        <v>30</v>
      </c>
      <c r="EB22" s="86">
        <v>13844.85</v>
      </c>
      <c r="EC22" s="74" t="s">
        <v>1208</v>
      </c>
      <c r="ED22" s="116">
        <v>190</v>
      </c>
      <c r="EE22" s="71">
        <v>12042</v>
      </c>
      <c r="EF22" s="118">
        <v>10922</v>
      </c>
      <c r="EG22" s="74">
        <v>30</v>
      </c>
      <c r="EH22" s="115">
        <v>2538</v>
      </c>
      <c r="EI22" s="86">
        <v>155</v>
      </c>
      <c r="EJ22" s="86">
        <v>189</v>
      </c>
      <c r="EK22" s="72">
        <v>76.8</v>
      </c>
      <c r="EL22" s="86">
        <v>96</v>
      </c>
      <c r="EM22" s="86">
        <v>194</v>
      </c>
      <c r="EN22" s="86">
        <v>2025</v>
      </c>
      <c r="EO22" s="87">
        <v>273</v>
      </c>
      <c r="EP22" s="87">
        <v>196</v>
      </c>
      <c r="EQ22" s="87">
        <v>3699</v>
      </c>
      <c r="ER22" s="71">
        <v>4489</v>
      </c>
      <c r="ES22" s="72">
        <v>92.4</v>
      </c>
      <c r="ET22" s="72">
        <v>71.2</v>
      </c>
      <c r="EU22" s="87">
        <v>136</v>
      </c>
      <c r="EV22" s="72">
        <v>19.100000000000001</v>
      </c>
      <c r="EW22" s="87">
        <v>131953</v>
      </c>
      <c r="EX22" s="72">
        <v>30.9</v>
      </c>
      <c r="EY22" s="87">
        <v>304422.94555637235</v>
      </c>
      <c r="EZ22" s="72">
        <v>-3.112037976845285</v>
      </c>
      <c r="FA22" s="86">
        <v>512</v>
      </c>
      <c r="FB22" s="86">
        <v>74</v>
      </c>
      <c r="FC22" s="71">
        <v>4727</v>
      </c>
      <c r="FD22" s="86">
        <v>196</v>
      </c>
      <c r="FE22" s="328" t="s">
        <v>1209</v>
      </c>
      <c r="FF22" s="86">
        <v>100</v>
      </c>
      <c r="FG22" s="72" t="s">
        <v>439</v>
      </c>
      <c r="FH22" s="71">
        <v>183566</v>
      </c>
      <c r="FI22" s="71">
        <v>12128</v>
      </c>
      <c r="FJ22" s="71">
        <v>189</v>
      </c>
      <c r="FK22" s="115">
        <v>159613</v>
      </c>
      <c r="FL22" s="71">
        <v>0</v>
      </c>
      <c r="FM22" s="71">
        <v>18798</v>
      </c>
      <c r="FN22" s="71">
        <v>140815</v>
      </c>
      <c r="FO22" s="71">
        <v>11823</v>
      </c>
      <c r="FP22" s="119">
        <v>22.4</v>
      </c>
      <c r="FQ22" s="116">
        <v>461</v>
      </c>
      <c r="FR22" s="111">
        <v>3.4</v>
      </c>
      <c r="FS22" s="118">
        <v>8299</v>
      </c>
      <c r="FT22" s="86">
        <v>68</v>
      </c>
      <c r="FU22" s="86">
        <v>293</v>
      </c>
      <c r="FV22" s="86">
        <v>1546</v>
      </c>
      <c r="FW22" s="96">
        <v>27</v>
      </c>
      <c r="FX22" s="95">
        <v>1010</v>
      </c>
      <c r="FY22" s="149">
        <v>58.208108016060123</v>
      </c>
      <c r="FZ22" s="74" t="s">
        <v>1208</v>
      </c>
      <c r="GA22" s="111">
        <v>99.9</v>
      </c>
      <c r="GB22" s="111">
        <v>90.58</v>
      </c>
      <c r="GC22" s="72">
        <v>87.92</v>
      </c>
      <c r="GD22" s="80">
        <v>44</v>
      </c>
      <c r="GE22" s="117">
        <v>98</v>
      </c>
      <c r="GF22" s="116">
        <v>13</v>
      </c>
      <c r="GG22" s="116">
        <v>51</v>
      </c>
      <c r="GH22" s="86">
        <v>1202</v>
      </c>
      <c r="GI22" s="86">
        <v>5</v>
      </c>
      <c r="GJ22" s="86">
        <v>4083</v>
      </c>
      <c r="GK22" s="86">
        <v>3032</v>
      </c>
      <c r="GL22" s="86">
        <v>8</v>
      </c>
      <c r="GM22" s="115">
        <v>1345770</v>
      </c>
      <c r="GN22" s="114">
        <v>1518</v>
      </c>
      <c r="GO22" s="86" t="s">
        <v>439</v>
      </c>
      <c r="GP22" s="86" t="s">
        <v>439</v>
      </c>
      <c r="GQ22" s="71">
        <v>20853</v>
      </c>
      <c r="GR22" s="74">
        <v>34</v>
      </c>
      <c r="GS22" s="74">
        <v>6143</v>
      </c>
      <c r="GT22" s="74">
        <v>14676</v>
      </c>
      <c r="GU22" s="71">
        <v>179695</v>
      </c>
      <c r="GV22" s="71">
        <v>214</v>
      </c>
      <c r="GW22" s="71">
        <v>48159</v>
      </c>
      <c r="GX22" s="71">
        <v>131322</v>
      </c>
      <c r="GY22" s="71">
        <v>972</v>
      </c>
      <c r="GZ22" s="71">
        <v>8341</v>
      </c>
      <c r="HA22" s="71">
        <v>638366</v>
      </c>
      <c r="HB22" s="71">
        <v>2416</v>
      </c>
      <c r="HC22" s="71">
        <v>22501</v>
      </c>
      <c r="HD22" s="71">
        <v>484602</v>
      </c>
      <c r="HE22" s="71">
        <v>1269</v>
      </c>
      <c r="HF22" s="71">
        <v>22716</v>
      </c>
      <c r="HG22" s="71">
        <v>520783.35</v>
      </c>
      <c r="HH22" s="74">
        <v>1266</v>
      </c>
      <c r="HI22" s="86">
        <v>21175</v>
      </c>
      <c r="HJ22" s="86">
        <v>484429</v>
      </c>
      <c r="HK22" s="88">
        <v>4.3</v>
      </c>
      <c r="HL22" s="86">
        <v>0</v>
      </c>
      <c r="HM22" s="71">
        <v>640</v>
      </c>
      <c r="HN22" s="71">
        <v>341</v>
      </c>
      <c r="HO22" s="87">
        <v>45</v>
      </c>
      <c r="HP22" s="74" t="s">
        <v>1208</v>
      </c>
      <c r="HQ22" s="74" t="s">
        <v>1208</v>
      </c>
      <c r="HR22" s="74" t="s">
        <v>1208</v>
      </c>
      <c r="HS22" s="87">
        <v>0</v>
      </c>
      <c r="HT22" s="71">
        <v>1169296</v>
      </c>
      <c r="HU22" s="71">
        <v>8045433</v>
      </c>
      <c r="HV22" s="86">
        <v>949624</v>
      </c>
      <c r="HW22" s="86">
        <v>1117874</v>
      </c>
      <c r="HX22" s="196">
        <v>321303</v>
      </c>
      <c r="HY22" s="208">
        <v>4830</v>
      </c>
      <c r="HZ22" s="86">
        <v>10300</v>
      </c>
      <c r="IA22" s="86">
        <v>201400</v>
      </c>
      <c r="IB22" s="86">
        <v>136270</v>
      </c>
      <c r="IC22" s="85">
        <v>72678</v>
      </c>
      <c r="ID22" s="85" t="s">
        <v>439</v>
      </c>
      <c r="IE22" s="85">
        <v>250498</v>
      </c>
      <c r="IF22" s="79">
        <v>255</v>
      </c>
      <c r="IG22" s="79">
        <v>10</v>
      </c>
      <c r="IH22" s="85">
        <v>122</v>
      </c>
      <c r="II22" s="79">
        <v>10</v>
      </c>
      <c r="IJ22" s="85">
        <v>0</v>
      </c>
      <c r="IK22" s="71">
        <v>197136</v>
      </c>
      <c r="IL22" s="79">
        <v>25500</v>
      </c>
      <c r="IM22" s="142">
        <v>0</v>
      </c>
      <c r="IN22" s="112">
        <v>54.24</v>
      </c>
      <c r="IO22" s="85">
        <v>583102</v>
      </c>
      <c r="IP22" s="162" t="s">
        <v>439</v>
      </c>
      <c r="IQ22" s="127">
        <v>9.8699999999999992</v>
      </c>
      <c r="IR22" s="127">
        <v>8.77</v>
      </c>
      <c r="IS22" s="80">
        <v>3069.4</v>
      </c>
      <c r="IT22" s="80">
        <v>2317.1</v>
      </c>
      <c r="IU22" s="71">
        <v>133867</v>
      </c>
      <c r="IV22" s="72">
        <v>71</v>
      </c>
      <c r="IW22" s="72">
        <v>57.9</v>
      </c>
      <c r="IX22" s="72">
        <v>32.6</v>
      </c>
      <c r="IY22" s="72">
        <v>58.9</v>
      </c>
      <c r="IZ22" s="72">
        <v>20.7</v>
      </c>
      <c r="JA22" s="79">
        <v>3</v>
      </c>
      <c r="JB22" s="79">
        <v>16</v>
      </c>
      <c r="JC22" s="111">
        <v>57</v>
      </c>
      <c r="JD22" s="110">
        <v>0.96299999999999997</v>
      </c>
      <c r="JE22" s="109">
        <v>97.1</v>
      </c>
      <c r="JF22" s="109">
        <v>5</v>
      </c>
      <c r="JG22" s="109">
        <v>8.4</v>
      </c>
      <c r="JH22" s="108">
        <v>169391488</v>
      </c>
      <c r="JI22" s="74">
        <v>44</v>
      </c>
      <c r="JJ22" s="165">
        <v>40.1</v>
      </c>
      <c r="JK22" s="74" t="s">
        <v>439</v>
      </c>
      <c r="JL22" s="74" t="s">
        <v>439</v>
      </c>
      <c r="JM22" s="74">
        <v>11.4</v>
      </c>
      <c r="JN22" s="72">
        <v>38.299999999999997</v>
      </c>
      <c r="JO22" s="462">
        <v>4744</v>
      </c>
      <c r="JP22" s="74" t="s">
        <v>1208</v>
      </c>
      <c r="JQ22" s="74" t="s">
        <v>1208</v>
      </c>
      <c r="JR22" s="74" t="s">
        <v>1208</v>
      </c>
      <c r="JS22" s="72">
        <v>32</v>
      </c>
      <c r="JT22" s="72">
        <v>27.6</v>
      </c>
      <c r="JU22" s="71">
        <v>128249</v>
      </c>
      <c r="JV22" s="71">
        <v>1911</v>
      </c>
      <c r="JW22" s="71">
        <v>2548</v>
      </c>
      <c r="JX22" s="71">
        <v>11815</v>
      </c>
      <c r="JY22" s="71">
        <v>14627</v>
      </c>
      <c r="JZ22" s="71">
        <v>13413</v>
      </c>
      <c r="KA22" s="71">
        <v>13798</v>
      </c>
      <c r="KB22" s="71">
        <v>16042</v>
      </c>
      <c r="KC22" s="71">
        <v>19841</v>
      </c>
      <c r="KD22" s="71">
        <v>17130</v>
      </c>
      <c r="KE22" s="71">
        <v>13156</v>
      </c>
      <c r="KF22" s="71">
        <v>8792</v>
      </c>
      <c r="KG22" s="71">
        <v>6703</v>
      </c>
      <c r="KH22" s="74" t="s">
        <v>1208</v>
      </c>
      <c r="KI22" s="71">
        <v>5613</v>
      </c>
      <c r="KJ22" s="71">
        <v>2801</v>
      </c>
      <c r="KK22" s="71">
        <v>1098</v>
      </c>
      <c r="KL22" s="71">
        <v>465</v>
      </c>
      <c r="KM22" s="71">
        <v>12579</v>
      </c>
      <c r="KN22" s="71">
        <v>15434</v>
      </c>
      <c r="KO22" s="71">
        <v>16946</v>
      </c>
      <c r="KP22" s="71">
        <v>17325</v>
      </c>
      <c r="KQ22" s="71">
        <v>18471</v>
      </c>
      <c r="KR22" s="71">
        <v>20668</v>
      </c>
      <c r="KS22" s="71">
        <v>24656</v>
      </c>
      <c r="KT22" s="71">
        <v>21693</v>
      </c>
      <c r="KU22" s="71">
        <v>17556</v>
      </c>
      <c r="KV22" s="71">
        <v>13999</v>
      </c>
      <c r="KW22" s="71">
        <v>15200</v>
      </c>
      <c r="KX22" s="74" t="s">
        <v>1207</v>
      </c>
      <c r="KY22" s="71">
        <v>19024</v>
      </c>
      <c r="KZ22" s="71">
        <v>16340</v>
      </c>
      <c r="LA22" s="71">
        <v>12774</v>
      </c>
      <c r="LB22" s="71">
        <v>12990</v>
      </c>
    </row>
    <row r="23" spans="1:314" ht="12" customHeight="1">
      <c r="A23" s="3">
        <v>112224</v>
      </c>
      <c r="B23" s="2" t="s">
        <v>715</v>
      </c>
      <c r="C23" s="94">
        <v>60.24</v>
      </c>
      <c r="D23" s="71">
        <v>345487</v>
      </c>
      <c r="E23" s="72">
        <v>12.7</v>
      </c>
      <c r="F23" s="72">
        <v>62</v>
      </c>
      <c r="G23" s="72">
        <v>25.3</v>
      </c>
      <c r="H23" s="79">
        <v>16311</v>
      </c>
      <c r="I23" s="79">
        <v>34375</v>
      </c>
      <c r="J23" s="79">
        <v>52868</v>
      </c>
      <c r="K23" s="71">
        <v>44399</v>
      </c>
      <c r="L23" s="71">
        <v>158751</v>
      </c>
      <c r="M23" s="71">
        <v>7206</v>
      </c>
      <c r="N23" s="71">
        <v>14043</v>
      </c>
      <c r="O23" s="74">
        <v>12314</v>
      </c>
      <c r="P23" s="74" t="s">
        <v>1208</v>
      </c>
      <c r="Q23" s="74" t="s">
        <v>1208</v>
      </c>
      <c r="R23" s="79">
        <v>341917</v>
      </c>
      <c r="S23" s="71">
        <v>341621</v>
      </c>
      <c r="T23" s="71">
        <v>292034</v>
      </c>
      <c r="U23" s="71">
        <v>212984</v>
      </c>
      <c r="V23" s="71">
        <v>929473</v>
      </c>
      <c r="W23" s="71">
        <v>259250</v>
      </c>
      <c r="X23" s="71">
        <v>665633</v>
      </c>
      <c r="Y23" s="86">
        <v>45</v>
      </c>
      <c r="Z23" s="477">
        <v>52</v>
      </c>
      <c r="AA23" s="86">
        <v>12</v>
      </c>
      <c r="AB23" s="74" t="s">
        <v>1208</v>
      </c>
      <c r="AC23" s="74" t="s">
        <v>1208</v>
      </c>
      <c r="AD23" s="87" t="s">
        <v>439</v>
      </c>
      <c r="AE23" s="71" t="s">
        <v>439</v>
      </c>
      <c r="AF23" s="86">
        <v>342</v>
      </c>
      <c r="AG23" s="71">
        <v>1675</v>
      </c>
      <c r="AH23" s="71">
        <v>115809</v>
      </c>
      <c r="AI23" s="71" t="s">
        <v>439</v>
      </c>
      <c r="AJ23" s="74" t="s">
        <v>1208</v>
      </c>
      <c r="AK23" s="477">
        <v>21</v>
      </c>
      <c r="AL23" s="71">
        <v>4662</v>
      </c>
      <c r="AM23" s="74">
        <v>30</v>
      </c>
      <c r="AN23" s="71">
        <v>17780</v>
      </c>
      <c r="AO23" s="71">
        <v>880</v>
      </c>
      <c r="AP23" s="71">
        <v>82</v>
      </c>
      <c r="AQ23" s="102">
        <v>15</v>
      </c>
      <c r="AR23" s="71">
        <v>8569</v>
      </c>
      <c r="AS23" s="71">
        <v>516</v>
      </c>
      <c r="AT23" s="71">
        <v>6</v>
      </c>
      <c r="AU23" s="71">
        <v>281</v>
      </c>
      <c r="AV23" s="71">
        <v>15</v>
      </c>
      <c r="AW23" s="71">
        <v>55</v>
      </c>
      <c r="AX23" s="74" t="s">
        <v>1208</v>
      </c>
      <c r="AY23" s="74" t="s">
        <v>1208</v>
      </c>
      <c r="AZ23" s="74" t="s">
        <v>1208</v>
      </c>
      <c r="BA23" s="74" t="s">
        <v>1208</v>
      </c>
      <c r="BB23" s="72">
        <v>100</v>
      </c>
      <c r="BC23" s="72">
        <v>110.8</v>
      </c>
      <c r="BD23" s="72">
        <v>108.9</v>
      </c>
      <c r="BE23" s="74" t="s">
        <v>1208</v>
      </c>
      <c r="BF23" s="86">
        <v>9</v>
      </c>
      <c r="BG23" s="102">
        <v>9</v>
      </c>
      <c r="BH23" s="102">
        <v>5</v>
      </c>
      <c r="BI23" s="74" t="s">
        <v>1208</v>
      </c>
      <c r="BJ23" s="74" t="s">
        <v>1208</v>
      </c>
      <c r="BK23" s="86">
        <v>3</v>
      </c>
      <c r="BL23" s="86">
        <v>3</v>
      </c>
      <c r="BM23" s="102">
        <v>16</v>
      </c>
      <c r="BN23" s="102">
        <v>6</v>
      </c>
      <c r="BO23" s="74">
        <v>6</v>
      </c>
      <c r="BP23" s="71">
        <v>21426</v>
      </c>
      <c r="BQ23" s="74">
        <v>1</v>
      </c>
      <c r="BR23" s="71">
        <v>39102</v>
      </c>
      <c r="BS23" s="74">
        <v>7</v>
      </c>
      <c r="BT23" s="71">
        <v>71717</v>
      </c>
      <c r="BU23" s="74">
        <v>1</v>
      </c>
      <c r="BV23" s="71">
        <v>553</v>
      </c>
      <c r="BW23" s="72">
        <v>45</v>
      </c>
      <c r="BX23" s="86">
        <v>1</v>
      </c>
      <c r="BY23" s="86">
        <v>2</v>
      </c>
      <c r="BZ23" s="86">
        <v>145</v>
      </c>
      <c r="CA23" s="86">
        <v>6378</v>
      </c>
      <c r="CB23" s="72">
        <v>61.5</v>
      </c>
      <c r="CC23" s="101">
        <v>0.83</v>
      </c>
      <c r="CD23" s="72">
        <v>20.399999999999999</v>
      </c>
      <c r="CE23" s="72">
        <v>3.9169520547945202</v>
      </c>
      <c r="CF23" s="72">
        <v>64.372730000000004</v>
      </c>
      <c r="CG23" s="74">
        <v>15</v>
      </c>
      <c r="CH23" s="71">
        <v>3280</v>
      </c>
      <c r="CI23" s="74">
        <v>193</v>
      </c>
      <c r="CJ23" s="74">
        <v>797</v>
      </c>
      <c r="CK23" s="74">
        <v>3023</v>
      </c>
      <c r="CL23" s="74">
        <v>907</v>
      </c>
      <c r="CM23" s="74">
        <v>175</v>
      </c>
      <c r="CN23" s="74">
        <v>502</v>
      </c>
      <c r="CO23" s="94">
        <v>1.26</v>
      </c>
      <c r="CP23" s="101">
        <v>192192779</v>
      </c>
      <c r="CQ23" s="74">
        <v>3</v>
      </c>
      <c r="CR23" s="74">
        <v>6</v>
      </c>
      <c r="CS23" s="74">
        <v>4</v>
      </c>
      <c r="CT23" s="74">
        <v>1</v>
      </c>
      <c r="CU23" s="74">
        <v>49</v>
      </c>
      <c r="CV23" s="74">
        <v>14</v>
      </c>
      <c r="CW23" s="71">
        <v>1269</v>
      </c>
      <c r="CX23" s="74">
        <v>6</v>
      </c>
      <c r="CY23" s="74">
        <v>699</v>
      </c>
      <c r="CZ23" s="86">
        <v>22</v>
      </c>
      <c r="DA23" s="86">
        <v>375</v>
      </c>
      <c r="DB23" s="86">
        <v>6</v>
      </c>
      <c r="DC23" s="86">
        <v>61</v>
      </c>
      <c r="DD23" s="86">
        <v>9</v>
      </c>
      <c r="DE23" s="86">
        <v>240</v>
      </c>
      <c r="DF23" s="71">
        <v>8167</v>
      </c>
      <c r="DG23" s="71">
        <v>1655</v>
      </c>
      <c r="DH23" s="71">
        <v>1717</v>
      </c>
      <c r="DI23" s="71">
        <v>872390.34600000002</v>
      </c>
      <c r="DJ23" s="71">
        <v>236024.95499999999</v>
      </c>
      <c r="DK23" s="71">
        <v>471756.413</v>
      </c>
      <c r="DL23" s="71">
        <v>87263</v>
      </c>
      <c r="DM23" s="74">
        <v>12</v>
      </c>
      <c r="DN23" s="71">
        <v>13817</v>
      </c>
      <c r="DO23" s="71">
        <v>1510</v>
      </c>
      <c r="DP23" s="71">
        <v>1034</v>
      </c>
      <c r="DQ23" s="86">
        <v>88</v>
      </c>
      <c r="DR23" s="86">
        <v>1266</v>
      </c>
      <c r="DS23" s="71">
        <v>4315</v>
      </c>
      <c r="DT23" s="122">
        <v>9315</v>
      </c>
      <c r="DU23" s="71">
        <v>2267</v>
      </c>
      <c r="DV23" s="71">
        <v>3192</v>
      </c>
      <c r="DW23" s="86">
        <v>259</v>
      </c>
      <c r="DX23" s="86">
        <v>210</v>
      </c>
      <c r="DY23" s="86">
        <v>2</v>
      </c>
      <c r="DZ23" s="86">
        <v>1521</v>
      </c>
      <c r="EA23" s="86">
        <v>62</v>
      </c>
      <c r="EB23" s="86">
        <v>12082</v>
      </c>
      <c r="EC23" s="74" t="s">
        <v>1208</v>
      </c>
      <c r="ED23" s="116">
        <v>116</v>
      </c>
      <c r="EE23" s="71">
        <v>7167</v>
      </c>
      <c r="EF23" s="118">
        <v>6817</v>
      </c>
      <c r="EG23" s="74">
        <v>1</v>
      </c>
      <c r="EH23" s="115">
        <v>313</v>
      </c>
      <c r="EI23" s="86">
        <v>103</v>
      </c>
      <c r="EJ23" s="86">
        <v>116</v>
      </c>
      <c r="EK23" s="72">
        <v>72.97</v>
      </c>
      <c r="EL23" s="86">
        <v>36</v>
      </c>
      <c r="EM23" s="86">
        <v>136</v>
      </c>
      <c r="EN23" s="86">
        <v>1958</v>
      </c>
      <c r="EO23" s="87">
        <v>313</v>
      </c>
      <c r="EP23" s="87">
        <v>21</v>
      </c>
      <c r="EQ23" s="87">
        <v>1527</v>
      </c>
      <c r="ER23" s="71">
        <v>2473</v>
      </c>
      <c r="ES23" s="72">
        <v>94.5</v>
      </c>
      <c r="ET23" s="72">
        <v>92.9</v>
      </c>
      <c r="EU23" s="87">
        <v>386</v>
      </c>
      <c r="EV23" s="72">
        <v>12.8</v>
      </c>
      <c r="EW23" s="87">
        <v>70531</v>
      </c>
      <c r="EX23" s="72">
        <v>37.200000000000003</v>
      </c>
      <c r="EY23" s="87">
        <v>338166.05319646682</v>
      </c>
      <c r="EZ23" s="72">
        <v>-2.3431904816911171</v>
      </c>
      <c r="FA23" s="86">
        <v>237</v>
      </c>
      <c r="FB23" s="86">
        <v>8</v>
      </c>
      <c r="FC23" s="120">
        <v>1507</v>
      </c>
      <c r="FD23" s="86">
        <v>152</v>
      </c>
      <c r="FE23" s="328" t="s">
        <v>1209</v>
      </c>
      <c r="FF23" s="86">
        <v>100</v>
      </c>
      <c r="FG23" s="72">
        <v>91.6</v>
      </c>
      <c r="FH23" s="71">
        <v>106237</v>
      </c>
      <c r="FI23" s="71">
        <v>1580</v>
      </c>
      <c r="FJ23" s="71">
        <v>283</v>
      </c>
      <c r="FK23" s="115">
        <v>98556</v>
      </c>
      <c r="FL23" s="71">
        <v>87903</v>
      </c>
      <c r="FM23" s="71">
        <v>7510</v>
      </c>
      <c r="FN23" s="71">
        <v>3143</v>
      </c>
      <c r="FO23" s="71">
        <v>6101</v>
      </c>
      <c r="FP23" s="119">
        <v>17.7</v>
      </c>
      <c r="FQ23" s="116">
        <v>111</v>
      </c>
      <c r="FR23" s="111">
        <v>2.69</v>
      </c>
      <c r="FS23" s="118">
        <v>2006</v>
      </c>
      <c r="FT23" s="86">
        <v>0</v>
      </c>
      <c r="FU23" s="86">
        <v>20</v>
      </c>
      <c r="FV23" s="86">
        <v>56</v>
      </c>
      <c r="FW23" s="96">
        <v>18</v>
      </c>
      <c r="FX23" s="95">
        <v>749</v>
      </c>
      <c r="FY23" s="149">
        <v>67.843977953714116</v>
      </c>
      <c r="FZ23" s="74" t="s">
        <v>1208</v>
      </c>
      <c r="GA23" s="111">
        <v>99.9</v>
      </c>
      <c r="GB23" s="111">
        <v>98.3</v>
      </c>
      <c r="GC23" s="72">
        <v>84.13</v>
      </c>
      <c r="GD23" s="80">
        <v>66.7</v>
      </c>
      <c r="GE23" s="117">
        <v>54</v>
      </c>
      <c r="GF23" s="116">
        <v>6</v>
      </c>
      <c r="GG23" s="116">
        <v>38</v>
      </c>
      <c r="GH23" s="86">
        <v>742</v>
      </c>
      <c r="GI23" s="86">
        <v>9</v>
      </c>
      <c r="GJ23" s="86">
        <v>2522</v>
      </c>
      <c r="GK23" s="86">
        <v>1751</v>
      </c>
      <c r="GL23" s="86">
        <v>4</v>
      </c>
      <c r="GM23" s="115">
        <v>41436221</v>
      </c>
      <c r="GN23" s="114">
        <v>349</v>
      </c>
      <c r="GO23" s="86" t="s">
        <v>439</v>
      </c>
      <c r="GP23" s="86" t="s">
        <v>439</v>
      </c>
      <c r="GQ23" s="71">
        <v>11053</v>
      </c>
      <c r="GR23" s="74">
        <v>10</v>
      </c>
      <c r="GS23" s="74">
        <v>2035</v>
      </c>
      <c r="GT23" s="74">
        <v>9008</v>
      </c>
      <c r="GU23" s="71">
        <v>110758</v>
      </c>
      <c r="GV23" s="71">
        <v>101</v>
      </c>
      <c r="GW23" s="71">
        <v>20847</v>
      </c>
      <c r="GX23" s="71">
        <v>89810</v>
      </c>
      <c r="GY23" s="71">
        <v>537</v>
      </c>
      <c r="GZ23" s="71">
        <v>4656</v>
      </c>
      <c r="HA23" s="71">
        <v>472489</v>
      </c>
      <c r="HB23" s="71">
        <v>1860</v>
      </c>
      <c r="HC23" s="71">
        <v>17336</v>
      </c>
      <c r="HD23" s="71">
        <v>349983</v>
      </c>
      <c r="HE23" s="71">
        <v>374</v>
      </c>
      <c r="HF23" s="71">
        <v>8907</v>
      </c>
      <c r="HG23" s="71">
        <v>231929.86</v>
      </c>
      <c r="HH23" s="74">
        <v>371</v>
      </c>
      <c r="HI23" s="86">
        <v>7779</v>
      </c>
      <c r="HJ23" s="86">
        <v>198358</v>
      </c>
      <c r="HK23" s="88">
        <v>12.02</v>
      </c>
      <c r="HL23" s="86">
        <v>62.7</v>
      </c>
      <c r="HM23" s="71">
        <v>851</v>
      </c>
      <c r="HN23" s="71">
        <v>399</v>
      </c>
      <c r="HO23" s="87">
        <v>73</v>
      </c>
      <c r="HP23" s="74" t="s">
        <v>1208</v>
      </c>
      <c r="HQ23" s="74" t="s">
        <v>1208</v>
      </c>
      <c r="HR23" s="74" t="s">
        <v>1208</v>
      </c>
      <c r="HS23" s="87">
        <v>0</v>
      </c>
      <c r="HT23" s="71">
        <v>1254282</v>
      </c>
      <c r="HU23" s="71">
        <v>8313383</v>
      </c>
      <c r="HV23" s="86">
        <v>1085385.1299999999</v>
      </c>
      <c r="HW23" s="86">
        <v>1130460.0900000001</v>
      </c>
      <c r="HX23" s="86">
        <v>358189.62</v>
      </c>
      <c r="HY23" s="86">
        <v>18819</v>
      </c>
      <c r="HZ23" s="86">
        <v>20620</v>
      </c>
      <c r="IA23" s="86">
        <v>112199</v>
      </c>
      <c r="IB23" s="86">
        <v>68190</v>
      </c>
      <c r="IC23" s="85">
        <v>75803</v>
      </c>
      <c r="ID23" s="85">
        <v>8038030</v>
      </c>
      <c r="IE23" s="85">
        <v>0</v>
      </c>
      <c r="IF23" s="79">
        <v>122</v>
      </c>
      <c r="IG23" s="79">
        <v>0</v>
      </c>
      <c r="IH23" s="85">
        <v>110</v>
      </c>
      <c r="II23" s="79">
        <v>0</v>
      </c>
      <c r="IJ23" s="85">
        <v>0</v>
      </c>
      <c r="IK23" s="71">
        <v>133431</v>
      </c>
      <c r="IL23" s="79">
        <v>1950</v>
      </c>
      <c r="IM23" s="142">
        <v>0</v>
      </c>
      <c r="IN23" s="112">
        <v>34.14</v>
      </c>
      <c r="IO23" s="85">
        <v>311178</v>
      </c>
      <c r="IP23" s="162">
        <v>-0.9</v>
      </c>
      <c r="IQ23" s="80">
        <v>3.5</v>
      </c>
      <c r="IR23" s="80">
        <v>3.5</v>
      </c>
      <c r="IS23" s="80">
        <v>1162</v>
      </c>
      <c r="IT23" s="80">
        <v>1141</v>
      </c>
      <c r="IU23" s="71">
        <v>37000</v>
      </c>
      <c r="IV23" s="72">
        <v>73.099999999999994</v>
      </c>
      <c r="IW23" s="72">
        <v>56.5</v>
      </c>
      <c r="IX23" s="72">
        <v>44.7</v>
      </c>
      <c r="IY23" s="72">
        <v>53.7</v>
      </c>
      <c r="IZ23" s="72">
        <v>27.3</v>
      </c>
      <c r="JA23" s="79">
        <v>0</v>
      </c>
      <c r="JB23" s="79">
        <v>30</v>
      </c>
      <c r="JC23" s="111">
        <v>61.1</v>
      </c>
      <c r="JD23" s="110">
        <v>0.92900000000000005</v>
      </c>
      <c r="JE23" s="109">
        <v>89.9</v>
      </c>
      <c r="JF23" s="109">
        <v>7.6</v>
      </c>
      <c r="JG23" s="109">
        <v>10.3</v>
      </c>
      <c r="JH23" s="108">
        <v>83208790</v>
      </c>
      <c r="JI23" s="74">
        <v>42.2</v>
      </c>
      <c r="JJ23" s="74">
        <v>38.4</v>
      </c>
      <c r="JK23" s="74" t="s">
        <v>439</v>
      </c>
      <c r="JL23" s="74" t="s">
        <v>439</v>
      </c>
      <c r="JM23" s="74">
        <v>20</v>
      </c>
      <c r="JN23" s="72">
        <v>36.4</v>
      </c>
      <c r="JO23" s="462">
        <v>2823</v>
      </c>
      <c r="JP23" s="74" t="s">
        <v>1208</v>
      </c>
      <c r="JQ23" s="74" t="s">
        <v>1208</v>
      </c>
      <c r="JR23" s="74" t="s">
        <v>1208</v>
      </c>
      <c r="JS23" s="72">
        <v>17</v>
      </c>
      <c r="JT23" s="72">
        <v>32.090000000000003</v>
      </c>
      <c r="JU23" s="71">
        <v>70706</v>
      </c>
      <c r="JV23" s="71">
        <v>1144</v>
      </c>
      <c r="JW23" s="71">
        <v>1556</v>
      </c>
      <c r="JX23" s="71">
        <v>7047</v>
      </c>
      <c r="JY23" s="71">
        <v>7635</v>
      </c>
      <c r="JZ23" s="71">
        <v>7060</v>
      </c>
      <c r="KA23" s="71">
        <v>7834</v>
      </c>
      <c r="KB23" s="71">
        <v>9034</v>
      </c>
      <c r="KC23" s="71">
        <v>11635</v>
      </c>
      <c r="KD23" s="71">
        <v>9904</v>
      </c>
      <c r="KE23" s="71">
        <v>7177</v>
      </c>
      <c r="KF23" s="71">
        <v>5109</v>
      </c>
      <c r="KG23" s="71">
        <v>3872</v>
      </c>
      <c r="KH23" s="74" t="s">
        <v>1208</v>
      </c>
      <c r="KI23" s="71">
        <v>3045</v>
      </c>
      <c r="KJ23" s="71">
        <v>1400</v>
      </c>
      <c r="KK23" s="71">
        <v>474</v>
      </c>
      <c r="KL23" s="71">
        <v>172</v>
      </c>
      <c r="KM23" s="71">
        <v>7740</v>
      </c>
      <c r="KN23" s="71">
        <v>9199</v>
      </c>
      <c r="KO23" s="71">
        <v>8922</v>
      </c>
      <c r="KP23" s="71">
        <v>9311</v>
      </c>
      <c r="KQ23" s="71">
        <v>10749</v>
      </c>
      <c r="KR23" s="71">
        <v>11764</v>
      </c>
      <c r="KS23" s="71">
        <v>14601</v>
      </c>
      <c r="KT23" s="71">
        <v>12631</v>
      </c>
      <c r="KU23" s="71">
        <v>9911</v>
      </c>
      <c r="KV23" s="71">
        <v>8497</v>
      </c>
      <c r="KW23" s="71">
        <v>10045</v>
      </c>
      <c r="KX23" s="74" t="s">
        <v>1207</v>
      </c>
      <c r="KY23" s="71">
        <v>12612</v>
      </c>
      <c r="KZ23" s="71">
        <v>11017</v>
      </c>
      <c r="LA23" s="71">
        <v>7758</v>
      </c>
      <c r="LB23" s="71">
        <v>6706</v>
      </c>
    </row>
    <row r="24" spans="1:314" ht="12" customHeight="1">
      <c r="A24" s="3">
        <v>122041</v>
      </c>
      <c r="B24" s="2" t="s">
        <v>716</v>
      </c>
      <c r="C24" s="94">
        <v>85.62</v>
      </c>
      <c r="D24" s="71">
        <v>645450</v>
      </c>
      <c r="E24" s="72">
        <v>12.7</v>
      </c>
      <c r="F24" s="72">
        <v>63.3</v>
      </c>
      <c r="G24" s="72">
        <v>24</v>
      </c>
      <c r="H24" s="79">
        <v>29918</v>
      </c>
      <c r="I24" s="79">
        <v>64108</v>
      </c>
      <c r="J24" s="79">
        <v>98471</v>
      </c>
      <c r="K24" s="71">
        <v>82225</v>
      </c>
      <c r="L24" s="71">
        <v>311102</v>
      </c>
      <c r="M24" s="71">
        <v>18961</v>
      </c>
      <c r="N24" s="71">
        <v>32424</v>
      </c>
      <c r="O24" s="74">
        <v>29789</v>
      </c>
      <c r="P24" s="74" t="s">
        <v>1208</v>
      </c>
      <c r="Q24" s="74" t="s">
        <v>1208</v>
      </c>
      <c r="R24" s="79">
        <v>644175</v>
      </c>
      <c r="S24" s="71">
        <v>642907</v>
      </c>
      <c r="T24" s="71">
        <v>522032</v>
      </c>
      <c r="U24" s="79">
        <v>466915</v>
      </c>
      <c r="V24" s="71">
        <v>1953930</v>
      </c>
      <c r="W24" s="71">
        <v>596109</v>
      </c>
      <c r="X24" s="71">
        <v>1646544</v>
      </c>
      <c r="Y24" s="79">
        <v>56</v>
      </c>
      <c r="Z24" s="477">
        <v>61</v>
      </c>
      <c r="AA24" s="86">
        <v>55</v>
      </c>
      <c r="AB24" s="74" t="s">
        <v>1208</v>
      </c>
      <c r="AC24" s="74" t="s">
        <v>1208</v>
      </c>
      <c r="AD24" s="71" t="s">
        <v>439</v>
      </c>
      <c r="AE24" s="71">
        <v>1273</v>
      </c>
      <c r="AF24" s="86">
        <v>1054</v>
      </c>
      <c r="AG24" s="71">
        <v>1000</v>
      </c>
      <c r="AH24" s="71">
        <v>26302</v>
      </c>
      <c r="AI24" s="71" t="s">
        <v>439</v>
      </c>
      <c r="AJ24" s="74" t="s">
        <v>1208</v>
      </c>
      <c r="AK24" s="477">
        <v>41</v>
      </c>
      <c r="AL24" s="71">
        <v>7902</v>
      </c>
      <c r="AM24" s="74">
        <v>54</v>
      </c>
      <c r="AN24" s="71">
        <v>33793</v>
      </c>
      <c r="AO24" s="71">
        <v>1668</v>
      </c>
      <c r="AP24" s="71">
        <v>300</v>
      </c>
      <c r="AQ24" s="102">
        <v>27</v>
      </c>
      <c r="AR24" s="71">
        <v>15245</v>
      </c>
      <c r="AS24" s="71">
        <v>907</v>
      </c>
      <c r="AT24" s="71">
        <v>19</v>
      </c>
      <c r="AU24" s="71">
        <v>485</v>
      </c>
      <c r="AV24" s="71">
        <v>26</v>
      </c>
      <c r="AW24" s="71">
        <v>255</v>
      </c>
      <c r="AX24" s="74" t="s">
        <v>1208</v>
      </c>
      <c r="AY24" s="74" t="s">
        <v>1208</v>
      </c>
      <c r="AZ24" s="74" t="s">
        <v>1208</v>
      </c>
      <c r="BA24" s="74" t="s">
        <v>1208</v>
      </c>
      <c r="BB24" s="72">
        <v>100</v>
      </c>
      <c r="BC24" s="72">
        <v>111.5</v>
      </c>
      <c r="BD24" s="72">
        <v>119.1</v>
      </c>
      <c r="BE24" s="74" t="s">
        <v>1208</v>
      </c>
      <c r="BF24" s="86">
        <v>84</v>
      </c>
      <c r="BG24" s="102">
        <v>84</v>
      </c>
      <c r="BH24" s="102">
        <v>33</v>
      </c>
      <c r="BI24" s="74" t="s">
        <v>1208</v>
      </c>
      <c r="BJ24" s="74" t="s">
        <v>1208</v>
      </c>
      <c r="BK24" s="86">
        <v>0</v>
      </c>
      <c r="BL24" s="86">
        <v>0</v>
      </c>
      <c r="BM24" s="102">
        <v>0</v>
      </c>
      <c r="BN24" s="102">
        <v>0</v>
      </c>
      <c r="BO24" s="74">
        <v>2</v>
      </c>
      <c r="BP24" s="71">
        <v>26493</v>
      </c>
      <c r="BQ24" s="74">
        <v>1</v>
      </c>
      <c r="BR24" s="71">
        <v>23570</v>
      </c>
      <c r="BS24" s="74">
        <v>3</v>
      </c>
      <c r="BT24" s="71">
        <v>38195</v>
      </c>
      <c r="BU24" s="74">
        <v>2</v>
      </c>
      <c r="BV24" s="71">
        <v>15053</v>
      </c>
      <c r="BW24" s="72">
        <v>42.2</v>
      </c>
      <c r="BX24" s="86" t="s">
        <v>439</v>
      </c>
      <c r="BY24" s="86" t="s">
        <v>439</v>
      </c>
      <c r="BZ24" s="86" t="s">
        <v>439</v>
      </c>
      <c r="CA24" s="86" t="s">
        <v>439</v>
      </c>
      <c r="CB24" s="72">
        <v>85.8</v>
      </c>
      <c r="CC24" s="101">
        <v>0.69</v>
      </c>
      <c r="CD24" s="72">
        <v>16.8</v>
      </c>
      <c r="CE24" s="72">
        <v>3.630291537478969</v>
      </c>
      <c r="CF24" s="72">
        <v>64.706789999999998</v>
      </c>
      <c r="CG24" s="74">
        <v>22</v>
      </c>
      <c r="CH24" s="71">
        <v>4548</v>
      </c>
      <c r="CI24" s="74">
        <v>369</v>
      </c>
      <c r="CJ24" s="74">
        <v>980</v>
      </c>
      <c r="CK24" s="74">
        <v>5578</v>
      </c>
      <c r="CL24" s="74">
        <v>1654</v>
      </c>
      <c r="CM24" s="74">
        <v>372</v>
      </c>
      <c r="CN24" s="74">
        <v>745</v>
      </c>
      <c r="CO24" s="94">
        <v>1.25</v>
      </c>
      <c r="CP24" s="101" t="s">
        <v>439</v>
      </c>
      <c r="CQ24" s="74">
        <v>5</v>
      </c>
      <c r="CR24" s="74">
        <v>38</v>
      </c>
      <c r="CS24" s="74">
        <v>5</v>
      </c>
      <c r="CT24" s="74">
        <v>1</v>
      </c>
      <c r="CU24" s="74">
        <v>52</v>
      </c>
      <c r="CV24" s="74">
        <v>30</v>
      </c>
      <c r="CW24" s="71">
        <v>2186</v>
      </c>
      <c r="CX24" s="74">
        <v>16</v>
      </c>
      <c r="CY24" s="74">
        <v>1515</v>
      </c>
      <c r="CZ24" s="86">
        <v>48</v>
      </c>
      <c r="DA24" s="86">
        <v>827</v>
      </c>
      <c r="DB24" s="86">
        <v>6</v>
      </c>
      <c r="DC24" s="86">
        <v>36</v>
      </c>
      <c r="DD24" s="86">
        <v>10</v>
      </c>
      <c r="DE24" s="86">
        <v>269</v>
      </c>
      <c r="DF24" s="71">
        <v>18069</v>
      </c>
      <c r="DG24" s="71">
        <v>3433</v>
      </c>
      <c r="DH24" s="71">
        <v>3379</v>
      </c>
      <c r="DI24" s="71">
        <v>1866201.2</v>
      </c>
      <c r="DJ24" s="71">
        <v>490474.38299999997</v>
      </c>
      <c r="DK24" s="71">
        <v>963924.94799999997</v>
      </c>
      <c r="DL24" s="71">
        <v>154607</v>
      </c>
      <c r="DM24" s="74">
        <v>13</v>
      </c>
      <c r="DN24" s="71">
        <v>29184</v>
      </c>
      <c r="DO24" s="71">
        <v>3498</v>
      </c>
      <c r="DP24" s="71">
        <v>2425</v>
      </c>
      <c r="DQ24" s="86">
        <v>202</v>
      </c>
      <c r="DR24" s="86">
        <v>1339</v>
      </c>
      <c r="DS24" s="71">
        <v>11711</v>
      </c>
      <c r="DT24" s="100">
        <v>15844</v>
      </c>
      <c r="DU24" s="71">
        <v>3698</v>
      </c>
      <c r="DV24" s="71">
        <v>5789</v>
      </c>
      <c r="DW24" s="86">
        <v>529</v>
      </c>
      <c r="DX24" s="86">
        <v>266</v>
      </c>
      <c r="DY24" s="86">
        <v>3</v>
      </c>
      <c r="DZ24" s="86">
        <v>2139</v>
      </c>
      <c r="EA24" s="86">
        <v>112</v>
      </c>
      <c r="EB24" s="86">
        <v>16367</v>
      </c>
      <c r="EC24" s="74" t="s">
        <v>1208</v>
      </c>
      <c r="ED24" s="116">
        <v>165</v>
      </c>
      <c r="EE24" s="71">
        <v>14910</v>
      </c>
      <c r="EF24" s="118">
        <v>13273</v>
      </c>
      <c r="EG24" s="74">
        <v>12</v>
      </c>
      <c r="EH24" s="115">
        <v>2382</v>
      </c>
      <c r="EI24" s="86">
        <v>152</v>
      </c>
      <c r="EJ24" s="86">
        <v>161</v>
      </c>
      <c r="EK24" s="72">
        <v>71.099999999999994</v>
      </c>
      <c r="EL24" s="86">
        <v>44</v>
      </c>
      <c r="EM24" s="86">
        <v>310</v>
      </c>
      <c r="EN24" s="86">
        <v>2961</v>
      </c>
      <c r="EO24" s="87">
        <v>608</v>
      </c>
      <c r="EP24" s="87">
        <v>100</v>
      </c>
      <c r="EQ24" s="87">
        <v>4504</v>
      </c>
      <c r="ER24" s="71">
        <v>4700</v>
      </c>
      <c r="ES24" s="72">
        <v>93.8</v>
      </c>
      <c r="ET24" s="72">
        <v>88</v>
      </c>
      <c r="EU24" s="87">
        <v>708</v>
      </c>
      <c r="EV24" s="72">
        <v>14.23</v>
      </c>
      <c r="EW24" s="87">
        <v>120141</v>
      </c>
      <c r="EX24" s="72">
        <v>41.8</v>
      </c>
      <c r="EY24" s="87">
        <v>321496</v>
      </c>
      <c r="EZ24" s="72">
        <v>-4</v>
      </c>
      <c r="FA24" s="86">
        <v>416</v>
      </c>
      <c r="FB24" s="86">
        <v>38</v>
      </c>
      <c r="FC24" s="125">
        <v>2823</v>
      </c>
      <c r="FD24" s="86">
        <v>243</v>
      </c>
      <c r="FE24" s="328" t="s">
        <v>1209</v>
      </c>
      <c r="FF24" s="86">
        <v>100</v>
      </c>
      <c r="FG24" s="72">
        <v>100</v>
      </c>
      <c r="FH24" s="71">
        <v>206222</v>
      </c>
      <c r="FI24" s="71">
        <v>11197</v>
      </c>
      <c r="FJ24" s="71">
        <v>53</v>
      </c>
      <c r="FK24" s="115">
        <v>177593</v>
      </c>
      <c r="FL24" s="71">
        <v>160122</v>
      </c>
      <c r="FM24" s="71">
        <v>10343</v>
      </c>
      <c r="FN24" s="71">
        <v>7128</v>
      </c>
      <c r="FO24" s="71">
        <v>17432</v>
      </c>
      <c r="FP24" s="119">
        <v>21.5</v>
      </c>
      <c r="FQ24" s="116">
        <v>819</v>
      </c>
      <c r="FR24" s="111">
        <v>3.4</v>
      </c>
      <c r="FS24" s="118">
        <v>13923</v>
      </c>
      <c r="FT24" s="86">
        <v>0</v>
      </c>
      <c r="FU24" s="86">
        <v>93</v>
      </c>
      <c r="FV24" s="86">
        <v>305</v>
      </c>
      <c r="FW24" s="96">
        <v>30</v>
      </c>
      <c r="FX24" s="95">
        <v>1403</v>
      </c>
      <c r="FY24" s="149">
        <v>60.689898834427083</v>
      </c>
      <c r="FZ24" s="74" t="s">
        <v>1208</v>
      </c>
      <c r="GA24" s="111">
        <v>98.2</v>
      </c>
      <c r="GB24" s="86" t="s">
        <v>439</v>
      </c>
      <c r="GC24" s="72">
        <v>90</v>
      </c>
      <c r="GD24" s="80">
        <v>26.7</v>
      </c>
      <c r="GE24" s="117">
        <v>116</v>
      </c>
      <c r="GF24" s="116">
        <v>14</v>
      </c>
      <c r="GG24" s="116">
        <v>82</v>
      </c>
      <c r="GH24" s="86">
        <v>1222</v>
      </c>
      <c r="GI24" s="86">
        <v>6</v>
      </c>
      <c r="GJ24" s="86">
        <v>3505</v>
      </c>
      <c r="GK24" s="86">
        <v>4718</v>
      </c>
      <c r="GL24" s="86">
        <v>10</v>
      </c>
      <c r="GM24" s="115">
        <v>578909</v>
      </c>
      <c r="GN24" s="114">
        <v>1699</v>
      </c>
      <c r="GO24" s="86" t="s">
        <v>439</v>
      </c>
      <c r="GP24" s="86" t="s">
        <v>439</v>
      </c>
      <c r="GQ24" s="71">
        <v>15603</v>
      </c>
      <c r="GR24" s="74">
        <v>23</v>
      </c>
      <c r="GS24" s="74">
        <v>2042</v>
      </c>
      <c r="GT24" s="74">
        <v>13538</v>
      </c>
      <c r="GU24" s="71">
        <v>189232</v>
      </c>
      <c r="GV24" s="71">
        <v>128</v>
      </c>
      <c r="GW24" s="71">
        <v>30247</v>
      </c>
      <c r="GX24" s="71">
        <v>158857</v>
      </c>
      <c r="GY24" s="71">
        <v>654</v>
      </c>
      <c r="GZ24" s="71">
        <v>5492</v>
      </c>
      <c r="HA24" s="71">
        <v>587961</v>
      </c>
      <c r="HB24" s="71">
        <v>2394</v>
      </c>
      <c r="HC24" s="71">
        <v>26749</v>
      </c>
      <c r="HD24" s="71">
        <v>575042</v>
      </c>
      <c r="HE24" s="71">
        <v>266</v>
      </c>
      <c r="HF24" s="71">
        <v>14291</v>
      </c>
      <c r="HG24" s="71">
        <v>677886.23</v>
      </c>
      <c r="HH24" s="74">
        <v>258</v>
      </c>
      <c r="HI24" s="86">
        <v>10285</v>
      </c>
      <c r="HJ24" s="86">
        <v>513521</v>
      </c>
      <c r="HK24" s="88">
        <v>12.05</v>
      </c>
      <c r="HL24" s="86">
        <v>760.9</v>
      </c>
      <c r="HM24" s="71">
        <v>799</v>
      </c>
      <c r="HN24" s="71">
        <v>610</v>
      </c>
      <c r="HO24" s="87">
        <v>174</v>
      </c>
      <c r="HP24" s="74" t="s">
        <v>1208</v>
      </c>
      <c r="HQ24" s="74" t="s">
        <v>1208</v>
      </c>
      <c r="HR24" s="74" t="s">
        <v>1208</v>
      </c>
      <c r="HS24" s="87">
        <v>147</v>
      </c>
      <c r="HT24" s="71">
        <v>1165916</v>
      </c>
      <c r="HU24" s="71">
        <v>7086842</v>
      </c>
      <c r="HV24" s="86">
        <v>641794</v>
      </c>
      <c r="HW24" s="86">
        <v>1109128</v>
      </c>
      <c r="HX24" s="86">
        <v>321012</v>
      </c>
      <c r="HY24" s="86">
        <v>11760</v>
      </c>
      <c r="HZ24" s="86">
        <v>1250</v>
      </c>
      <c r="IA24" s="86">
        <v>58152</v>
      </c>
      <c r="IB24" s="86">
        <v>128850</v>
      </c>
      <c r="IC24" s="85">
        <v>727.94600000000003</v>
      </c>
      <c r="ID24" s="85">
        <v>20318000</v>
      </c>
      <c r="IE24" s="85" t="s">
        <v>439</v>
      </c>
      <c r="IF24" s="79">
        <v>247</v>
      </c>
      <c r="IG24" s="79" t="s">
        <v>439</v>
      </c>
      <c r="IH24" s="85">
        <v>168</v>
      </c>
      <c r="II24" s="79" t="s">
        <v>439</v>
      </c>
      <c r="IJ24" s="470">
        <v>58504</v>
      </c>
      <c r="IK24" s="71">
        <v>204560</v>
      </c>
      <c r="IL24" s="79">
        <v>25613</v>
      </c>
      <c r="IM24" s="85">
        <v>0</v>
      </c>
      <c r="IN24" s="112">
        <v>59.71</v>
      </c>
      <c r="IO24" s="85">
        <v>617424</v>
      </c>
      <c r="IP24" s="162" t="s">
        <v>439</v>
      </c>
      <c r="IQ24" s="80">
        <v>4.8</v>
      </c>
      <c r="IR24" s="80">
        <v>4.8</v>
      </c>
      <c r="IS24" s="80">
        <v>464.6</v>
      </c>
      <c r="IT24" s="80">
        <v>459.7</v>
      </c>
      <c r="IU24" s="71">
        <v>186357</v>
      </c>
      <c r="IV24" s="72">
        <v>71.3</v>
      </c>
      <c r="IW24" s="72">
        <v>65.099999999999994</v>
      </c>
      <c r="IX24" s="72">
        <v>43.1</v>
      </c>
      <c r="IY24" s="72">
        <v>67.5</v>
      </c>
      <c r="IZ24" s="72">
        <v>27.9</v>
      </c>
      <c r="JA24" s="79">
        <v>5</v>
      </c>
      <c r="JB24" s="79">
        <v>18</v>
      </c>
      <c r="JC24" s="111">
        <v>70.31</v>
      </c>
      <c r="JD24" s="110">
        <v>0.95899999999999996</v>
      </c>
      <c r="JE24" s="109">
        <v>94.7</v>
      </c>
      <c r="JF24" s="109">
        <v>1.9</v>
      </c>
      <c r="JG24" s="109">
        <v>3.1</v>
      </c>
      <c r="JH24" s="108">
        <v>188040223</v>
      </c>
      <c r="JI24" s="74">
        <v>42.1</v>
      </c>
      <c r="JJ24" s="74">
        <v>40.4</v>
      </c>
      <c r="JK24" s="74" t="s">
        <v>439</v>
      </c>
      <c r="JL24" s="74" t="s">
        <v>439</v>
      </c>
      <c r="JM24" s="74">
        <v>24.3</v>
      </c>
      <c r="JN24" s="72">
        <v>39.4</v>
      </c>
      <c r="JO24" s="462">
        <v>5011</v>
      </c>
      <c r="JP24" s="74" t="s">
        <v>1208</v>
      </c>
      <c r="JQ24" s="74" t="s">
        <v>1208</v>
      </c>
      <c r="JR24" s="74" t="s">
        <v>1208</v>
      </c>
      <c r="JS24" s="72">
        <v>21</v>
      </c>
      <c r="JT24" s="72">
        <v>29.4</v>
      </c>
      <c r="JU24" s="71">
        <v>136297</v>
      </c>
      <c r="JV24" s="71">
        <v>2119</v>
      </c>
      <c r="JW24" s="71">
        <v>2555</v>
      </c>
      <c r="JX24" s="71">
        <v>12668</v>
      </c>
      <c r="JY24" s="71">
        <v>15387</v>
      </c>
      <c r="JZ24" s="71">
        <v>13838</v>
      </c>
      <c r="KA24" s="71">
        <v>14734</v>
      </c>
      <c r="KB24" s="71">
        <v>17872</v>
      </c>
      <c r="KC24" s="71">
        <v>21303</v>
      </c>
      <c r="KD24" s="71">
        <v>18210</v>
      </c>
      <c r="KE24" s="71">
        <v>13312</v>
      </c>
      <c r="KF24" s="71">
        <v>8966</v>
      </c>
      <c r="KG24" s="71">
        <v>6228</v>
      </c>
      <c r="KH24" s="74" t="s">
        <v>1208</v>
      </c>
      <c r="KI24" s="71">
        <v>4884</v>
      </c>
      <c r="KJ24" s="71">
        <v>2228</v>
      </c>
      <c r="KK24" s="71">
        <v>867</v>
      </c>
      <c r="KL24" s="71">
        <v>409</v>
      </c>
      <c r="KM24" s="71">
        <v>13745</v>
      </c>
      <c r="KN24" s="71">
        <v>16786</v>
      </c>
      <c r="KO24" s="71">
        <v>17464</v>
      </c>
      <c r="KP24" s="71">
        <v>17804</v>
      </c>
      <c r="KQ24" s="71">
        <v>19898</v>
      </c>
      <c r="KR24" s="71">
        <v>23199</v>
      </c>
      <c r="KS24" s="71">
        <v>26976</v>
      </c>
      <c r="KT24" s="71">
        <v>23423</v>
      </c>
      <c r="KU24" s="71">
        <v>18350</v>
      </c>
      <c r="KV24" s="71">
        <v>14881</v>
      </c>
      <c r="KW24" s="71">
        <v>16856</v>
      </c>
      <c r="KX24" s="74" t="s">
        <v>1207</v>
      </c>
      <c r="KY24" s="71">
        <v>21398</v>
      </c>
      <c r="KZ24" s="71">
        <v>19085</v>
      </c>
      <c r="LA24" s="71">
        <v>14107</v>
      </c>
      <c r="LB24" s="71">
        <v>14028</v>
      </c>
    </row>
    <row r="25" spans="1:314" ht="12" customHeight="1">
      <c r="A25" s="3">
        <v>122173</v>
      </c>
      <c r="B25" s="2" t="s">
        <v>717</v>
      </c>
      <c r="C25" s="94">
        <v>114.74</v>
      </c>
      <c r="D25" s="71">
        <v>429567</v>
      </c>
      <c r="E25" s="72">
        <v>12.86</v>
      </c>
      <c r="F25" s="72">
        <v>61.17</v>
      </c>
      <c r="G25" s="72">
        <v>25.97</v>
      </c>
      <c r="H25" s="79">
        <v>21285</v>
      </c>
      <c r="I25" s="79">
        <v>43792</v>
      </c>
      <c r="J25" s="79">
        <v>66524</v>
      </c>
      <c r="K25" s="71">
        <v>55750</v>
      </c>
      <c r="L25" s="71">
        <v>198329</v>
      </c>
      <c r="M25" s="71">
        <v>9896</v>
      </c>
      <c r="N25" s="71">
        <v>22942</v>
      </c>
      <c r="O25" s="74">
        <v>18708</v>
      </c>
      <c r="P25" s="74" t="s">
        <v>1208</v>
      </c>
      <c r="Q25" s="74" t="s">
        <v>1208</v>
      </c>
      <c r="R25" s="79">
        <v>428396</v>
      </c>
      <c r="S25" s="71">
        <v>426468</v>
      </c>
      <c r="T25" s="71">
        <v>383860</v>
      </c>
      <c r="U25" s="71">
        <v>6989</v>
      </c>
      <c r="V25" s="71">
        <v>1367400</v>
      </c>
      <c r="W25" s="71">
        <v>564287</v>
      </c>
      <c r="X25" s="71">
        <v>881187</v>
      </c>
      <c r="Y25" s="86">
        <v>20</v>
      </c>
      <c r="Z25" s="477">
        <v>45</v>
      </c>
      <c r="AA25" s="86">
        <v>32</v>
      </c>
      <c r="AB25" s="74" t="s">
        <v>1208</v>
      </c>
      <c r="AC25" s="74" t="s">
        <v>1208</v>
      </c>
      <c r="AD25" s="87" t="s">
        <v>439</v>
      </c>
      <c r="AE25" s="71">
        <v>595</v>
      </c>
      <c r="AF25" s="86">
        <v>2067</v>
      </c>
      <c r="AG25" s="71">
        <v>1388</v>
      </c>
      <c r="AH25" s="71">
        <v>95931</v>
      </c>
      <c r="AI25" s="71" t="s">
        <v>439</v>
      </c>
      <c r="AJ25" s="74" t="s">
        <v>1208</v>
      </c>
      <c r="AK25" s="477">
        <v>23</v>
      </c>
      <c r="AL25" s="71">
        <v>5313</v>
      </c>
      <c r="AM25" s="74">
        <v>42</v>
      </c>
      <c r="AN25" s="71">
        <v>21969</v>
      </c>
      <c r="AO25" s="71">
        <v>1193</v>
      </c>
      <c r="AP25" s="71">
        <v>233</v>
      </c>
      <c r="AQ25" s="102">
        <v>21</v>
      </c>
      <c r="AR25" s="71">
        <v>9968</v>
      </c>
      <c r="AS25" s="71">
        <v>638</v>
      </c>
      <c r="AT25" s="71">
        <v>11</v>
      </c>
      <c r="AU25" s="71">
        <v>373</v>
      </c>
      <c r="AV25" s="71">
        <v>22</v>
      </c>
      <c r="AW25" s="71">
        <v>77</v>
      </c>
      <c r="AX25" s="74" t="s">
        <v>1208</v>
      </c>
      <c r="AY25" s="74" t="s">
        <v>1208</v>
      </c>
      <c r="AZ25" s="74" t="s">
        <v>1208</v>
      </c>
      <c r="BA25" s="74" t="s">
        <v>1208</v>
      </c>
      <c r="BB25" s="72">
        <v>100</v>
      </c>
      <c r="BC25" s="72">
        <v>115.5</v>
      </c>
      <c r="BD25" s="72">
        <v>101.9</v>
      </c>
      <c r="BE25" s="74" t="s">
        <v>1208</v>
      </c>
      <c r="BF25" s="86">
        <v>52</v>
      </c>
      <c r="BG25" s="102">
        <v>54</v>
      </c>
      <c r="BH25" s="102">
        <v>16</v>
      </c>
      <c r="BI25" s="74" t="s">
        <v>1208</v>
      </c>
      <c r="BJ25" s="74" t="s">
        <v>1208</v>
      </c>
      <c r="BK25" s="86">
        <v>1</v>
      </c>
      <c r="BL25" s="86">
        <v>1</v>
      </c>
      <c r="BM25" s="102">
        <v>2</v>
      </c>
      <c r="BN25" s="102">
        <v>0</v>
      </c>
      <c r="BO25" s="74">
        <v>2</v>
      </c>
      <c r="BP25" s="71">
        <v>12295</v>
      </c>
      <c r="BQ25" s="74" t="s">
        <v>439</v>
      </c>
      <c r="BR25" s="71" t="s">
        <v>439</v>
      </c>
      <c r="BS25" s="74">
        <v>6</v>
      </c>
      <c r="BT25" s="71">
        <v>100843</v>
      </c>
      <c r="BU25" s="74">
        <v>6</v>
      </c>
      <c r="BV25" s="71">
        <v>5527</v>
      </c>
      <c r="BW25" s="72">
        <v>47.3</v>
      </c>
      <c r="BX25" s="86">
        <v>0</v>
      </c>
      <c r="BY25" s="86">
        <v>6</v>
      </c>
      <c r="BZ25" s="86">
        <v>0</v>
      </c>
      <c r="CA25" s="86">
        <v>9151</v>
      </c>
      <c r="CB25" s="72">
        <v>80</v>
      </c>
      <c r="CC25" s="101">
        <v>0.69</v>
      </c>
      <c r="CD25" s="72">
        <v>18.8</v>
      </c>
      <c r="CE25" s="72">
        <v>3.6348285702978309</v>
      </c>
      <c r="CF25" s="72">
        <v>62.829219999999999</v>
      </c>
      <c r="CG25" s="74">
        <v>18</v>
      </c>
      <c r="CH25" s="71">
        <v>5202</v>
      </c>
      <c r="CI25" s="74">
        <v>261</v>
      </c>
      <c r="CJ25" s="74">
        <v>1042</v>
      </c>
      <c r="CK25" s="74">
        <v>3767</v>
      </c>
      <c r="CL25" s="74">
        <v>1044</v>
      </c>
      <c r="CM25" s="74">
        <v>256</v>
      </c>
      <c r="CN25" s="74">
        <v>535</v>
      </c>
      <c r="CO25" s="94">
        <v>1.35</v>
      </c>
      <c r="CP25" s="101">
        <v>0</v>
      </c>
      <c r="CQ25" s="74" t="s">
        <v>439</v>
      </c>
      <c r="CR25" s="74" t="s">
        <v>439</v>
      </c>
      <c r="CS25" s="74">
        <v>3</v>
      </c>
      <c r="CT25" s="74">
        <v>1</v>
      </c>
      <c r="CU25" s="74">
        <v>70</v>
      </c>
      <c r="CV25" s="74">
        <v>18</v>
      </c>
      <c r="CW25" s="71">
        <v>1365</v>
      </c>
      <c r="CX25" s="74">
        <v>9</v>
      </c>
      <c r="CY25" s="74">
        <v>920</v>
      </c>
      <c r="CZ25" s="86">
        <v>27</v>
      </c>
      <c r="DA25" s="86">
        <v>422</v>
      </c>
      <c r="DB25" s="86">
        <v>3</v>
      </c>
      <c r="DC25" s="86">
        <v>32</v>
      </c>
      <c r="DD25" s="86">
        <v>9</v>
      </c>
      <c r="DE25" s="86">
        <v>241</v>
      </c>
      <c r="DF25" s="71">
        <v>10633</v>
      </c>
      <c r="DG25" s="71">
        <v>1970</v>
      </c>
      <c r="DH25" s="71">
        <v>2297</v>
      </c>
      <c r="DI25" s="71">
        <v>1142959.4410000001</v>
      </c>
      <c r="DJ25" s="71">
        <v>276996.34000000003</v>
      </c>
      <c r="DK25" s="71">
        <v>638638.4</v>
      </c>
      <c r="DL25" s="71">
        <v>110994</v>
      </c>
      <c r="DM25" s="74">
        <v>12</v>
      </c>
      <c r="DN25" s="71">
        <v>18430</v>
      </c>
      <c r="DO25" s="71">
        <v>2003</v>
      </c>
      <c r="DP25" s="71">
        <v>1435</v>
      </c>
      <c r="DQ25" s="86">
        <v>136</v>
      </c>
      <c r="DR25" s="86">
        <v>1654</v>
      </c>
      <c r="DS25" s="71">
        <v>5056</v>
      </c>
      <c r="DT25" s="122">
        <v>12099</v>
      </c>
      <c r="DU25" s="71">
        <v>2867</v>
      </c>
      <c r="DV25" s="71">
        <v>3611</v>
      </c>
      <c r="DW25" s="86">
        <v>384</v>
      </c>
      <c r="DX25" s="86">
        <v>189</v>
      </c>
      <c r="DY25" s="86">
        <v>1</v>
      </c>
      <c r="DZ25" s="86">
        <v>1529</v>
      </c>
      <c r="EA25" s="86">
        <v>70</v>
      </c>
      <c r="EB25" s="86">
        <v>12300</v>
      </c>
      <c r="EC25" s="74" t="s">
        <v>1208</v>
      </c>
      <c r="ED25" s="116">
        <v>95</v>
      </c>
      <c r="EE25" s="71">
        <v>12942</v>
      </c>
      <c r="EF25" s="118">
        <v>10151</v>
      </c>
      <c r="EG25" s="74">
        <v>0</v>
      </c>
      <c r="EH25" s="115">
        <v>1658</v>
      </c>
      <c r="EI25" s="86">
        <v>105</v>
      </c>
      <c r="EJ25" s="86">
        <v>92</v>
      </c>
      <c r="EK25" s="72">
        <v>81.7</v>
      </c>
      <c r="EL25" s="86">
        <v>68</v>
      </c>
      <c r="EM25" s="86">
        <v>430</v>
      </c>
      <c r="EN25" s="86">
        <v>2014</v>
      </c>
      <c r="EO25" s="87">
        <v>303</v>
      </c>
      <c r="EP25" s="87">
        <v>113</v>
      </c>
      <c r="EQ25" s="87">
        <v>3164</v>
      </c>
      <c r="ER25" s="71">
        <v>3196</v>
      </c>
      <c r="ES25" s="72">
        <v>92.8</v>
      </c>
      <c r="ET25" s="72">
        <v>93.5</v>
      </c>
      <c r="EU25" s="87">
        <v>908</v>
      </c>
      <c r="EV25" s="72">
        <v>11.17</v>
      </c>
      <c r="EW25" s="87">
        <v>86984</v>
      </c>
      <c r="EX25" s="72">
        <v>42.3</v>
      </c>
      <c r="EY25" s="87">
        <v>331784</v>
      </c>
      <c r="EZ25" s="72">
        <v>-2.7</v>
      </c>
      <c r="FA25" s="134">
        <v>322</v>
      </c>
      <c r="FB25" s="86">
        <v>12</v>
      </c>
      <c r="FC25" s="125">
        <v>1665</v>
      </c>
      <c r="FD25" s="86">
        <v>90</v>
      </c>
      <c r="FE25" s="328" t="s">
        <v>1209</v>
      </c>
      <c r="FF25" s="86">
        <v>100</v>
      </c>
      <c r="FG25" s="72">
        <v>100</v>
      </c>
      <c r="FH25" s="71">
        <v>138084</v>
      </c>
      <c r="FI25" s="71">
        <v>9057</v>
      </c>
      <c r="FJ25" s="71">
        <v>0</v>
      </c>
      <c r="FK25" s="115">
        <v>129027</v>
      </c>
      <c r="FL25" s="71">
        <v>94116</v>
      </c>
      <c r="FM25" s="71">
        <v>26731</v>
      </c>
      <c r="FN25" s="71">
        <v>8180</v>
      </c>
      <c r="FO25" s="71" t="s">
        <v>439</v>
      </c>
      <c r="FP25" s="119">
        <v>19.089105182352771</v>
      </c>
      <c r="FQ25" s="116">
        <v>648</v>
      </c>
      <c r="FR25" s="111">
        <v>4.3</v>
      </c>
      <c r="FS25" s="118">
        <v>5439</v>
      </c>
      <c r="FT25" s="86">
        <v>0</v>
      </c>
      <c r="FU25" s="86">
        <v>25</v>
      </c>
      <c r="FV25" s="86">
        <v>155</v>
      </c>
      <c r="FW25" s="96">
        <v>43</v>
      </c>
      <c r="FX25" s="95">
        <v>1860</v>
      </c>
      <c r="FY25" s="149">
        <v>65.950376725423993</v>
      </c>
      <c r="FZ25" s="74" t="s">
        <v>1208</v>
      </c>
      <c r="GA25" s="111">
        <v>94.6</v>
      </c>
      <c r="GB25" s="111">
        <v>94.1</v>
      </c>
      <c r="GC25" s="72">
        <v>90.5</v>
      </c>
      <c r="GD25" s="80">
        <v>41</v>
      </c>
      <c r="GE25" s="117">
        <v>74</v>
      </c>
      <c r="GF25" s="116">
        <v>11</v>
      </c>
      <c r="GG25" s="116">
        <v>74</v>
      </c>
      <c r="GH25" s="86">
        <v>866</v>
      </c>
      <c r="GI25" s="86">
        <v>7</v>
      </c>
      <c r="GJ25" s="86">
        <v>2237</v>
      </c>
      <c r="GK25" s="86">
        <v>3697</v>
      </c>
      <c r="GL25" s="86">
        <v>7</v>
      </c>
      <c r="GM25" s="115">
        <v>2393981</v>
      </c>
      <c r="GN25" s="114">
        <v>2237</v>
      </c>
      <c r="GO25" s="86" t="s">
        <v>439</v>
      </c>
      <c r="GP25" s="86" t="s">
        <v>439</v>
      </c>
      <c r="GQ25" s="71">
        <v>12017</v>
      </c>
      <c r="GR25" s="74">
        <v>25</v>
      </c>
      <c r="GS25" s="74">
        <v>1727</v>
      </c>
      <c r="GT25" s="74">
        <v>10265</v>
      </c>
      <c r="GU25" s="71">
        <v>144210</v>
      </c>
      <c r="GV25" s="71">
        <v>226</v>
      </c>
      <c r="GW25" s="71">
        <v>18875</v>
      </c>
      <c r="GX25" s="71">
        <v>125109</v>
      </c>
      <c r="GY25" s="71">
        <v>599</v>
      </c>
      <c r="GZ25" s="71">
        <v>5663</v>
      </c>
      <c r="HA25" s="71">
        <v>444948</v>
      </c>
      <c r="HB25" s="71">
        <v>1799</v>
      </c>
      <c r="HC25" s="71">
        <v>20343</v>
      </c>
      <c r="HD25" s="71">
        <v>472347</v>
      </c>
      <c r="HE25" s="71">
        <v>251</v>
      </c>
      <c r="HF25" s="71">
        <v>10066</v>
      </c>
      <c r="HG25" s="71">
        <v>255182.61</v>
      </c>
      <c r="HH25" s="74">
        <v>246</v>
      </c>
      <c r="HI25" s="86" t="s">
        <v>439</v>
      </c>
      <c r="HJ25" s="86" t="s">
        <v>439</v>
      </c>
      <c r="HK25" s="88">
        <v>28</v>
      </c>
      <c r="HL25" s="86">
        <v>1040</v>
      </c>
      <c r="HM25" s="71">
        <v>1218</v>
      </c>
      <c r="HN25" s="71">
        <v>735</v>
      </c>
      <c r="HO25" s="87">
        <v>198</v>
      </c>
      <c r="HP25" s="74" t="s">
        <v>1208</v>
      </c>
      <c r="HQ25" s="74" t="s">
        <v>1208</v>
      </c>
      <c r="HR25" s="74" t="s">
        <v>1208</v>
      </c>
      <c r="HS25" s="87">
        <v>16</v>
      </c>
      <c r="HT25" s="71">
        <v>1430027</v>
      </c>
      <c r="HU25" s="71">
        <v>8580032</v>
      </c>
      <c r="HV25" s="86">
        <v>1172785</v>
      </c>
      <c r="HW25" s="86">
        <v>1240819</v>
      </c>
      <c r="HX25" s="86">
        <v>171707</v>
      </c>
      <c r="HY25" s="86">
        <v>9010</v>
      </c>
      <c r="HZ25" s="86">
        <v>20464</v>
      </c>
      <c r="IA25" s="86">
        <v>150200</v>
      </c>
      <c r="IB25" s="86">
        <v>60050</v>
      </c>
      <c r="IC25" s="85">
        <v>87870</v>
      </c>
      <c r="ID25" s="85">
        <v>15695888</v>
      </c>
      <c r="IE25" s="85">
        <v>21450</v>
      </c>
      <c r="IF25" s="79">
        <v>195</v>
      </c>
      <c r="IG25" s="79">
        <v>4</v>
      </c>
      <c r="IH25" s="85">
        <v>172</v>
      </c>
      <c r="II25" s="79" t="s">
        <v>439</v>
      </c>
      <c r="IJ25" s="85" t="s">
        <v>439</v>
      </c>
      <c r="IK25" s="71">
        <v>169100</v>
      </c>
      <c r="IL25" s="79">
        <v>2030</v>
      </c>
      <c r="IM25" s="113" t="s">
        <v>439</v>
      </c>
      <c r="IN25" s="112">
        <v>45.94</v>
      </c>
      <c r="IO25" s="469">
        <v>390336</v>
      </c>
      <c r="IP25" s="162">
        <v>22.7</v>
      </c>
      <c r="IQ25" s="80">
        <v>4.0999999999999996</v>
      </c>
      <c r="IR25" s="80">
        <v>4.0999999999999996</v>
      </c>
      <c r="IS25" s="80">
        <v>1366.9</v>
      </c>
      <c r="IT25" s="80">
        <v>1190.5</v>
      </c>
      <c r="IU25" s="71" t="s">
        <v>439</v>
      </c>
      <c r="IV25" s="72">
        <v>77.400000000000006</v>
      </c>
      <c r="IW25" s="72">
        <v>61.3</v>
      </c>
      <c r="IX25" s="72">
        <v>41.7</v>
      </c>
      <c r="IY25" s="72">
        <v>68.599999999999994</v>
      </c>
      <c r="IZ25" s="72">
        <v>23.4</v>
      </c>
      <c r="JA25" s="79">
        <v>0</v>
      </c>
      <c r="JB25" s="79">
        <v>20</v>
      </c>
      <c r="JC25" s="111">
        <v>62.84</v>
      </c>
      <c r="JD25" s="110">
        <v>0.95599999999999996</v>
      </c>
      <c r="JE25" s="109">
        <v>90.9</v>
      </c>
      <c r="JF25" s="109">
        <v>2.5</v>
      </c>
      <c r="JG25" s="109">
        <v>6.3</v>
      </c>
      <c r="JH25" s="108">
        <v>87822580</v>
      </c>
      <c r="JI25" s="74">
        <v>44.1</v>
      </c>
      <c r="JJ25" s="74">
        <v>52.9</v>
      </c>
      <c r="JK25" s="74" t="s">
        <v>439</v>
      </c>
      <c r="JL25" s="74" t="s">
        <v>439</v>
      </c>
      <c r="JM25" s="74" t="s">
        <v>439</v>
      </c>
      <c r="JN25" s="72">
        <v>36.799999999999997</v>
      </c>
      <c r="JO25" s="462">
        <v>2786</v>
      </c>
      <c r="JP25" s="74" t="s">
        <v>1208</v>
      </c>
      <c r="JQ25" s="74" t="s">
        <v>1208</v>
      </c>
      <c r="JR25" s="74" t="s">
        <v>1208</v>
      </c>
      <c r="JS25" s="72">
        <v>180</v>
      </c>
      <c r="JT25" s="72">
        <v>34.700000000000003</v>
      </c>
      <c r="JU25" s="71">
        <v>84373</v>
      </c>
      <c r="JV25" s="71">
        <v>1458</v>
      </c>
      <c r="JW25" s="71">
        <v>1740</v>
      </c>
      <c r="JX25" s="71">
        <v>7552</v>
      </c>
      <c r="JY25" s="71">
        <v>8938</v>
      </c>
      <c r="JZ25" s="71">
        <v>8691</v>
      </c>
      <c r="KA25" s="71">
        <v>9819</v>
      </c>
      <c r="KB25" s="71">
        <v>11418</v>
      </c>
      <c r="KC25" s="71">
        <v>13269</v>
      </c>
      <c r="KD25" s="71">
        <v>10991</v>
      </c>
      <c r="KE25" s="71">
        <v>8595</v>
      </c>
      <c r="KF25" s="71">
        <v>6561</v>
      </c>
      <c r="KG25" s="71">
        <v>4770</v>
      </c>
      <c r="KH25" s="74" t="s">
        <v>1208</v>
      </c>
      <c r="KI25" s="71">
        <v>3654</v>
      </c>
      <c r="KJ25" s="71">
        <v>1493</v>
      </c>
      <c r="KK25" s="71">
        <v>577</v>
      </c>
      <c r="KL25" s="71">
        <v>243</v>
      </c>
      <c r="KM25" s="71">
        <v>9212</v>
      </c>
      <c r="KN25" s="71">
        <v>10131</v>
      </c>
      <c r="KO25" s="71">
        <v>10409</v>
      </c>
      <c r="KP25" s="71">
        <v>11603</v>
      </c>
      <c r="KQ25" s="71">
        <v>13344</v>
      </c>
      <c r="KR25" s="71">
        <v>14950</v>
      </c>
      <c r="KS25" s="71">
        <v>16731</v>
      </c>
      <c r="KT25" s="71">
        <v>14193</v>
      </c>
      <c r="KU25" s="71">
        <v>12062</v>
      </c>
      <c r="KV25" s="71">
        <v>11168</v>
      </c>
      <c r="KW25" s="71">
        <v>13218</v>
      </c>
      <c r="KX25" s="74" t="s">
        <v>1207</v>
      </c>
      <c r="KY25" s="71">
        <v>16083</v>
      </c>
      <c r="KZ25" s="71">
        <v>12740</v>
      </c>
      <c r="LA25" s="71">
        <v>9111</v>
      </c>
      <c r="LB25" s="71">
        <v>9876</v>
      </c>
    </row>
    <row r="26" spans="1:314" ht="12" customHeight="1">
      <c r="A26" s="3">
        <v>132012</v>
      </c>
      <c r="B26" s="2" t="s">
        <v>718</v>
      </c>
      <c r="C26" s="94">
        <v>186.38</v>
      </c>
      <c r="D26" s="71">
        <v>561344</v>
      </c>
      <c r="E26" s="72">
        <v>11.3</v>
      </c>
      <c r="F26" s="72">
        <v>61.3</v>
      </c>
      <c r="G26" s="72">
        <v>27.4</v>
      </c>
      <c r="H26" s="79">
        <v>21505</v>
      </c>
      <c r="I26" s="79">
        <v>48582</v>
      </c>
      <c r="J26" s="79">
        <v>78248</v>
      </c>
      <c r="K26" s="71">
        <v>78859</v>
      </c>
      <c r="L26" s="71">
        <v>273740</v>
      </c>
      <c r="M26" s="71">
        <v>13000</v>
      </c>
      <c r="N26" s="71">
        <v>25583</v>
      </c>
      <c r="O26" s="74">
        <v>23839</v>
      </c>
      <c r="P26" s="74" t="s">
        <v>1208</v>
      </c>
      <c r="Q26" s="74" t="s">
        <v>1208</v>
      </c>
      <c r="R26" s="79">
        <v>578827</v>
      </c>
      <c r="S26" s="71">
        <v>579355</v>
      </c>
      <c r="T26" s="71">
        <v>574778</v>
      </c>
      <c r="U26" s="71">
        <v>98534</v>
      </c>
      <c r="V26" s="71">
        <v>1884179</v>
      </c>
      <c r="W26" s="71">
        <v>577115</v>
      </c>
      <c r="X26" s="71">
        <v>1673982</v>
      </c>
      <c r="Y26" s="86">
        <v>101</v>
      </c>
      <c r="Z26" s="477">
        <v>138</v>
      </c>
      <c r="AA26" s="86">
        <v>66</v>
      </c>
      <c r="AB26" s="74" t="s">
        <v>1208</v>
      </c>
      <c r="AC26" s="74" t="s">
        <v>1208</v>
      </c>
      <c r="AD26" s="87">
        <v>13701</v>
      </c>
      <c r="AE26" s="71">
        <v>957</v>
      </c>
      <c r="AF26" s="86">
        <v>2591.3000000000002</v>
      </c>
      <c r="AG26" s="71">
        <v>2021</v>
      </c>
      <c r="AH26" s="71">
        <v>175617</v>
      </c>
      <c r="AI26" s="71" t="s">
        <v>439</v>
      </c>
      <c r="AJ26" s="74" t="s">
        <v>1208</v>
      </c>
      <c r="AK26" s="477">
        <v>30</v>
      </c>
      <c r="AL26" s="71">
        <v>5435</v>
      </c>
      <c r="AM26" s="74">
        <v>69</v>
      </c>
      <c r="AN26" s="71">
        <v>26109</v>
      </c>
      <c r="AO26" s="71">
        <v>1677</v>
      </c>
      <c r="AP26" s="71">
        <v>415</v>
      </c>
      <c r="AQ26" s="102">
        <v>37</v>
      </c>
      <c r="AR26" s="71">
        <v>12748</v>
      </c>
      <c r="AS26" s="71">
        <v>908</v>
      </c>
      <c r="AT26" s="71">
        <v>7</v>
      </c>
      <c r="AU26" s="71">
        <v>732</v>
      </c>
      <c r="AV26" s="71">
        <v>11</v>
      </c>
      <c r="AW26" s="71">
        <v>119</v>
      </c>
      <c r="AX26" s="74" t="s">
        <v>1208</v>
      </c>
      <c r="AY26" s="74" t="s">
        <v>1208</v>
      </c>
      <c r="AZ26" s="74" t="s">
        <v>1208</v>
      </c>
      <c r="BA26" s="74" t="s">
        <v>1208</v>
      </c>
      <c r="BB26" s="72">
        <v>100</v>
      </c>
      <c r="BC26" s="165">
        <v>101.1</v>
      </c>
      <c r="BD26" s="165">
        <v>91.7</v>
      </c>
      <c r="BE26" s="74" t="s">
        <v>1208</v>
      </c>
      <c r="BF26" s="86">
        <v>45</v>
      </c>
      <c r="BG26" s="102">
        <v>46</v>
      </c>
      <c r="BH26" s="102">
        <v>0</v>
      </c>
      <c r="BI26" s="74" t="s">
        <v>1208</v>
      </c>
      <c r="BJ26" s="74" t="s">
        <v>1208</v>
      </c>
      <c r="BK26" s="86">
        <v>2</v>
      </c>
      <c r="BL26" s="86">
        <v>2</v>
      </c>
      <c r="BM26" s="102">
        <v>6</v>
      </c>
      <c r="BN26" s="102">
        <v>0</v>
      </c>
      <c r="BO26" s="74">
        <v>3</v>
      </c>
      <c r="BP26" s="71">
        <v>35116</v>
      </c>
      <c r="BQ26" s="74">
        <v>2</v>
      </c>
      <c r="BR26" s="71">
        <v>45847</v>
      </c>
      <c r="BS26" s="74">
        <v>6</v>
      </c>
      <c r="BT26" s="71">
        <v>186566</v>
      </c>
      <c r="BU26" s="74">
        <v>3</v>
      </c>
      <c r="BV26" s="71">
        <v>1485</v>
      </c>
      <c r="BW26" s="72">
        <v>64.099999999999994</v>
      </c>
      <c r="BX26" s="86">
        <v>3</v>
      </c>
      <c r="BY26" s="86">
        <v>17</v>
      </c>
      <c r="BZ26" s="86">
        <v>874</v>
      </c>
      <c r="CA26" s="86">
        <v>92304</v>
      </c>
      <c r="CB26" s="72">
        <v>54.2</v>
      </c>
      <c r="CC26" s="101">
        <v>0.66</v>
      </c>
      <c r="CD26" s="72">
        <v>19.2</v>
      </c>
      <c r="CE26" s="72">
        <v>4.4414997066250006</v>
      </c>
      <c r="CF26" s="72">
        <v>60.868340000000003</v>
      </c>
      <c r="CG26" s="74">
        <v>38</v>
      </c>
      <c r="CH26" s="71">
        <v>8179</v>
      </c>
      <c r="CI26" s="74">
        <v>383</v>
      </c>
      <c r="CJ26" s="74">
        <v>1066</v>
      </c>
      <c r="CK26" s="74">
        <v>5396</v>
      </c>
      <c r="CL26" s="74">
        <v>1464</v>
      </c>
      <c r="CM26" s="74">
        <v>379</v>
      </c>
      <c r="CN26" s="74">
        <v>908</v>
      </c>
      <c r="CO26" s="94">
        <v>1.0900000000000001</v>
      </c>
      <c r="CP26" s="101" t="s">
        <v>439</v>
      </c>
      <c r="CQ26" s="74">
        <v>5</v>
      </c>
      <c r="CR26" s="74">
        <v>63</v>
      </c>
      <c r="CS26" s="74">
        <v>2</v>
      </c>
      <c r="CT26" s="74">
        <v>5</v>
      </c>
      <c r="CU26" s="74">
        <v>580</v>
      </c>
      <c r="CV26" s="74">
        <v>25</v>
      </c>
      <c r="CW26" s="71">
        <v>2497</v>
      </c>
      <c r="CX26" s="74">
        <v>8</v>
      </c>
      <c r="CY26" s="74">
        <v>927</v>
      </c>
      <c r="CZ26" s="86">
        <v>23</v>
      </c>
      <c r="DA26" s="86">
        <v>404</v>
      </c>
      <c r="DB26" s="86">
        <v>15</v>
      </c>
      <c r="DC26" s="86">
        <v>197</v>
      </c>
      <c r="DD26" s="86">
        <v>17</v>
      </c>
      <c r="DE26" s="86">
        <v>433</v>
      </c>
      <c r="DF26" s="71">
        <v>15888</v>
      </c>
      <c r="DG26" s="71">
        <v>3406</v>
      </c>
      <c r="DH26" s="71">
        <v>3697</v>
      </c>
      <c r="DI26" s="71">
        <v>1592855.365</v>
      </c>
      <c r="DJ26" s="71">
        <v>412628.55099999998</v>
      </c>
      <c r="DK26" s="71">
        <v>1111671.0220000001</v>
      </c>
      <c r="DL26" s="71">
        <v>152604</v>
      </c>
      <c r="DM26" s="74">
        <v>21</v>
      </c>
      <c r="DN26" s="71">
        <v>29635</v>
      </c>
      <c r="DO26" s="71">
        <v>3033</v>
      </c>
      <c r="DP26" s="71">
        <v>2336</v>
      </c>
      <c r="DQ26" s="86">
        <v>122</v>
      </c>
      <c r="DR26" s="86">
        <v>2530</v>
      </c>
      <c r="DS26" s="71">
        <v>12910</v>
      </c>
      <c r="DT26" s="155">
        <v>15740</v>
      </c>
      <c r="DU26" s="155">
        <v>4786</v>
      </c>
      <c r="DV26" s="71">
        <v>6222</v>
      </c>
      <c r="DW26" s="86">
        <v>754</v>
      </c>
      <c r="DX26" s="86">
        <v>360</v>
      </c>
      <c r="DY26" s="86">
        <v>4</v>
      </c>
      <c r="DZ26" s="86">
        <v>3012</v>
      </c>
      <c r="EA26" s="86">
        <v>126</v>
      </c>
      <c r="EB26" s="86">
        <v>15632.6</v>
      </c>
      <c r="EC26" s="74" t="s">
        <v>1208</v>
      </c>
      <c r="ED26" s="116">
        <v>135</v>
      </c>
      <c r="EE26" s="71">
        <v>11700</v>
      </c>
      <c r="EF26" s="118">
        <v>11430</v>
      </c>
      <c r="EG26" s="74">
        <v>19</v>
      </c>
      <c r="EH26" s="115">
        <v>2015</v>
      </c>
      <c r="EI26" s="86">
        <v>113</v>
      </c>
      <c r="EJ26" s="86">
        <v>95</v>
      </c>
      <c r="EK26" s="72">
        <v>34.5</v>
      </c>
      <c r="EL26" s="86">
        <v>92</v>
      </c>
      <c r="EM26" s="86">
        <v>425</v>
      </c>
      <c r="EN26" s="86">
        <v>2110</v>
      </c>
      <c r="EO26" s="87">
        <v>618</v>
      </c>
      <c r="EP26" s="87">
        <v>58</v>
      </c>
      <c r="EQ26" s="87">
        <v>2786</v>
      </c>
      <c r="ER26" s="71">
        <v>3013</v>
      </c>
      <c r="ES26" s="72">
        <v>93.8</v>
      </c>
      <c r="ET26" s="72">
        <v>90.1</v>
      </c>
      <c r="EU26" s="87">
        <v>1145</v>
      </c>
      <c r="EV26" s="72">
        <v>16.3</v>
      </c>
      <c r="EW26" s="87">
        <v>125709</v>
      </c>
      <c r="EX26" s="72">
        <v>40.799999999999997</v>
      </c>
      <c r="EY26" s="87">
        <v>337371</v>
      </c>
      <c r="EZ26" s="72">
        <v>-3.2</v>
      </c>
      <c r="FA26" s="86">
        <v>516</v>
      </c>
      <c r="FB26" s="86">
        <v>67</v>
      </c>
      <c r="FC26" s="125">
        <v>1208</v>
      </c>
      <c r="FD26" s="86">
        <v>306</v>
      </c>
      <c r="FE26" s="328" t="s">
        <v>1209</v>
      </c>
      <c r="FF26" s="86">
        <v>100</v>
      </c>
      <c r="FG26" s="72">
        <v>100</v>
      </c>
      <c r="FH26" s="71">
        <v>158638</v>
      </c>
      <c r="FI26" s="71">
        <v>3576</v>
      </c>
      <c r="FJ26" s="71">
        <v>0</v>
      </c>
      <c r="FK26" s="115">
        <v>148136</v>
      </c>
      <c r="FL26" s="71">
        <v>108796</v>
      </c>
      <c r="FM26" s="71">
        <v>31783</v>
      </c>
      <c r="FN26" s="71">
        <v>7557</v>
      </c>
      <c r="FO26" s="71">
        <v>6926</v>
      </c>
      <c r="FP26" s="119">
        <v>33.9</v>
      </c>
      <c r="FQ26" s="116">
        <v>810</v>
      </c>
      <c r="FR26" s="111">
        <v>12.3</v>
      </c>
      <c r="FS26" s="118">
        <v>23910</v>
      </c>
      <c r="FT26" s="86">
        <v>0</v>
      </c>
      <c r="FU26" s="86">
        <v>149</v>
      </c>
      <c r="FV26" s="86">
        <v>587</v>
      </c>
      <c r="FW26" s="96">
        <v>26</v>
      </c>
      <c r="FX26" s="95">
        <v>790</v>
      </c>
      <c r="FY26" s="149">
        <v>56.789792060491493</v>
      </c>
      <c r="FZ26" s="74" t="s">
        <v>1208</v>
      </c>
      <c r="GA26" s="111">
        <v>99.994</v>
      </c>
      <c r="GB26" s="86">
        <v>88.5</v>
      </c>
      <c r="GC26" s="72">
        <v>99.4</v>
      </c>
      <c r="GD26" s="80">
        <v>74</v>
      </c>
      <c r="GE26" s="117">
        <v>147</v>
      </c>
      <c r="GF26" s="116">
        <v>8</v>
      </c>
      <c r="GG26" s="116">
        <v>48</v>
      </c>
      <c r="GH26" s="86">
        <v>1154</v>
      </c>
      <c r="GI26" s="86">
        <v>9</v>
      </c>
      <c r="GJ26" s="86">
        <v>2805</v>
      </c>
      <c r="GK26" s="86">
        <v>4827</v>
      </c>
      <c r="GL26" s="86">
        <v>8</v>
      </c>
      <c r="GM26" s="115">
        <v>4242095</v>
      </c>
      <c r="GN26" s="114">
        <v>2583</v>
      </c>
      <c r="GO26" s="86" t="s">
        <v>439</v>
      </c>
      <c r="GP26" s="86" t="s">
        <v>439</v>
      </c>
      <c r="GQ26" s="71">
        <v>18180</v>
      </c>
      <c r="GR26" s="74">
        <v>27</v>
      </c>
      <c r="GS26" s="74">
        <v>3204</v>
      </c>
      <c r="GT26" s="74">
        <v>14949</v>
      </c>
      <c r="GU26" s="71">
        <v>215748</v>
      </c>
      <c r="GV26" s="71">
        <v>250</v>
      </c>
      <c r="GW26" s="71">
        <v>30832</v>
      </c>
      <c r="GX26" s="71">
        <v>184666</v>
      </c>
      <c r="GY26" s="71">
        <v>803</v>
      </c>
      <c r="GZ26" s="71">
        <v>7869</v>
      </c>
      <c r="HA26" s="71">
        <v>669280</v>
      </c>
      <c r="HB26" s="71">
        <v>2499</v>
      </c>
      <c r="HC26" s="71">
        <v>27744</v>
      </c>
      <c r="HD26" s="71">
        <v>569177</v>
      </c>
      <c r="HE26" s="71">
        <v>512</v>
      </c>
      <c r="HF26" s="71">
        <v>16190</v>
      </c>
      <c r="HG26" s="71">
        <v>393610.35</v>
      </c>
      <c r="HH26" s="74">
        <v>507</v>
      </c>
      <c r="HI26" s="86">
        <v>12880</v>
      </c>
      <c r="HJ26" s="86">
        <v>290364</v>
      </c>
      <c r="HK26" s="88">
        <v>7.95</v>
      </c>
      <c r="HL26" s="86">
        <v>28</v>
      </c>
      <c r="HM26" s="71">
        <v>1012</v>
      </c>
      <c r="HN26" s="71">
        <v>324</v>
      </c>
      <c r="HO26" s="87">
        <v>105</v>
      </c>
      <c r="HP26" s="74" t="s">
        <v>1208</v>
      </c>
      <c r="HQ26" s="74" t="s">
        <v>1208</v>
      </c>
      <c r="HR26" s="74" t="s">
        <v>1208</v>
      </c>
      <c r="HS26" s="87">
        <v>0</v>
      </c>
      <c r="HT26" s="71">
        <v>1337455</v>
      </c>
      <c r="HU26" s="71">
        <v>9422005</v>
      </c>
      <c r="HV26" s="86">
        <v>1086765</v>
      </c>
      <c r="HW26" s="121">
        <v>1292202</v>
      </c>
      <c r="HX26" s="86">
        <v>293294</v>
      </c>
      <c r="HY26" s="86">
        <v>52610</v>
      </c>
      <c r="HZ26" s="86">
        <v>57790</v>
      </c>
      <c r="IA26" s="86">
        <v>231420</v>
      </c>
      <c r="IB26" s="86">
        <v>179987</v>
      </c>
      <c r="IC26" s="85">
        <v>80846</v>
      </c>
      <c r="ID26" s="85">
        <v>32492000</v>
      </c>
      <c r="IE26" s="85">
        <v>0</v>
      </c>
      <c r="IF26" s="79">
        <v>451</v>
      </c>
      <c r="IG26" s="79">
        <v>0</v>
      </c>
      <c r="IH26" s="85">
        <v>451</v>
      </c>
      <c r="II26" s="79">
        <v>0</v>
      </c>
      <c r="IJ26" s="85">
        <v>0</v>
      </c>
      <c r="IK26" s="71">
        <v>207401</v>
      </c>
      <c r="IL26" s="79">
        <v>1040</v>
      </c>
      <c r="IM26" s="113">
        <v>0</v>
      </c>
      <c r="IN26" s="112">
        <v>67.75</v>
      </c>
      <c r="IO26" s="469">
        <v>525295</v>
      </c>
      <c r="IP26" s="162">
        <v>-21.85</v>
      </c>
      <c r="IQ26" s="80">
        <v>3.5</v>
      </c>
      <c r="IR26" s="80">
        <v>3.5</v>
      </c>
      <c r="IS26" s="80">
        <v>2277</v>
      </c>
      <c r="IT26" s="80">
        <v>2029</v>
      </c>
      <c r="IU26" s="71">
        <v>164133</v>
      </c>
      <c r="IV26" s="72">
        <v>77.2</v>
      </c>
      <c r="IW26" s="72">
        <v>61.4</v>
      </c>
      <c r="IX26" s="72">
        <v>48.4</v>
      </c>
      <c r="IY26" s="72">
        <v>68.2</v>
      </c>
      <c r="IZ26" s="72">
        <v>31.9</v>
      </c>
      <c r="JA26" s="79">
        <v>3</v>
      </c>
      <c r="JB26" s="79">
        <v>4</v>
      </c>
      <c r="JC26" s="111">
        <v>55</v>
      </c>
      <c r="JD26" s="110">
        <v>0.94099999999999995</v>
      </c>
      <c r="JE26" s="109">
        <v>85.7</v>
      </c>
      <c r="JF26" s="109">
        <v>-0.9</v>
      </c>
      <c r="JG26" s="109">
        <v>5.6</v>
      </c>
      <c r="JH26" s="108">
        <v>136315232</v>
      </c>
      <c r="JI26" s="74">
        <v>37.4</v>
      </c>
      <c r="JJ26" s="74">
        <v>42.5</v>
      </c>
      <c r="JK26" s="74" t="s">
        <v>439</v>
      </c>
      <c r="JL26" s="74" t="s">
        <v>439</v>
      </c>
      <c r="JM26" s="74" t="s">
        <v>439</v>
      </c>
      <c r="JN26" s="72">
        <v>42.4</v>
      </c>
      <c r="JO26" s="462">
        <v>2880</v>
      </c>
      <c r="JP26" s="74" t="s">
        <v>1208</v>
      </c>
      <c r="JQ26" s="74" t="s">
        <v>1208</v>
      </c>
      <c r="JR26" s="74" t="s">
        <v>1208</v>
      </c>
      <c r="JS26" s="72">
        <v>14.7</v>
      </c>
      <c r="JT26" s="72">
        <v>26.5</v>
      </c>
      <c r="JU26" s="71">
        <v>123952</v>
      </c>
      <c r="JV26" s="71">
        <v>2595</v>
      </c>
      <c r="JW26" s="71">
        <v>2998</v>
      </c>
      <c r="JX26" s="71">
        <v>12156</v>
      </c>
      <c r="JY26" s="71">
        <v>10992</v>
      </c>
      <c r="JZ26" s="71">
        <v>9839</v>
      </c>
      <c r="KA26" s="71">
        <v>11141</v>
      </c>
      <c r="KB26" s="71">
        <v>13874</v>
      </c>
      <c r="KC26" s="71">
        <v>17398</v>
      </c>
      <c r="KD26" s="71">
        <v>15543</v>
      </c>
      <c r="KE26" s="71">
        <v>12730</v>
      </c>
      <c r="KF26" s="71">
        <v>8897</v>
      </c>
      <c r="KG26" s="71">
        <v>6639</v>
      </c>
      <c r="KH26" s="74" t="s">
        <v>1208</v>
      </c>
      <c r="KI26" s="71">
        <v>4997</v>
      </c>
      <c r="KJ26" s="71">
        <v>2113</v>
      </c>
      <c r="KK26" s="71">
        <v>831</v>
      </c>
      <c r="KL26" s="71">
        <v>382</v>
      </c>
      <c r="KM26" s="71">
        <v>14476</v>
      </c>
      <c r="KN26" s="71">
        <v>17960</v>
      </c>
      <c r="KO26" s="71">
        <v>12623</v>
      </c>
      <c r="KP26" s="71">
        <v>12601</v>
      </c>
      <c r="KQ26" s="71">
        <v>14697</v>
      </c>
      <c r="KR26" s="71">
        <v>17830</v>
      </c>
      <c r="KS26" s="71">
        <v>22023</v>
      </c>
      <c r="KT26" s="71">
        <v>20195</v>
      </c>
      <c r="KU26" s="71">
        <v>17622</v>
      </c>
      <c r="KV26" s="71">
        <v>15371</v>
      </c>
      <c r="KW26" s="71">
        <v>17706</v>
      </c>
      <c r="KX26" s="74" t="s">
        <v>1207</v>
      </c>
      <c r="KY26" s="71">
        <v>21017</v>
      </c>
      <c r="KZ26" s="71">
        <v>17697</v>
      </c>
      <c r="LA26" s="71">
        <v>13250</v>
      </c>
      <c r="LB26" s="71">
        <v>15194</v>
      </c>
    </row>
    <row r="27" spans="1:314" ht="12" customHeight="1">
      <c r="A27" s="3">
        <v>142018</v>
      </c>
      <c r="B27" s="2" t="s">
        <v>719</v>
      </c>
      <c r="C27" s="94">
        <v>100.82</v>
      </c>
      <c r="D27" s="71">
        <v>394507</v>
      </c>
      <c r="E27" s="72">
        <v>10.58</v>
      </c>
      <c r="F27" s="72">
        <v>57.4</v>
      </c>
      <c r="G27" s="72">
        <v>32.01</v>
      </c>
      <c r="H27" s="79">
        <v>14245</v>
      </c>
      <c r="I27" s="79">
        <v>31992</v>
      </c>
      <c r="J27" s="79">
        <v>52655</v>
      </c>
      <c r="K27" s="71">
        <v>67477</v>
      </c>
      <c r="L27" s="71">
        <v>185502</v>
      </c>
      <c r="M27" s="71">
        <v>6046</v>
      </c>
      <c r="N27" s="71">
        <v>13977</v>
      </c>
      <c r="O27" s="74">
        <v>14987</v>
      </c>
      <c r="P27" s="74" t="s">
        <v>1208</v>
      </c>
      <c r="Q27" s="74" t="s">
        <v>1208</v>
      </c>
      <c r="R27" s="79">
        <v>384846</v>
      </c>
      <c r="S27" s="71">
        <v>388078</v>
      </c>
      <c r="T27" s="71">
        <v>355222</v>
      </c>
      <c r="U27" s="71">
        <v>44259</v>
      </c>
      <c r="V27" s="71">
        <v>1286872</v>
      </c>
      <c r="W27" s="71">
        <v>391610</v>
      </c>
      <c r="X27" s="71">
        <v>812826</v>
      </c>
      <c r="Y27" s="86">
        <v>3</v>
      </c>
      <c r="Z27" s="477">
        <v>74</v>
      </c>
      <c r="AA27" s="86">
        <v>4</v>
      </c>
      <c r="AB27" s="74" t="s">
        <v>1208</v>
      </c>
      <c r="AC27" s="74" t="s">
        <v>1208</v>
      </c>
      <c r="AD27" s="87">
        <v>48827</v>
      </c>
      <c r="AE27" s="71">
        <v>2213</v>
      </c>
      <c r="AF27" s="86">
        <v>2119</v>
      </c>
      <c r="AG27" s="71">
        <v>3216</v>
      </c>
      <c r="AH27" s="71">
        <v>87826</v>
      </c>
      <c r="AI27" s="71" t="s">
        <v>439</v>
      </c>
      <c r="AJ27" s="74" t="s">
        <v>1208</v>
      </c>
      <c r="AK27" s="477">
        <v>25</v>
      </c>
      <c r="AL27" s="71">
        <v>1456</v>
      </c>
      <c r="AM27" s="74">
        <v>46</v>
      </c>
      <c r="AN27" s="71">
        <v>17429</v>
      </c>
      <c r="AO27" s="71">
        <v>1139</v>
      </c>
      <c r="AP27" s="71">
        <v>261</v>
      </c>
      <c r="AQ27" s="102">
        <v>23</v>
      </c>
      <c r="AR27" s="71">
        <v>9117</v>
      </c>
      <c r="AS27" s="71">
        <v>679</v>
      </c>
      <c r="AT27" s="71">
        <v>2</v>
      </c>
      <c r="AU27" s="71">
        <v>548</v>
      </c>
      <c r="AV27" s="71">
        <v>12</v>
      </c>
      <c r="AW27" s="71">
        <v>125</v>
      </c>
      <c r="AX27" s="74" t="s">
        <v>1208</v>
      </c>
      <c r="AY27" s="74" t="s">
        <v>1208</v>
      </c>
      <c r="AZ27" s="74" t="s">
        <v>1208</v>
      </c>
      <c r="BA27" s="74" t="s">
        <v>1208</v>
      </c>
      <c r="BB27" s="72">
        <v>100</v>
      </c>
      <c r="BC27" s="72">
        <v>102</v>
      </c>
      <c r="BD27" s="72">
        <v>85.6</v>
      </c>
      <c r="BE27" s="74" t="s">
        <v>1208</v>
      </c>
      <c r="BF27" s="86">
        <v>46</v>
      </c>
      <c r="BG27" s="102">
        <v>23</v>
      </c>
      <c r="BH27" s="102">
        <v>9</v>
      </c>
      <c r="BI27" s="74" t="s">
        <v>1208</v>
      </c>
      <c r="BJ27" s="74" t="s">
        <v>1208</v>
      </c>
      <c r="BK27" s="86">
        <v>0</v>
      </c>
      <c r="BL27" s="86">
        <v>0</v>
      </c>
      <c r="BM27" s="102">
        <v>0</v>
      </c>
      <c r="BN27" s="102">
        <v>0</v>
      </c>
      <c r="BO27" s="74">
        <v>4</v>
      </c>
      <c r="BP27" s="71">
        <v>32238</v>
      </c>
      <c r="BQ27" s="74">
        <v>1</v>
      </c>
      <c r="BR27" s="71">
        <v>24017</v>
      </c>
      <c r="BS27" s="74">
        <v>7</v>
      </c>
      <c r="BT27" s="71">
        <v>101199</v>
      </c>
      <c r="BU27" s="74">
        <v>12</v>
      </c>
      <c r="BV27" s="71">
        <v>7021</v>
      </c>
      <c r="BW27" s="72">
        <v>51.7</v>
      </c>
      <c r="BX27" s="86">
        <v>1</v>
      </c>
      <c r="BY27" s="86">
        <v>2</v>
      </c>
      <c r="BZ27" s="86">
        <v>480</v>
      </c>
      <c r="CA27" s="86">
        <v>1656</v>
      </c>
      <c r="CB27" s="72">
        <v>54.8</v>
      </c>
      <c r="CC27" s="101">
        <v>0.6</v>
      </c>
      <c r="CD27" s="72">
        <v>22.7</v>
      </c>
      <c r="CE27" s="72">
        <v>4.3295062635990904</v>
      </c>
      <c r="CF27" s="72">
        <v>58.46875</v>
      </c>
      <c r="CG27" s="74">
        <v>12</v>
      </c>
      <c r="CH27" s="71">
        <v>3415</v>
      </c>
      <c r="CI27" s="74">
        <v>315</v>
      </c>
      <c r="CJ27" s="74">
        <v>882</v>
      </c>
      <c r="CK27" s="74">
        <v>4879</v>
      </c>
      <c r="CL27" s="74">
        <v>1361</v>
      </c>
      <c r="CM27" s="74">
        <v>325</v>
      </c>
      <c r="CN27" s="74">
        <v>688</v>
      </c>
      <c r="CO27" s="94">
        <v>1.18</v>
      </c>
      <c r="CP27" s="101">
        <v>0</v>
      </c>
      <c r="CQ27" s="74">
        <v>3</v>
      </c>
      <c r="CR27" s="74">
        <v>3</v>
      </c>
      <c r="CS27" s="74">
        <v>6</v>
      </c>
      <c r="CT27" s="74">
        <v>2</v>
      </c>
      <c r="CU27" s="74">
        <v>122</v>
      </c>
      <c r="CV27" s="74">
        <v>21</v>
      </c>
      <c r="CW27" s="71">
        <v>2200</v>
      </c>
      <c r="CX27" s="74">
        <v>10</v>
      </c>
      <c r="CY27" s="74">
        <v>992</v>
      </c>
      <c r="CZ27" s="86">
        <v>47</v>
      </c>
      <c r="DA27" s="86">
        <v>683</v>
      </c>
      <c r="DB27" s="86">
        <v>20</v>
      </c>
      <c r="DC27" s="86">
        <v>195</v>
      </c>
      <c r="DD27" s="86">
        <v>10</v>
      </c>
      <c r="DE27" s="86">
        <v>234</v>
      </c>
      <c r="DF27" s="71">
        <v>14126</v>
      </c>
      <c r="DG27" s="71">
        <v>3197</v>
      </c>
      <c r="DH27" s="71">
        <v>3233</v>
      </c>
      <c r="DI27" s="71">
        <v>1470824.429</v>
      </c>
      <c r="DJ27" s="71">
        <v>398695.86800000002</v>
      </c>
      <c r="DK27" s="71">
        <v>909908.58799999999</v>
      </c>
      <c r="DL27" s="71">
        <v>126467</v>
      </c>
      <c r="DM27" s="74">
        <v>12</v>
      </c>
      <c r="DN27" s="71">
        <v>23394</v>
      </c>
      <c r="DO27" s="71">
        <v>2937</v>
      </c>
      <c r="DP27" s="71">
        <v>1818</v>
      </c>
      <c r="DQ27" s="86">
        <v>125</v>
      </c>
      <c r="DR27" s="86">
        <v>1196</v>
      </c>
      <c r="DS27" s="71">
        <v>13757</v>
      </c>
      <c r="DT27" s="100">
        <v>13117</v>
      </c>
      <c r="DU27" s="71">
        <v>3449</v>
      </c>
      <c r="DV27" s="71">
        <v>4088</v>
      </c>
      <c r="DW27" s="86">
        <v>390</v>
      </c>
      <c r="DX27" s="86">
        <v>325</v>
      </c>
      <c r="DY27" s="86">
        <v>0</v>
      </c>
      <c r="DZ27" s="86">
        <v>1835</v>
      </c>
      <c r="EA27" s="86">
        <v>44</v>
      </c>
      <c r="EB27" s="86">
        <v>13217</v>
      </c>
      <c r="EC27" s="74" t="s">
        <v>1208</v>
      </c>
      <c r="ED27" s="116">
        <v>75</v>
      </c>
      <c r="EE27" s="71">
        <v>6550</v>
      </c>
      <c r="EF27" s="118">
        <v>6037</v>
      </c>
      <c r="EG27" s="74">
        <v>21</v>
      </c>
      <c r="EH27" s="115">
        <v>740</v>
      </c>
      <c r="EI27" s="86">
        <v>83</v>
      </c>
      <c r="EJ27" s="86">
        <v>74</v>
      </c>
      <c r="EK27" s="72">
        <v>46.7</v>
      </c>
      <c r="EL27" s="86">
        <v>14</v>
      </c>
      <c r="EM27" s="86">
        <v>21</v>
      </c>
      <c r="EN27" s="86">
        <v>2693</v>
      </c>
      <c r="EO27" s="87">
        <v>629</v>
      </c>
      <c r="EP27" s="87">
        <v>209</v>
      </c>
      <c r="EQ27" s="87">
        <v>2030</v>
      </c>
      <c r="ER27" s="71">
        <v>2070</v>
      </c>
      <c r="ES27" s="72">
        <v>98</v>
      </c>
      <c r="ET27" s="72">
        <v>96</v>
      </c>
      <c r="EU27" s="87">
        <v>663</v>
      </c>
      <c r="EV27" s="72">
        <v>13.7</v>
      </c>
      <c r="EW27" s="87">
        <v>89608</v>
      </c>
      <c r="EX27" s="72">
        <v>24.4</v>
      </c>
      <c r="EY27" s="87">
        <v>375915</v>
      </c>
      <c r="EZ27" s="72">
        <v>-4</v>
      </c>
      <c r="FA27" s="86">
        <v>324</v>
      </c>
      <c r="FB27" s="86">
        <v>14</v>
      </c>
      <c r="FC27" s="125">
        <v>2891</v>
      </c>
      <c r="FD27" s="86">
        <v>53</v>
      </c>
      <c r="FE27" s="328" t="s">
        <v>1209</v>
      </c>
      <c r="FF27" s="86">
        <v>100</v>
      </c>
      <c r="FG27" s="72">
        <v>100</v>
      </c>
      <c r="FH27" s="71">
        <v>131299</v>
      </c>
      <c r="FI27" s="71">
        <v>10378</v>
      </c>
      <c r="FJ27" s="71">
        <v>2309</v>
      </c>
      <c r="FK27" s="115">
        <v>101239</v>
      </c>
      <c r="FL27" s="71">
        <v>81803</v>
      </c>
      <c r="FM27" s="71">
        <v>14061</v>
      </c>
      <c r="FN27" s="71">
        <v>5375</v>
      </c>
      <c r="FO27" s="71">
        <v>19682</v>
      </c>
      <c r="FP27" s="119">
        <v>31.2</v>
      </c>
      <c r="FQ27" s="116">
        <v>536</v>
      </c>
      <c r="FR27" s="111">
        <v>14.7</v>
      </c>
      <c r="FS27" s="118">
        <v>9690</v>
      </c>
      <c r="FT27" s="86">
        <v>57</v>
      </c>
      <c r="FU27" s="86">
        <v>115</v>
      </c>
      <c r="FV27" s="86">
        <v>847</v>
      </c>
      <c r="FW27" s="96">
        <v>8</v>
      </c>
      <c r="FX27" s="95">
        <v>253</v>
      </c>
      <c r="FY27" s="149">
        <v>73.07485880874836</v>
      </c>
      <c r="FZ27" s="74" t="s">
        <v>1208</v>
      </c>
      <c r="GA27" s="111">
        <v>100</v>
      </c>
      <c r="GB27" s="111">
        <v>91.2</v>
      </c>
      <c r="GC27" s="72">
        <v>97.9</v>
      </c>
      <c r="GD27" s="80">
        <v>62.6</v>
      </c>
      <c r="GE27" s="117">
        <v>108</v>
      </c>
      <c r="GF27" s="116">
        <v>15</v>
      </c>
      <c r="GG27" s="116">
        <v>82</v>
      </c>
      <c r="GH27" s="86">
        <v>970</v>
      </c>
      <c r="GI27" s="86">
        <v>7</v>
      </c>
      <c r="GJ27" s="86">
        <v>1135</v>
      </c>
      <c r="GK27" s="86">
        <v>3124</v>
      </c>
      <c r="GL27" s="86">
        <v>7</v>
      </c>
      <c r="GM27" s="115">
        <v>4751764</v>
      </c>
      <c r="GN27" s="114">
        <v>1850</v>
      </c>
      <c r="GO27" s="206" t="s">
        <v>439</v>
      </c>
      <c r="GP27" s="206" t="s">
        <v>439</v>
      </c>
      <c r="GQ27" s="71">
        <v>12816</v>
      </c>
      <c r="GR27" s="74">
        <v>21</v>
      </c>
      <c r="GS27" s="74">
        <v>1865</v>
      </c>
      <c r="GT27" s="74">
        <v>10930</v>
      </c>
      <c r="GU27" s="71">
        <v>120811</v>
      </c>
      <c r="GV27" s="71">
        <v>269</v>
      </c>
      <c r="GW27" s="71">
        <v>22204</v>
      </c>
      <c r="GX27" s="71">
        <v>98338</v>
      </c>
      <c r="GY27" s="71">
        <v>353</v>
      </c>
      <c r="GZ27" s="71">
        <v>2571</v>
      </c>
      <c r="HA27" s="71">
        <v>139317</v>
      </c>
      <c r="HB27" s="71">
        <v>2171</v>
      </c>
      <c r="HC27" s="71">
        <v>18695</v>
      </c>
      <c r="HD27" s="71">
        <v>379405</v>
      </c>
      <c r="HE27" s="71">
        <v>187</v>
      </c>
      <c r="HF27" s="71">
        <v>13124</v>
      </c>
      <c r="HG27" s="71">
        <v>640130.11</v>
      </c>
      <c r="HH27" s="74">
        <v>181</v>
      </c>
      <c r="HI27" s="155">
        <v>6896</v>
      </c>
      <c r="HJ27" s="205">
        <v>276042</v>
      </c>
      <c r="HK27" s="88">
        <v>8</v>
      </c>
      <c r="HL27" s="86">
        <v>150</v>
      </c>
      <c r="HM27" s="71">
        <v>573</v>
      </c>
      <c r="HN27" s="71">
        <v>311</v>
      </c>
      <c r="HO27" s="87">
        <v>139</v>
      </c>
      <c r="HP27" s="74" t="s">
        <v>1208</v>
      </c>
      <c r="HQ27" s="74" t="s">
        <v>1208</v>
      </c>
      <c r="HR27" s="74" t="s">
        <v>1208</v>
      </c>
      <c r="HS27" s="87">
        <v>6</v>
      </c>
      <c r="HT27" s="71">
        <v>1183371</v>
      </c>
      <c r="HU27" s="71">
        <v>6754652</v>
      </c>
      <c r="HV27" s="86">
        <v>673370</v>
      </c>
      <c r="HW27" s="86">
        <v>1099378</v>
      </c>
      <c r="HX27" s="86">
        <v>303382</v>
      </c>
      <c r="HY27" s="86">
        <v>3383</v>
      </c>
      <c r="HZ27" s="86">
        <v>3347</v>
      </c>
      <c r="IA27" s="86">
        <v>176420</v>
      </c>
      <c r="IB27" s="86">
        <v>111468</v>
      </c>
      <c r="IC27" s="85">
        <v>49973</v>
      </c>
      <c r="ID27" s="85">
        <v>40980801</v>
      </c>
      <c r="IE27" s="85">
        <v>0</v>
      </c>
      <c r="IF27" s="79">
        <v>321</v>
      </c>
      <c r="IG27" s="79">
        <v>0</v>
      </c>
      <c r="IH27" s="85">
        <v>262</v>
      </c>
      <c r="II27" s="79">
        <v>0</v>
      </c>
      <c r="IJ27" s="85">
        <v>0</v>
      </c>
      <c r="IK27" s="71">
        <v>146074</v>
      </c>
      <c r="IL27" s="79">
        <v>0</v>
      </c>
      <c r="IM27" s="134">
        <v>0</v>
      </c>
      <c r="IN27" s="112">
        <v>56.88</v>
      </c>
      <c r="IO27" s="85">
        <v>364104</v>
      </c>
      <c r="IP27" s="162">
        <v>1.3</v>
      </c>
      <c r="IQ27" s="80">
        <v>4.8</v>
      </c>
      <c r="IR27" s="80">
        <v>3.36</v>
      </c>
      <c r="IS27" s="80">
        <v>393</v>
      </c>
      <c r="IT27" s="80">
        <v>393</v>
      </c>
      <c r="IU27" s="71">
        <v>82540</v>
      </c>
      <c r="IV27" s="72">
        <v>77.599999999999994</v>
      </c>
      <c r="IW27" s="72">
        <v>58.7</v>
      </c>
      <c r="IX27" s="72">
        <v>37.5</v>
      </c>
      <c r="IY27" s="72">
        <v>58.9</v>
      </c>
      <c r="IZ27" s="72">
        <v>24.8</v>
      </c>
      <c r="JA27" s="79">
        <v>3</v>
      </c>
      <c r="JB27" s="132">
        <v>11</v>
      </c>
      <c r="JC27" s="111">
        <v>82</v>
      </c>
      <c r="JD27" s="110">
        <v>0.81399999999999995</v>
      </c>
      <c r="JE27" s="109">
        <v>101.8</v>
      </c>
      <c r="JF27" s="109">
        <v>6.4</v>
      </c>
      <c r="JG27" s="109">
        <v>3.8</v>
      </c>
      <c r="JH27" s="108">
        <v>185818189</v>
      </c>
      <c r="JI27" s="74">
        <v>39.200000000000003</v>
      </c>
      <c r="JJ27" s="74">
        <v>43.3</v>
      </c>
      <c r="JK27" s="74" t="s">
        <v>439</v>
      </c>
      <c r="JL27" s="74" t="s">
        <v>439</v>
      </c>
      <c r="JM27" s="74">
        <v>31.8</v>
      </c>
      <c r="JN27" s="72" t="s">
        <v>439</v>
      </c>
      <c r="JO27" s="462">
        <v>3344</v>
      </c>
      <c r="JP27" s="74" t="s">
        <v>1208</v>
      </c>
      <c r="JQ27" s="74" t="s">
        <v>1208</v>
      </c>
      <c r="JR27" s="74" t="s">
        <v>1208</v>
      </c>
      <c r="JS27" s="72">
        <v>11.5</v>
      </c>
      <c r="JT27" s="72">
        <v>29</v>
      </c>
      <c r="JU27" s="71">
        <v>72477</v>
      </c>
      <c r="JV27" s="71">
        <v>1539</v>
      </c>
      <c r="JW27" s="71">
        <v>2066</v>
      </c>
      <c r="JX27" s="71">
        <v>6396</v>
      </c>
      <c r="JY27" s="71">
        <v>5848</v>
      </c>
      <c r="JZ27" s="71">
        <v>5790</v>
      </c>
      <c r="KA27" s="71">
        <v>6633</v>
      </c>
      <c r="KB27" s="71">
        <v>8736</v>
      </c>
      <c r="KC27" s="71">
        <v>11847</v>
      </c>
      <c r="KD27" s="71">
        <v>10472</v>
      </c>
      <c r="KE27" s="71">
        <v>8747</v>
      </c>
      <c r="KF27" s="71">
        <v>6499</v>
      </c>
      <c r="KG27" s="71">
        <v>4664</v>
      </c>
      <c r="KH27" s="74" t="s">
        <v>1208</v>
      </c>
      <c r="KI27" s="71">
        <v>3518</v>
      </c>
      <c r="KJ27" s="71">
        <v>1558</v>
      </c>
      <c r="KK27" s="71">
        <v>566</v>
      </c>
      <c r="KL27" s="71">
        <v>282</v>
      </c>
      <c r="KM27" s="71">
        <v>8549</v>
      </c>
      <c r="KN27" s="71">
        <v>8620</v>
      </c>
      <c r="KO27" s="71">
        <v>7201</v>
      </c>
      <c r="KP27" s="71">
        <v>7928</v>
      </c>
      <c r="KQ27" s="71">
        <v>9349</v>
      </c>
      <c r="KR27" s="71">
        <v>11490</v>
      </c>
      <c r="KS27" s="71">
        <v>14998</v>
      </c>
      <c r="KT27" s="71">
        <v>13528</v>
      </c>
      <c r="KU27" s="71">
        <v>12096</v>
      </c>
      <c r="KV27" s="71">
        <v>11113</v>
      </c>
      <c r="KW27" s="71">
        <v>13062</v>
      </c>
      <c r="KX27" s="74" t="s">
        <v>1207</v>
      </c>
      <c r="KY27" s="71">
        <v>17055</v>
      </c>
      <c r="KZ27" s="71">
        <v>14877</v>
      </c>
      <c r="LA27" s="71">
        <v>11140</v>
      </c>
      <c r="LB27" s="71">
        <v>13427</v>
      </c>
    </row>
    <row r="28" spans="1:314" ht="12" customHeight="1">
      <c r="A28" s="3">
        <v>162019</v>
      </c>
      <c r="B28" s="2" t="s">
        <v>720</v>
      </c>
      <c r="C28" s="199">
        <v>1241.74</v>
      </c>
      <c r="D28" s="191">
        <v>412901</v>
      </c>
      <c r="E28" s="192">
        <v>11.8</v>
      </c>
      <c r="F28" s="192">
        <v>58.3</v>
      </c>
      <c r="G28" s="192">
        <v>29.9</v>
      </c>
      <c r="H28" s="132">
        <v>17769</v>
      </c>
      <c r="I28" s="132">
        <v>37600</v>
      </c>
      <c r="J28" s="132">
        <v>59382</v>
      </c>
      <c r="K28" s="191">
        <v>63910</v>
      </c>
      <c r="L28" s="191">
        <v>181942</v>
      </c>
      <c r="M28" s="191">
        <v>7338</v>
      </c>
      <c r="N28" s="191">
        <v>10978</v>
      </c>
      <c r="O28" s="193">
        <v>10765</v>
      </c>
      <c r="P28" s="74" t="s">
        <v>1208</v>
      </c>
      <c r="Q28" s="74" t="s">
        <v>1208</v>
      </c>
      <c r="R28" s="132">
        <v>412143</v>
      </c>
      <c r="S28" s="191">
        <v>413938</v>
      </c>
      <c r="T28" s="191">
        <v>437517</v>
      </c>
      <c r="U28" s="191">
        <v>353255</v>
      </c>
      <c r="V28" s="191">
        <v>1574032</v>
      </c>
      <c r="W28" s="191">
        <v>607472</v>
      </c>
      <c r="X28" s="191">
        <v>1054227</v>
      </c>
      <c r="Y28" s="196">
        <v>10</v>
      </c>
      <c r="Z28" s="477">
        <v>121</v>
      </c>
      <c r="AA28" s="196">
        <v>44</v>
      </c>
      <c r="AB28" s="74" t="s">
        <v>1208</v>
      </c>
      <c r="AC28" s="74" t="s">
        <v>1208</v>
      </c>
      <c r="AD28" s="197">
        <v>126617</v>
      </c>
      <c r="AE28" s="191">
        <v>76474</v>
      </c>
      <c r="AF28" s="196">
        <v>4344</v>
      </c>
      <c r="AG28" s="191">
        <v>2196</v>
      </c>
      <c r="AH28" s="191">
        <v>89390</v>
      </c>
      <c r="AI28" s="191">
        <v>2196</v>
      </c>
      <c r="AJ28" s="74" t="s">
        <v>1208</v>
      </c>
      <c r="AK28" s="477">
        <v>15</v>
      </c>
      <c r="AL28" s="191">
        <v>716</v>
      </c>
      <c r="AM28" s="193">
        <v>66</v>
      </c>
      <c r="AN28" s="191">
        <v>19673</v>
      </c>
      <c r="AO28" s="191">
        <v>1379</v>
      </c>
      <c r="AP28" s="191">
        <v>259</v>
      </c>
      <c r="AQ28" s="204">
        <v>27</v>
      </c>
      <c r="AR28" s="191">
        <v>10214</v>
      </c>
      <c r="AS28" s="191">
        <v>768</v>
      </c>
      <c r="AT28" s="191">
        <v>2</v>
      </c>
      <c r="AU28" s="191">
        <v>364</v>
      </c>
      <c r="AV28" s="191">
        <v>27</v>
      </c>
      <c r="AW28" s="191">
        <v>144</v>
      </c>
      <c r="AX28" s="74" t="s">
        <v>1208</v>
      </c>
      <c r="AY28" s="74" t="s">
        <v>1208</v>
      </c>
      <c r="AZ28" s="74" t="s">
        <v>1208</v>
      </c>
      <c r="BA28" s="74" t="s">
        <v>1208</v>
      </c>
      <c r="BB28" s="192">
        <v>95.584988962472409</v>
      </c>
      <c r="BC28" s="192">
        <v>111.9</v>
      </c>
      <c r="BD28" s="192">
        <v>109.5</v>
      </c>
      <c r="BE28" s="74" t="s">
        <v>1208</v>
      </c>
      <c r="BF28" s="196">
        <v>52</v>
      </c>
      <c r="BG28" s="204">
        <v>28</v>
      </c>
      <c r="BH28" s="204">
        <v>13</v>
      </c>
      <c r="BI28" s="74" t="s">
        <v>1208</v>
      </c>
      <c r="BJ28" s="74" t="s">
        <v>1208</v>
      </c>
      <c r="BK28" s="196">
        <v>2</v>
      </c>
      <c r="BL28" s="196">
        <v>2</v>
      </c>
      <c r="BM28" s="204">
        <v>4</v>
      </c>
      <c r="BN28" s="204">
        <v>1</v>
      </c>
      <c r="BO28" s="193">
        <v>10</v>
      </c>
      <c r="BP28" s="191">
        <v>55209</v>
      </c>
      <c r="BQ28" s="193">
        <v>1</v>
      </c>
      <c r="BR28" s="191">
        <v>29500</v>
      </c>
      <c r="BS28" s="193">
        <v>2</v>
      </c>
      <c r="BT28" s="191">
        <v>126582</v>
      </c>
      <c r="BU28" s="193">
        <v>6</v>
      </c>
      <c r="BV28" s="191">
        <v>3775</v>
      </c>
      <c r="BW28" s="192">
        <v>49</v>
      </c>
      <c r="BX28" s="196">
        <v>1</v>
      </c>
      <c r="BY28" s="196">
        <v>2</v>
      </c>
      <c r="BZ28" s="196">
        <v>642</v>
      </c>
      <c r="CA28" s="196">
        <v>9945</v>
      </c>
      <c r="CB28" s="192">
        <v>94.1</v>
      </c>
      <c r="CC28" s="203">
        <v>1.19</v>
      </c>
      <c r="CD28" s="192">
        <v>27.3</v>
      </c>
      <c r="CE28" s="192">
        <v>2.9892105158983244</v>
      </c>
      <c r="CF28" s="192">
        <v>63.402439999999999</v>
      </c>
      <c r="CG28" s="193">
        <v>46</v>
      </c>
      <c r="CH28" s="191">
        <v>7053</v>
      </c>
      <c r="CI28" s="193">
        <v>351</v>
      </c>
      <c r="CJ28" s="193">
        <v>1485</v>
      </c>
      <c r="CK28" s="74">
        <v>4721</v>
      </c>
      <c r="CL28" s="74">
        <v>1277</v>
      </c>
      <c r="CM28" s="74">
        <v>363</v>
      </c>
      <c r="CN28" s="74">
        <v>634</v>
      </c>
      <c r="CO28" s="199">
        <v>1.48</v>
      </c>
      <c r="CP28" s="203">
        <v>79683250</v>
      </c>
      <c r="CQ28" s="193">
        <v>3</v>
      </c>
      <c r="CR28" s="193">
        <v>5</v>
      </c>
      <c r="CS28" s="193">
        <v>6</v>
      </c>
      <c r="CT28" s="193">
        <v>2</v>
      </c>
      <c r="CU28" s="193">
        <v>180</v>
      </c>
      <c r="CV28" s="193">
        <v>26</v>
      </c>
      <c r="CW28" s="191">
        <v>1746</v>
      </c>
      <c r="CX28" s="193">
        <v>17</v>
      </c>
      <c r="CY28" s="193">
        <v>1683</v>
      </c>
      <c r="CZ28" s="196">
        <v>48</v>
      </c>
      <c r="DA28" s="196">
        <v>651</v>
      </c>
      <c r="DB28" s="196">
        <v>26</v>
      </c>
      <c r="DC28" s="196">
        <v>252</v>
      </c>
      <c r="DD28" s="196">
        <v>27</v>
      </c>
      <c r="DE28" s="196">
        <v>712</v>
      </c>
      <c r="DF28" s="191">
        <v>15150</v>
      </c>
      <c r="DG28" s="191">
        <v>3701</v>
      </c>
      <c r="DH28" s="191">
        <v>3793</v>
      </c>
      <c r="DI28" s="191">
        <v>1499606.1240000001</v>
      </c>
      <c r="DJ28" s="191">
        <v>570883.99399999995</v>
      </c>
      <c r="DK28" s="191">
        <v>1134176.51</v>
      </c>
      <c r="DL28" s="191">
        <v>123202</v>
      </c>
      <c r="DM28" s="193">
        <v>32</v>
      </c>
      <c r="DN28" s="191">
        <v>24475</v>
      </c>
      <c r="DO28" s="191">
        <v>2955</v>
      </c>
      <c r="DP28" s="191">
        <v>2079</v>
      </c>
      <c r="DQ28" s="196">
        <v>340</v>
      </c>
      <c r="DR28" s="196">
        <v>1745</v>
      </c>
      <c r="DS28" s="191">
        <v>41378</v>
      </c>
      <c r="DT28" s="122">
        <v>18456</v>
      </c>
      <c r="DU28" s="191">
        <v>3157</v>
      </c>
      <c r="DV28" s="191">
        <v>3303</v>
      </c>
      <c r="DW28" s="196">
        <v>360</v>
      </c>
      <c r="DX28" s="196">
        <v>434</v>
      </c>
      <c r="DY28" s="196">
        <v>0</v>
      </c>
      <c r="DZ28" s="196">
        <v>2373</v>
      </c>
      <c r="EA28" s="196">
        <v>51</v>
      </c>
      <c r="EB28" s="196">
        <v>16135</v>
      </c>
      <c r="EC28" s="74" t="s">
        <v>1208</v>
      </c>
      <c r="ED28" s="116">
        <v>118</v>
      </c>
      <c r="EE28" s="71">
        <v>15209</v>
      </c>
      <c r="EF28" s="118">
        <v>12536</v>
      </c>
      <c r="EG28" s="193">
        <v>0</v>
      </c>
      <c r="EH28" s="115">
        <v>2209</v>
      </c>
      <c r="EI28" s="196">
        <v>106</v>
      </c>
      <c r="EJ28" s="196">
        <v>88</v>
      </c>
      <c r="EK28" s="192">
        <v>69.599999999999994</v>
      </c>
      <c r="EL28" s="196">
        <v>118</v>
      </c>
      <c r="EM28" s="196">
        <v>296</v>
      </c>
      <c r="EN28" s="196">
        <v>1810</v>
      </c>
      <c r="EO28" s="197">
        <v>656</v>
      </c>
      <c r="EP28" s="197">
        <v>133</v>
      </c>
      <c r="EQ28" s="197">
        <v>2391</v>
      </c>
      <c r="ER28" s="191">
        <v>2835</v>
      </c>
      <c r="ES28" s="192">
        <v>97.6</v>
      </c>
      <c r="ET28" s="192">
        <v>95.9</v>
      </c>
      <c r="EU28" s="197">
        <v>222</v>
      </c>
      <c r="EV28" s="192">
        <v>5.68</v>
      </c>
      <c r="EW28" s="197">
        <v>71096</v>
      </c>
      <c r="EX28" s="192">
        <v>29</v>
      </c>
      <c r="EY28" s="197">
        <v>379294</v>
      </c>
      <c r="EZ28" s="192">
        <v>-3.7</v>
      </c>
      <c r="FA28" s="196">
        <v>574</v>
      </c>
      <c r="FB28" s="196">
        <v>10</v>
      </c>
      <c r="FC28" s="120">
        <v>5009</v>
      </c>
      <c r="FD28" s="202">
        <v>46</v>
      </c>
      <c r="FE28" s="328" t="s">
        <v>1209</v>
      </c>
      <c r="FF28" s="202">
        <v>100</v>
      </c>
      <c r="FG28" s="201">
        <v>99</v>
      </c>
      <c r="FH28" s="191">
        <v>161960</v>
      </c>
      <c r="FI28" s="191">
        <v>787</v>
      </c>
      <c r="FJ28" s="191">
        <v>14674</v>
      </c>
      <c r="FK28" s="115">
        <v>150160</v>
      </c>
      <c r="FL28" s="191">
        <v>122046</v>
      </c>
      <c r="FM28" s="191">
        <v>21926</v>
      </c>
      <c r="FN28" s="191">
        <v>6188</v>
      </c>
      <c r="FO28" s="191">
        <v>11800</v>
      </c>
      <c r="FP28" s="119">
        <v>23.2</v>
      </c>
      <c r="FQ28" s="116">
        <v>1140</v>
      </c>
      <c r="FR28" s="111">
        <v>14.57</v>
      </c>
      <c r="FS28" s="118">
        <v>6100</v>
      </c>
      <c r="FT28" s="196">
        <v>159</v>
      </c>
      <c r="FU28" s="196">
        <v>22</v>
      </c>
      <c r="FV28" s="196">
        <v>28</v>
      </c>
      <c r="FW28" s="96">
        <v>48</v>
      </c>
      <c r="FX28" s="200">
        <v>1293</v>
      </c>
      <c r="FY28" s="504">
        <v>69.742814814814807</v>
      </c>
      <c r="FZ28" s="74" t="s">
        <v>1208</v>
      </c>
      <c r="GA28" s="111">
        <v>98.93</v>
      </c>
      <c r="GB28" s="111">
        <v>90.34</v>
      </c>
      <c r="GC28" s="72">
        <v>93.2</v>
      </c>
      <c r="GD28" s="194">
        <v>79.150000000000006</v>
      </c>
      <c r="GE28" s="117">
        <v>66</v>
      </c>
      <c r="GF28" s="116">
        <v>17</v>
      </c>
      <c r="GG28" s="116">
        <v>94</v>
      </c>
      <c r="GH28" s="196">
        <v>913</v>
      </c>
      <c r="GI28" s="196">
        <v>7</v>
      </c>
      <c r="GJ28" s="196">
        <v>2246</v>
      </c>
      <c r="GK28" s="196">
        <v>2030</v>
      </c>
      <c r="GL28" s="196">
        <v>7</v>
      </c>
      <c r="GM28" s="115">
        <v>6253873</v>
      </c>
      <c r="GN28" s="114">
        <v>7164</v>
      </c>
      <c r="GO28" s="196" t="s">
        <v>439</v>
      </c>
      <c r="GP28" s="196" t="s">
        <v>439</v>
      </c>
      <c r="GQ28" s="191">
        <v>20359</v>
      </c>
      <c r="GR28" s="193">
        <v>96</v>
      </c>
      <c r="GS28" s="193">
        <v>3666</v>
      </c>
      <c r="GT28" s="193">
        <v>16597</v>
      </c>
      <c r="GU28" s="191">
        <v>217688</v>
      </c>
      <c r="GV28" s="191">
        <v>1338</v>
      </c>
      <c r="GW28" s="191">
        <v>58043</v>
      </c>
      <c r="GX28" s="191">
        <v>158307</v>
      </c>
      <c r="GY28" s="191">
        <v>1363</v>
      </c>
      <c r="GZ28" s="191">
        <v>12166</v>
      </c>
      <c r="HA28" s="191">
        <v>1224252</v>
      </c>
      <c r="HB28" s="191">
        <v>3106</v>
      </c>
      <c r="HC28" s="191">
        <v>22629</v>
      </c>
      <c r="HD28" s="191">
        <v>510299</v>
      </c>
      <c r="HE28" s="191">
        <v>786</v>
      </c>
      <c r="HF28" s="191">
        <v>43349</v>
      </c>
      <c r="HG28" s="191">
        <v>1383015.3</v>
      </c>
      <c r="HH28" s="193">
        <v>761</v>
      </c>
      <c r="HI28" s="196">
        <v>27540</v>
      </c>
      <c r="HJ28" s="196">
        <v>698443</v>
      </c>
      <c r="HK28" s="198">
        <v>159.63</v>
      </c>
      <c r="HL28" s="196">
        <v>8682</v>
      </c>
      <c r="HM28" s="191">
        <v>4962</v>
      </c>
      <c r="HN28" s="191">
        <v>3381</v>
      </c>
      <c r="HO28" s="197">
        <v>368</v>
      </c>
      <c r="HP28" s="74" t="s">
        <v>1208</v>
      </c>
      <c r="HQ28" s="74" t="s">
        <v>1208</v>
      </c>
      <c r="HR28" s="74" t="s">
        <v>1208</v>
      </c>
      <c r="HS28" s="197">
        <v>439</v>
      </c>
      <c r="HT28" s="191">
        <v>3084863</v>
      </c>
      <c r="HU28" s="191">
        <v>21857840</v>
      </c>
      <c r="HV28" s="196">
        <v>2387001</v>
      </c>
      <c r="HW28" s="196">
        <v>2805797</v>
      </c>
      <c r="HX28" s="196">
        <v>475485</v>
      </c>
      <c r="HY28" s="196">
        <v>16527</v>
      </c>
      <c r="HZ28" s="196">
        <v>19350</v>
      </c>
      <c r="IA28" s="196">
        <v>314048</v>
      </c>
      <c r="IB28" s="196">
        <v>274013</v>
      </c>
      <c r="IC28" s="82">
        <v>15223</v>
      </c>
      <c r="ID28" s="82">
        <v>4606000</v>
      </c>
      <c r="IE28" s="82">
        <v>116581</v>
      </c>
      <c r="IF28" s="132">
        <v>173</v>
      </c>
      <c r="IG28" s="132">
        <v>19</v>
      </c>
      <c r="IH28" s="82">
        <v>92</v>
      </c>
      <c r="II28" s="132">
        <v>1</v>
      </c>
      <c r="IJ28" s="82">
        <v>63284</v>
      </c>
      <c r="IK28" s="191">
        <v>278579</v>
      </c>
      <c r="IL28" s="132">
        <v>26470</v>
      </c>
      <c r="IM28" s="113">
        <v>0</v>
      </c>
      <c r="IN28" s="112">
        <v>61.96</v>
      </c>
      <c r="IO28" s="85">
        <v>246850</v>
      </c>
      <c r="IP28" s="468">
        <v>20.18</v>
      </c>
      <c r="IQ28" s="194">
        <v>9.6</v>
      </c>
      <c r="IR28" s="194">
        <v>8.8000000000000007</v>
      </c>
      <c r="IS28" s="194">
        <v>2158</v>
      </c>
      <c r="IT28" s="194">
        <v>2157</v>
      </c>
      <c r="IU28" s="191">
        <v>78530</v>
      </c>
      <c r="IV28" s="192">
        <v>78.3</v>
      </c>
      <c r="IW28" s="192">
        <v>61</v>
      </c>
      <c r="IX28" s="192">
        <v>39.4</v>
      </c>
      <c r="IY28" s="192">
        <v>69.7</v>
      </c>
      <c r="IZ28" s="192">
        <v>25.5</v>
      </c>
      <c r="JA28" s="132">
        <v>2</v>
      </c>
      <c r="JB28" s="132">
        <v>20</v>
      </c>
      <c r="JC28" s="111">
        <v>84</v>
      </c>
      <c r="JD28" s="110">
        <v>0.82699999999999996</v>
      </c>
      <c r="JE28" s="109">
        <v>89.3</v>
      </c>
      <c r="JF28" s="109">
        <v>7.7</v>
      </c>
      <c r="JG28" s="109">
        <v>2.5499999999999998</v>
      </c>
      <c r="JH28" s="108">
        <v>233775618</v>
      </c>
      <c r="JI28" s="193">
        <v>39</v>
      </c>
      <c r="JJ28" s="193">
        <v>38.5</v>
      </c>
      <c r="JK28" s="193" t="s">
        <v>439</v>
      </c>
      <c r="JL28" s="193" t="s">
        <v>439</v>
      </c>
      <c r="JM28" s="193">
        <v>124.8</v>
      </c>
      <c r="JN28" s="192">
        <v>46</v>
      </c>
      <c r="JO28" s="462">
        <v>4032</v>
      </c>
      <c r="JP28" s="74" t="s">
        <v>1208</v>
      </c>
      <c r="JQ28" s="74" t="s">
        <v>1208</v>
      </c>
      <c r="JR28" s="74" t="s">
        <v>1208</v>
      </c>
      <c r="JS28" s="192">
        <v>18.7</v>
      </c>
      <c r="JT28" s="192">
        <v>26.8</v>
      </c>
      <c r="JU28" s="191">
        <v>77159</v>
      </c>
      <c r="JV28" s="191">
        <v>1376</v>
      </c>
      <c r="JW28" s="191">
        <v>1178</v>
      </c>
      <c r="JX28" s="191">
        <v>6723</v>
      </c>
      <c r="JY28" s="191">
        <v>7966</v>
      </c>
      <c r="JZ28" s="191">
        <v>8108</v>
      </c>
      <c r="KA28" s="191">
        <v>9201</v>
      </c>
      <c r="KB28" s="191">
        <v>11243</v>
      </c>
      <c r="KC28" s="191">
        <v>14229</v>
      </c>
      <c r="KD28" s="191">
        <v>11499</v>
      </c>
      <c r="KE28" s="191">
        <v>10001</v>
      </c>
      <c r="KF28" s="191">
        <v>7721</v>
      </c>
      <c r="KG28" s="191">
        <v>6088</v>
      </c>
      <c r="KH28" s="74" t="s">
        <v>1208</v>
      </c>
      <c r="KI28" s="191">
        <v>5090</v>
      </c>
      <c r="KJ28" s="191">
        <v>2138</v>
      </c>
      <c r="KK28" s="191">
        <v>762</v>
      </c>
      <c r="KL28" s="191">
        <v>381</v>
      </c>
      <c r="KM28" s="191">
        <v>8951</v>
      </c>
      <c r="KN28" s="191">
        <v>8799</v>
      </c>
      <c r="KO28" s="191">
        <v>8977</v>
      </c>
      <c r="KP28" s="191">
        <v>9666</v>
      </c>
      <c r="KQ28" s="191">
        <v>11039</v>
      </c>
      <c r="KR28" s="191">
        <v>13103</v>
      </c>
      <c r="KS28" s="191">
        <v>16411</v>
      </c>
      <c r="KT28" s="191">
        <v>13571</v>
      </c>
      <c r="KU28" s="191">
        <v>12470</v>
      </c>
      <c r="KV28" s="191">
        <v>11888</v>
      </c>
      <c r="KW28" s="191">
        <v>13802</v>
      </c>
      <c r="KX28" s="74" t="s">
        <v>1207</v>
      </c>
      <c r="KY28" s="191">
        <v>17153</v>
      </c>
      <c r="KZ28" s="191">
        <v>13769</v>
      </c>
      <c r="LA28" s="191">
        <v>10603</v>
      </c>
      <c r="LB28" s="191">
        <v>15126</v>
      </c>
    </row>
    <row r="29" spans="1:314" s="167" customFormat="1" ht="12" customHeight="1">
      <c r="A29" s="167">
        <v>172014</v>
      </c>
      <c r="B29" s="2" t="s">
        <v>721</v>
      </c>
      <c r="C29" s="94">
        <v>468.64</v>
      </c>
      <c r="D29" s="71">
        <v>449864</v>
      </c>
      <c r="E29" s="72">
        <v>12.7</v>
      </c>
      <c r="F29" s="72">
        <v>60.3</v>
      </c>
      <c r="G29" s="72">
        <v>27</v>
      </c>
      <c r="H29" s="79">
        <v>21145</v>
      </c>
      <c r="I29" s="79">
        <v>44656</v>
      </c>
      <c r="J29" s="79">
        <v>69191</v>
      </c>
      <c r="K29" s="71">
        <v>60619</v>
      </c>
      <c r="L29" s="71">
        <v>209981</v>
      </c>
      <c r="M29" s="71">
        <v>5558</v>
      </c>
      <c r="N29" s="71">
        <v>16616</v>
      </c>
      <c r="O29" s="74">
        <v>16755</v>
      </c>
      <c r="P29" s="74" t="s">
        <v>1208</v>
      </c>
      <c r="Q29" s="74" t="s">
        <v>1208</v>
      </c>
      <c r="R29" s="79">
        <v>462173</v>
      </c>
      <c r="S29" s="71">
        <v>463254</v>
      </c>
      <c r="T29" s="71">
        <v>496481</v>
      </c>
      <c r="U29" s="71">
        <v>455986</v>
      </c>
      <c r="V29" s="71">
        <v>1881053</v>
      </c>
      <c r="W29" s="71">
        <v>897701</v>
      </c>
      <c r="X29" s="71">
        <v>1651154</v>
      </c>
      <c r="Y29" s="86">
        <v>45</v>
      </c>
      <c r="Z29" s="477">
        <v>103</v>
      </c>
      <c r="AA29" s="86">
        <v>8</v>
      </c>
      <c r="AB29" s="74" t="s">
        <v>1208</v>
      </c>
      <c r="AC29" s="74" t="s">
        <v>1208</v>
      </c>
      <c r="AD29" s="87">
        <v>761773</v>
      </c>
      <c r="AE29" s="71">
        <v>9094</v>
      </c>
      <c r="AF29" s="86" t="s">
        <v>439</v>
      </c>
      <c r="AG29" s="71">
        <v>1919</v>
      </c>
      <c r="AH29" s="71">
        <v>98226</v>
      </c>
      <c r="AI29" s="71">
        <v>2500</v>
      </c>
      <c r="AJ29" s="74" t="s">
        <v>1208</v>
      </c>
      <c r="AK29" s="477">
        <v>29</v>
      </c>
      <c r="AL29" s="71">
        <v>3252</v>
      </c>
      <c r="AM29" s="74">
        <v>54</v>
      </c>
      <c r="AN29" s="71">
        <v>23007</v>
      </c>
      <c r="AO29" s="71">
        <v>1381</v>
      </c>
      <c r="AP29" s="71">
        <v>264</v>
      </c>
      <c r="AQ29" s="102">
        <v>25</v>
      </c>
      <c r="AR29" s="71">
        <v>11047</v>
      </c>
      <c r="AS29" s="71">
        <v>765</v>
      </c>
      <c r="AT29" s="71">
        <v>5</v>
      </c>
      <c r="AU29" s="71">
        <v>526</v>
      </c>
      <c r="AV29" s="71">
        <v>8</v>
      </c>
      <c r="AW29" s="71">
        <v>34</v>
      </c>
      <c r="AX29" s="74" t="s">
        <v>1208</v>
      </c>
      <c r="AY29" s="74" t="s">
        <v>1208</v>
      </c>
      <c r="AZ29" s="74" t="s">
        <v>1208</v>
      </c>
      <c r="BA29" s="74" t="s">
        <v>1208</v>
      </c>
      <c r="BB29" s="72">
        <v>100</v>
      </c>
      <c r="BC29" s="72">
        <v>131.4</v>
      </c>
      <c r="BD29" s="72">
        <v>121</v>
      </c>
      <c r="BE29" s="74" t="s">
        <v>1208</v>
      </c>
      <c r="BF29" s="102">
        <v>4</v>
      </c>
      <c r="BG29" s="102">
        <v>4</v>
      </c>
      <c r="BH29" s="102">
        <v>4</v>
      </c>
      <c r="BI29" s="74" t="s">
        <v>1208</v>
      </c>
      <c r="BJ29" s="74" t="s">
        <v>1208</v>
      </c>
      <c r="BK29" s="102">
        <v>13</v>
      </c>
      <c r="BL29" s="102">
        <v>13</v>
      </c>
      <c r="BM29" s="102">
        <v>22</v>
      </c>
      <c r="BN29" s="102">
        <v>17</v>
      </c>
      <c r="BO29" s="74">
        <v>11</v>
      </c>
      <c r="BP29" s="71">
        <v>34877</v>
      </c>
      <c r="BQ29" s="74">
        <v>1</v>
      </c>
      <c r="BR29" s="71">
        <v>35922</v>
      </c>
      <c r="BS29" s="74">
        <v>2</v>
      </c>
      <c r="BT29" s="71">
        <v>30950</v>
      </c>
      <c r="BU29" s="74">
        <v>3</v>
      </c>
      <c r="BV29" s="71">
        <v>2949</v>
      </c>
      <c r="BW29" s="72">
        <v>46.5</v>
      </c>
      <c r="BX29" s="102">
        <v>3</v>
      </c>
      <c r="BY29" s="102">
        <v>6</v>
      </c>
      <c r="BZ29" s="102">
        <v>742</v>
      </c>
      <c r="CA29" s="121">
        <v>17332</v>
      </c>
      <c r="CB29" s="72">
        <v>43.9</v>
      </c>
      <c r="CC29" s="101">
        <v>1.28</v>
      </c>
      <c r="CD29" s="101">
        <v>27</v>
      </c>
      <c r="CE29" s="72">
        <v>3.3595541149497983</v>
      </c>
      <c r="CF29" s="72">
        <v>64.371499999999997</v>
      </c>
      <c r="CG29" s="74">
        <v>44</v>
      </c>
      <c r="CH29" s="71">
        <v>9633</v>
      </c>
      <c r="CI29" s="74">
        <v>419</v>
      </c>
      <c r="CJ29" s="74">
        <v>1917</v>
      </c>
      <c r="CK29" s="74">
        <v>4492</v>
      </c>
      <c r="CL29" s="74">
        <v>1310</v>
      </c>
      <c r="CM29" s="74">
        <v>344</v>
      </c>
      <c r="CN29" s="74">
        <v>666</v>
      </c>
      <c r="CO29" s="94">
        <v>1.47</v>
      </c>
      <c r="CP29" s="190">
        <v>11976010</v>
      </c>
      <c r="CQ29" s="74">
        <v>6</v>
      </c>
      <c r="CR29" s="74">
        <v>10</v>
      </c>
      <c r="CS29" s="74">
        <v>5</v>
      </c>
      <c r="CT29" s="74">
        <v>2</v>
      </c>
      <c r="CU29" s="74">
        <v>240</v>
      </c>
      <c r="CV29" s="74">
        <v>20</v>
      </c>
      <c r="CW29" s="71">
        <v>1852</v>
      </c>
      <c r="CX29" s="74">
        <v>12</v>
      </c>
      <c r="CY29" s="74">
        <v>1429</v>
      </c>
      <c r="CZ29" s="86">
        <v>54</v>
      </c>
      <c r="DA29" s="86">
        <v>1034</v>
      </c>
      <c r="DB29" s="86">
        <v>7</v>
      </c>
      <c r="DC29" s="86">
        <v>81</v>
      </c>
      <c r="DD29" s="86">
        <v>24</v>
      </c>
      <c r="DE29" s="86">
        <v>632</v>
      </c>
      <c r="DF29" s="71">
        <v>13865</v>
      </c>
      <c r="DG29" s="71">
        <v>3715</v>
      </c>
      <c r="DH29" s="71">
        <v>2856</v>
      </c>
      <c r="DI29" s="71">
        <v>1468855.112</v>
      </c>
      <c r="DJ29" s="71">
        <v>683394.57700000005</v>
      </c>
      <c r="DK29" s="71">
        <v>774616.43</v>
      </c>
      <c r="DL29" s="71">
        <v>120968</v>
      </c>
      <c r="DM29" s="74">
        <v>19</v>
      </c>
      <c r="DN29" s="71">
        <v>23600</v>
      </c>
      <c r="DO29" s="71">
        <v>2551</v>
      </c>
      <c r="DP29" s="71">
        <v>1726</v>
      </c>
      <c r="DQ29" s="86">
        <v>223</v>
      </c>
      <c r="DR29" s="86">
        <v>1813</v>
      </c>
      <c r="DS29" s="71">
        <v>21829</v>
      </c>
      <c r="DT29" s="71">
        <v>15201</v>
      </c>
      <c r="DU29" s="71">
        <v>3134</v>
      </c>
      <c r="DV29" s="71">
        <v>4465</v>
      </c>
      <c r="DW29" s="74">
        <v>526</v>
      </c>
      <c r="DX29" s="74">
        <v>441</v>
      </c>
      <c r="DY29" s="74">
        <v>3</v>
      </c>
      <c r="DZ29" s="74">
        <v>2768</v>
      </c>
      <c r="EA29" s="74">
        <v>90</v>
      </c>
      <c r="EB29" s="74">
        <v>14053</v>
      </c>
      <c r="EC29" s="74" t="s">
        <v>1208</v>
      </c>
      <c r="ED29" s="116">
        <v>130</v>
      </c>
      <c r="EE29" s="71">
        <v>15631</v>
      </c>
      <c r="EF29" s="118">
        <v>13718</v>
      </c>
      <c r="EG29" s="74">
        <v>0</v>
      </c>
      <c r="EH29" s="115">
        <v>1788</v>
      </c>
      <c r="EI29" s="86">
        <v>131</v>
      </c>
      <c r="EJ29" s="86">
        <v>118</v>
      </c>
      <c r="EK29" s="72">
        <v>73.8</v>
      </c>
      <c r="EL29" s="86">
        <v>75</v>
      </c>
      <c r="EM29" s="86">
        <v>138</v>
      </c>
      <c r="EN29" s="86">
        <v>5084</v>
      </c>
      <c r="EO29" s="86">
        <v>359</v>
      </c>
      <c r="EP29" s="86">
        <v>168</v>
      </c>
      <c r="EQ29" s="86">
        <v>3127</v>
      </c>
      <c r="ER29" s="71">
        <v>3432</v>
      </c>
      <c r="ES29" s="72">
        <v>98.8</v>
      </c>
      <c r="ET29" s="72">
        <v>98.2</v>
      </c>
      <c r="EU29" s="102">
        <v>572</v>
      </c>
      <c r="EV29" s="72">
        <v>8.6999999999999993</v>
      </c>
      <c r="EW29" s="87">
        <v>85053</v>
      </c>
      <c r="EX29" s="136">
        <v>35.4</v>
      </c>
      <c r="EY29" s="87">
        <v>415526.45269420202</v>
      </c>
      <c r="EZ29" s="72">
        <v>-2.0659233041861702</v>
      </c>
      <c r="FA29" s="87">
        <v>372</v>
      </c>
      <c r="FB29" s="87">
        <v>74</v>
      </c>
      <c r="FC29" s="71">
        <v>2295</v>
      </c>
      <c r="FD29" s="87">
        <v>143</v>
      </c>
      <c r="FE29" s="328" t="s">
        <v>1209</v>
      </c>
      <c r="FF29" s="87">
        <v>91.7</v>
      </c>
      <c r="FG29" s="72">
        <v>90.5</v>
      </c>
      <c r="FH29" s="71">
        <v>155761</v>
      </c>
      <c r="FI29" s="71">
        <v>13830</v>
      </c>
      <c r="FJ29" s="71">
        <v>4297</v>
      </c>
      <c r="FK29" s="115">
        <v>137418</v>
      </c>
      <c r="FL29" s="71">
        <v>118846</v>
      </c>
      <c r="FM29" s="71">
        <v>12254</v>
      </c>
      <c r="FN29" s="71">
        <v>6318</v>
      </c>
      <c r="FO29" s="71">
        <v>4513</v>
      </c>
      <c r="FP29" s="119">
        <v>13.3</v>
      </c>
      <c r="FQ29" s="116">
        <v>586</v>
      </c>
      <c r="FR29" s="111">
        <v>12.87</v>
      </c>
      <c r="FS29" s="118">
        <v>6709</v>
      </c>
      <c r="FT29" s="86">
        <v>44</v>
      </c>
      <c r="FU29" s="86">
        <v>124</v>
      </c>
      <c r="FV29" s="86">
        <v>167</v>
      </c>
      <c r="FW29" s="86">
        <v>26</v>
      </c>
      <c r="FX29" s="86">
        <v>958</v>
      </c>
      <c r="FY29" s="149">
        <v>58.793690433221798</v>
      </c>
      <c r="FZ29" s="74" t="s">
        <v>1208</v>
      </c>
      <c r="GA29" s="111">
        <v>99.7</v>
      </c>
      <c r="GB29" s="111">
        <v>93.5</v>
      </c>
      <c r="GC29" s="72">
        <v>98.1</v>
      </c>
      <c r="GD29" s="80">
        <v>57.2</v>
      </c>
      <c r="GE29" s="117">
        <v>79</v>
      </c>
      <c r="GF29" s="116">
        <v>12</v>
      </c>
      <c r="GG29" s="116">
        <v>59</v>
      </c>
      <c r="GH29" s="86">
        <v>1035</v>
      </c>
      <c r="GI29" s="86">
        <v>11</v>
      </c>
      <c r="GJ29" s="86">
        <v>1562</v>
      </c>
      <c r="GK29" s="86">
        <v>2205</v>
      </c>
      <c r="GL29" s="86">
        <v>4</v>
      </c>
      <c r="GM29" s="115">
        <v>5471000</v>
      </c>
      <c r="GN29" s="114">
        <v>12232</v>
      </c>
      <c r="GO29" s="86">
        <v>23699353</v>
      </c>
      <c r="GP29" s="86">
        <v>43729372</v>
      </c>
      <c r="GQ29" s="71">
        <v>26268</v>
      </c>
      <c r="GR29" s="74">
        <v>68</v>
      </c>
      <c r="GS29" s="74">
        <v>4244</v>
      </c>
      <c r="GT29" s="74">
        <v>21956</v>
      </c>
      <c r="GU29" s="71">
        <v>251418</v>
      </c>
      <c r="GV29" s="71">
        <v>505</v>
      </c>
      <c r="GW29" s="71">
        <v>42026</v>
      </c>
      <c r="GX29" s="71">
        <v>208887</v>
      </c>
      <c r="GY29" s="71">
        <v>1980</v>
      </c>
      <c r="GZ29" s="71">
        <v>19938</v>
      </c>
      <c r="HA29" s="71">
        <v>2073154</v>
      </c>
      <c r="HB29" s="71">
        <v>3522</v>
      </c>
      <c r="HC29" s="71">
        <v>26010</v>
      </c>
      <c r="HD29" s="71">
        <v>593144</v>
      </c>
      <c r="HE29" s="71">
        <v>714</v>
      </c>
      <c r="HF29" s="71">
        <v>21317</v>
      </c>
      <c r="HG29" s="71">
        <v>578137.47</v>
      </c>
      <c r="HH29" s="74">
        <v>703</v>
      </c>
      <c r="HI29" s="86">
        <v>15224</v>
      </c>
      <c r="HJ29" s="86">
        <v>269587</v>
      </c>
      <c r="HK29" s="94">
        <v>35.4</v>
      </c>
      <c r="HL29" s="86">
        <v>1329.7</v>
      </c>
      <c r="HM29" s="71">
        <v>2127</v>
      </c>
      <c r="HN29" s="71">
        <v>1319</v>
      </c>
      <c r="HO29" s="87">
        <v>241</v>
      </c>
      <c r="HP29" s="74" t="s">
        <v>1208</v>
      </c>
      <c r="HQ29" s="74" t="s">
        <v>1208</v>
      </c>
      <c r="HR29" s="74" t="s">
        <v>1208</v>
      </c>
      <c r="HS29" s="87">
        <v>29</v>
      </c>
      <c r="HT29" s="71">
        <v>2164164</v>
      </c>
      <c r="HU29" s="71">
        <v>15698096</v>
      </c>
      <c r="HV29" s="86">
        <v>1843593</v>
      </c>
      <c r="HW29" s="86">
        <v>2171374</v>
      </c>
      <c r="HX29" s="86">
        <v>589432</v>
      </c>
      <c r="HY29" s="86">
        <v>36246</v>
      </c>
      <c r="HZ29" s="86">
        <v>61506</v>
      </c>
      <c r="IA29" s="86">
        <v>303677</v>
      </c>
      <c r="IB29" s="86">
        <v>252011</v>
      </c>
      <c r="IC29" s="86">
        <v>9741</v>
      </c>
      <c r="ID29" s="86">
        <v>20806068</v>
      </c>
      <c r="IE29" s="86">
        <v>508317</v>
      </c>
      <c r="IF29" s="71">
        <v>300</v>
      </c>
      <c r="IG29" s="71">
        <v>14</v>
      </c>
      <c r="IH29" s="86">
        <v>168</v>
      </c>
      <c r="II29" s="71">
        <v>14</v>
      </c>
      <c r="IJ29" s="86">
        <v>86604</v>
      </c>
      <c r="IK29" s="71">
        <v>284107</v>
      </c>
      <c r="IL29" s="79">
        <v>38900</v>
      </c>
      <c r="IM29" s="79">
        <v>0</v>
      </c>
      <c r="IN29" s="112">
        <v>69.47</v>
      </c>
      <c r="IO29" s="85">
        <v>399221</v>
      </c>
      <c r="IP29" s="162">
        <v>-4.3600000000000003</v>
      </c>
      <c r="IQ29" s="80">
        <v>13.6</v>
      </c>
      <c r="IR29" s="80">
        <v>13.6</v>
      </c>
      <c r="IS29" s="80">
        <v>3977.8</v>
      </c>
      <c r="IT29" s="80">
        <v>3919.6</v>
      </c>
      <c r="IU29" s="120" t="s">
        <v>439</v>
      </c>
      <c r="IV29" s="72">
        <v>71.900000000000006</v>
      </c>
      <c r="IW29" s="72">
        <v>57.1</v>
      </c>
      <c r="IX29" s="72">
        <v>39.6</v>
      </c>
      <c r="IY29" s="72">
        <v>66.599999999999994</v>
      </c>
      <c r="IZ29" s="72">
        <v>23.6</v>
      </c>
      <c r="JA29" s="79">
        <v>4</v>
      </c>
      <c r="JB29" s="79">
        <v>44</v>
      </c>
      <c r="JC29" s="111">
        <v>68.27</v>
      </c>
      <c r="JD29" s="110">
        <v>0.89200000000000002</v>
      </c>
      <c r="JE29" s="109">
        <v>90.1</v>
      </c>
      <c r="JF29" s="109">
        <v>4.8</v>
      </c>
      <c r="JG29" s="109">
        <v>3.4</v>
      </c>
      <c r="JH29" s="108">
        <v>212193446</v>
      </c>
      <c r="JI29" s="74">
        <v>40</v>
      </c>
      <c r="JJ29" s="106">
        <v>40.6</v>
      </c>
      <c r="JK29" s="74" t="s">
        <v>439</v>
      </c>
      <c r="JL29" s="74" t="s">
        <v>439</v>
      </c>
      <c r="JM29" s="74">
        <v>51</v>
      </c>
      <c r="JN29" s="72">
        <v>44</v>
      </c>
      <c r="JO29" s="462">
        <v>3278</v>
      </c>
      <c r="JP29" s="74" t="s">
        <v>1208</v>
      </c>
      <c r="JQ29" s="74" t="s">
        <v>1208</v>
      </c>
      <c r="JR29" s="74" t="s">
        <v>1208</v>
      </c>
      <c r="JS29" s="72">
        <v>52</v>
      </c>
      <c r="JT29" s="72">
        <v>26.77</v>
      </c>
      <c r="JU29" s="71">
        <v>94742</v>
      </c>
      <c r="JV29" s="71">
        <v>1615</v>
      </c>
      <c r="JW29" s="71">
        <v>1655</v>
      </c>
      <c r="JX29" s="71">
        <v>8610</v>
      </c>
      <c r="JY29" s="71">
        <v>9686</v>
      </c>
      <c r="JZ29" s="71">
        <v>9729</v>
      </c>
      <c r="KA29" s="71">
        <v>10849</v>
      </c>
      <c r="KB29" s="71">
        <v>13119</v>
      </c>
      <c r="KC29" s="71">
        <v>15932</v>
      </c>
      <c r="KD29" s="71">
        <v>12787</v>
      </c>
      <c r="KE29" s="71">
        <v>10944</v>
      </c>
      <c r="KF29" s="71">
        <v>8535</v>
      </c>
      <c r="KG29" s="71">
        <v>6196</v>
      </c>
      <c r="KH29" s="74" t="s">
        <v>1208</v>
      </c>
      <c r="KI29" s="71">
        <v>5320</v>
      </c>
      <c r="KJ29" s="71">
        <v>2054</v>
      </c>
      <c r="KK29" s="71">
        <v>776</v>
      </c>
      <c r="KL29" s="71">
        <v>408</v>
      </c>
      <c r="KM29" s="71">
        <v>10951</v>
      </c>
      <c r="KN29" s="71">
        <v>12355</v>
      </c>
      <c r="KO29" s="71">
        <v>10996</v>
      </c>
      <c r="KP29" s="71">
        <v>11811</v>
      </c>
      <c r="KQ29" s="71">
        <v>13066</v>
      </c>
      <c r="KR29" s="71">
        <v>15418</v>
      </c>
      <c r="KS29" s="71">
        <v>18485</v>
      </c>
      <c r="KT29" s="71">
        <v>15296</v>
      </c>
      <c r="KU29" s="71">
        <v>13992</v>
      </c>
      <c r="KV29" s="71">
        <v>13247</v>
      </c>
      <c r="KW29" s="71">
        <v>13955</v>
      </c>
      <c r="KX29" s="74" t="s">
        <v>1207</v>
      </c>
      <c r="KY29" s="71">
        <v>17851</v>
      </c>
      <c r="KZ29" s="71">
        <v>13241</v>
      </c>
      <c r="LA29" s="71">
        <v>9981</v>
      </c>
      <c r="LB29" s="71">
        <v>14745</v>
      </c>
    </row>
    <row r="30" spans="1:314" s="167" customFormat="1" ht="12" customHeight="1">
      <c r="A30" s="167">
        <v>182010</v>
      </c>
      <c r="B30" s="2" t="s">
        <v>777</v>
      </c>
      <c r="C30" s="183">
        <v>536.41</v>
      </c>
      <c r="D30" s="176">
        <v>260322</v>
      </c>
      <c r="E30" s="189">
        <v>12.8088</v>
      </c>
      <c r="F30" s="189">
        <v>57.902099999999997</v>
      </c>
      <c r="G30" s="189">
        <v>29.289100000000001</v>
      </c>
      <c r="H30" s="176">
        <v>12271</v>
      </c>
      <c r="I30" s="176">
        <v>25949</v>
      </c>
      <c r="J30" s="176">
        <v>40506</v>
      </c>
      <c r="K30" s="173">
        <v>39411</v>
      </c>
      <c r="L30" s="176">
        <v>105347</v>
      </c>
      <c r="M30" s="176">
        <v>4420</v>
      </c>
      <c r="N30" s="176">
        <v>6995</v>
      </c>
      <c r="O30" s="188">
        <v>7571</v>
      </c>
      <c r="P30" s="74" t="s">
        <v>1208</v>
      </c>
      <c r="Q30" s="74" t="s">
        <v>1208</v>
      </c>
      <c r="R30" s="176">
        <v>260768</v>
      </c>
      <c r="S30" s="173">
        <v>262328</v>
      </c>
      <c r="T30" s="173">
        <v>286759</v>
      </c>
      <c r="U30" s="173">
        <v>349190</v>
      </c>
      <c r="V30" s="173">
        <v>1021251</v>
      </c>
      <c r="W30" s="173">
        <v>370917</v>
      </c>
      <c r="X30" s="173">
        <v>1253880</v>
      </c>
      <c r="Y30" s="180">
        <v>0</v>
      </c>
      <c r="Z30" s="74">
        <v>82</v>
      </c>
      <c r="AA30" s="180">
        <v>21</v>
      </c>
      <c r="AB30" s="74" t="s">
        <v>1208</v>
      </c>
      <c r="AC30" s="74" t="s">
        <v>1208</v>
      </c>
      <c r="AD30" s="181">
        <v>73924</v>
      </c>
      <c r="AE30" s="173">
        <v>1919</v>
      </c>
      <c r="AF30" s="180">
        <v>1608</v>
      </c>
      <c r="AG30" s="173">
        <v>3162</v>
      </c>
      <c r="AH30" s="173">
        <v>131266</v>
      </c>
      <c r="AI30" s="173">
        <v>3636</v>
      </c>
      <c r="AJ30" s="74" t="s">
        <v>1208</v>
      </c>
      <c r="AK30" s="74">
        <v>23</v>
      </c>
      <c r="AL30" s="173">
        <v>483</v>
      </c>
      <c r="AM30" s="175">
        <v>52</v>
      </c>
      <c r="AN30" s="173">
        <v>13484</v>
      </c>
      <c r="AO30" s="173">
        <v>954</v>
      </c>
      <c r="AP30" s="173">
        <v>93</v>
      </c>
      <c r="AQ30" s="187">
        <v>25</v>
      </c>
      <c r="AR30" s="173">
        <v>6587</v>
      </c>
      <c r="AS30" s="173">
        <v>574</v>
      </c>
      <c r="AT30" s="173">
        <v>2</v>
      </c>
      <c r="AU30" s="173">
        <v>219</v>
      </c>
      <c r="AV30" s="173">
        <v>20</v>
      </c>
      <c r="AW30" s="173">
        <v>7</v>
      </c>
      <c r="AX30" s="74" t="s">
        <v>1208</v>
      </c>
      <c r="AY30" s="74" t="s">
        <v>1208</v>
      </c>
      <c r="AZ30" s="74" t="s">
        <v>1208</v>
      </c>
      <c r="BA30" s="74" t="s">
        <v>1208</v>
      </c>
      <c r="BB30" s="174">
        <v>100</v>
      </c>
      <c r="BC30" s="174">
        <v>116.2</v>
      </c>
      <c r="BD30" s="174">
        <v>106</v>
      </c>
      <c r="BE30" s="74" t="s">
        <v>1208</v>
      </c>
      <c r="BF30" s="180">
        <v>3</v>
      </c>
      <c r="BG30" s="187">
        <v>3</v>
      </c>
      <c r="BH30" s="187">
        <v>11</v>
      </c>
      <c r="BI30" s="74" t="s">
        <v>1208</v>
      </c>
      <c r="BJ30" s="74" t="s">
        <v>1208</v>
      </c>
      <c r="BK30" s="180">
        <v>3</v>
      </c>
      <c r="BL30" s="180">
        <v>1</v>
      </c>
      <c r="BM30" s="187">
        <v>1</v>
      </c>
      <c r="BN30" s="187">
        <v>4</v>
      </c>
      <c r="BO30" s="175">
        <v>7</v>
      </c>
      <c r="BP30" s="173">
        <v>18961</v>
      </c>
      <c r="BQ30" s="175" t="s">
        <v>439</v>
      </c>
      <c r="BR30" s="173" t="s">
        <v>439</v>
      </c>
      <c r="BS30" s="175">
        <v>1</v>
      </c>
      <c r="BT30" s="173">
        <v>24600</v>
      </c>
      <c r="BU30" s="175">
        <v>2</v>
      </c>
      <c r="BV30" s="173">
        <v>1448</v>
      </c>
      <c r="BW30" s="174">
        <v>50.3</v>
      </c>
      <c r="BX30" s="180">
        <v>1</v>
      </c>
      <c r="BY30" s="180">
        <v>3</v>
      </c>
      <c r="BZ30" s="180">
        <v>463</v>
      </c>
      <c r="CA30" s="180">
        <v>7965</v>
      </c>
      <c r="CB30" s="174">
        <v>57</v>
      </c>
      <c r="CC30" s="186">
        <v>1.58</v>
      </c>
      <c r="CD30" s="174">
        <v>40.5</v>
      </c>
      <c r="CE30" s="174">
        <v>2.8748895721906824</v>
      </c>
      <c r="CF30" s="174">
        <v>65.054370000000006</v>
      </c>
      <c r="CG30" s="175">
        <v>27</v>
      </c>
      <c r="CH30" s="173">
        <v>5310</v>
      </c>
      <c r="CI30" s="175">
        <v>267</v>
      </c>
      <c r="CJ30" s="175">
        <v>979</v>
      </c>
      <c r="CK30" s="74">
        <v>2946</v>
      </c>
      <c r="CL30" s="74">
        <v>743</v>
      </c>
      <c r="CM30" s="74">
        <v>238</v>
      </c>
      <c r="CN30" s="74">
        <v>489</v>
      </c>
      <c r="CO30" s="183">
        <v>1.5</v>
      </c>
      <c r="CP30" s="186">
        <v>0</v>
      </c>
      <c r="CQ30" s="175">
        <v>4</v>
      </c>
      <c r="CR30" s="175">
        <v>8</v>
      </c>
      <c r="CS30" s="175">
        <v>1</v>
      </c>
      <c r="CT30" s="175">
        <v>1</v>
      </c>
      <c r="CU30" s="175">
        <v>100</v>
      </c>
      <c r="CV30" s="175">
        <v>21</v>
      </c>
      <c r="CW30" s="173">
        <v>1484</v>
      </c>
      <c r="CX30" s="175">
        <v>10</v>
      </c>
      <c r="CY30" s="175">
        <v>932</v>
      </c>
      <c r="CZ30" s="180">
        <v>34</v>
      </c>
      <c r="DA30" s="180">
        <v>468</v>
      </c>
      <c r="DB30" s="180">
        <v>20</v>
      </c>
      <c r="DC30" s="180">
        <v>186</v>
      </c>
      <c r="DD30" s="180">
        <v>32</v>
      </c>
      <c r="DE30" s="180">
        <v>830</v>
      </c>
      <c r="DF30" s="173">
        <v>8483</v>
      </c>
      <c r="DG30" s="173">
        <v>2394</v>
      </c>
      <c r="DH30" s="173">
        <v>2260</v>
      </c>
      <c r="DI30" s="173">
        <v>824162.24699999997</v>
      </c>
      <c r="DJ30" s="173">
        <v>457942.28100000002</v>
      </c>
      <c r="DK30" s="173">
        <v>634101.26800000004</v>
      </c>
      <c r="DL30" s="173">
        <v>76108</v>
      </c>
      <c r="DM30" s="175">
        <v>13</v>
      </c>
      <c r="DN30" s="173">
        <v>14111</v>
      </c>
      <c r="DO30" s="173">
        <v>1933</v>
      </c>
      <c r="DP30" s="173">
        <v>1262</v>
      </c>
      <c r="DQ30" s="180">
        <v>267</v>
      </c>
      <c r="DR30" s="180">
        <v>2076</v>
      </c>
      <c r="DS30" s="173">
        <v>7256</v>
      </c>
      <c r="DT30" s="122">
        <v>10298</v>
      </c>
      <c r="DU30" s="173">
        <v>2131</v>
      </c>
      <c r="DV30" s="173">
        <v>2725</v>
      </c>
      <c r="DW30" s="180">
        <v>294</v>
      </c>
      <c r="DX30" s="180">
        <v>341</v>
      </c>
      <c r="DY30" s="180">
        <v>1</v>
      </c>
      <c r="DZ30" s="180">
        <v>2087</v>
      </c>
      <c r="EA30" s="180">
        <v>40</v>
      </c>
      <c r="EB30" s="180">
        <v>17650</v>
      </c>
      <c r="EC30" s="74" t="s">
        <v>1208</v>
      </c>
      <c r="ED30" s="116">
        <v>92</v>
      </c>
      <c r="EE30" s="71">
        <v>10980</v>
      </c>
      <c r="EF30" s="118">
        <v>9234</v>
      </c>
      <c r="EG30" s="175">
        <v>0</v>
      </c>
      <c r="EH30" s="115">
        <v>1240</v>
      </c>
      <c r="EI30" s="180">
        <v>91</v>
      </c>
      <c r="EJ30" s="180">
        <v>92</v>
      </c>
      <c r="EK30" s="174">
        <v>61.5</v>
      </c>
      <c r="EL30" s="180">
        <v>69</v>
      </c>
      <c r="EM30" s="180">
        <v>184</v>
      </c>
      <c r="EN30" s="180">
        <v>0</v>
      </c>
      <c r="EO30" s="181">
        <v>0</v>
      </c>
      <c r="EP30" s="181">
        <v>0</v>
      </c>
      <c r="EQ30" s="181">
        <v>1889</v>
      </c>
      <c r="ER30" s="173">
        <v>1922</v>
      </c>
      <c r="ES30" s="174">
        <v>98.3</v>
      </c>
      <c r="ET30" s="174">
        <v>97.2</v>
      </c>
      <c r="EU30" s="181">
        <v>27</v>
      </c>
      <c r="EV30" s="174">
        <v>9.91</v>
      </c>
      <c r="EW30" s="181">
        <v>44280</v>
      </c>
      <c r="EX30" s="174">
        <v>26.8</v>
      </c>
      <c r="EY30" s="181">
        <v>385557</v>
      </c>
      <c r="EZ30" s="174">
        <v>-4.9000000000000004</v>
      </c>
      <c r="FA30" s="180">
        <v>417</v>
      </c>
      <c r="FB30" s="180">
        <v>21</v>
      </c>
      <c r="FC30" s="120">
        <v>2574</v>
      </c>
      <c r="FD30" s="180">
        <v>102</v>
      </c>
      <c r="FE30" s="328" t="s">
        <v>1209</v>
      </c>
      <c r="FF30" s="180">
        <v>100</v>
      </c>
      <c r="FG30" s="174">
        <v>100</v>
      </c>
      <c r="FH30" s="173">
        <v>90744</v>
      </c>
      <c r="FI30" s="173">
        <v>6849</v>
      </c>
      <c r="FJ30" s="173">
        <v>118</v>
      </c>
      <c r="FK30" s="115">
        <v>79040</v>
      </c>
      <c r="FL30" s="173">
        <v>65588</v>
      </c>
      <c r="FM30" s="173">
        <v>4438</v>
      </c>
      <c r="FN30" s="173">
        <v>9014</v>
      </c>
      <c r="FO30" s="173">
        <v>4855</v>
      </c>
      <c r="FP30" s="119">
        <v>11.7</v>
      </c>
      <c r="FQ30" s="116">
        <v>398</v>
      </c>
      <c r="FR30" s="111">
        <v>15.4</v>
      </c>
      <c r="FS30" s="118">
        <v>3398</v>
      </c>
      <c r="FT30" s="180">
        <v>89</v>
      </c>
      <c r="FU30" s="180">
        <v>222</v>
      </c>
      <c r="FV30" s="180">
        <v>118</v>
      </c>
      <c r="FW30" s="185">
        <v>28</v>
      </c>
      <c r="FX30" s="184">
        <v>855</v>
      </c>
      <c r="FY30" s="503">
        <v>65.960731764157543</v>
      </c>
      <c r="FZ30" s="74" t="s">
        <v>1208</v>
      </c>
      <c r="GA30" s="111">
        <v>99.9</v>
      </c>
      <c r="GB30" s="111">
        <v>89.8</v>
      </c>
      <c r="GC30" s="72">
        <v>97</v>
      </c>
      <c r="GD30" s="177">
        <v>31.8</v>
      </c>
      <c r="GE30" s="117">
        <v>46</v>
      </c>
      <c r="GF30" s="116">
        <v>18</v>
      </c>
      <c r="GG30" s="116">
        <v>121</v>
      </c>
      <c r="GH30" s="180">
        <v>380</v>
      </c>
      <c r="GI30" s="180">
        <v>11</v>
      </c>
      <c r="GJ30" s="180">
        <v>1160</v>
      </c>
      <c r="GK30" s="180">
        <v>1573</v>
      </c>
      <c r="GL30" s="180">
        <v>4</v>
      </c>
      <c r="GM30" s="115">
        <v>2444786</v>
      </c>
      <c r="GN30" s="114">
        <v>3584</v>
      </c>
      <c r="GO30" s="180">
        <v>7726716</v>
      </c>
      <c r="GP30" s="180">
        <v>8434392</v>
      </c>
      <c r="GQ30" s="173">
        <v>15789</v>
      </c>
      <c r="GR30" s="175">
        <v>56</v>
      </c>
      <c r="GS30" s="175">
        <v>2973</v>
      </c>
      <c r="GT30" s="175">
        <v>12760</v>
      </c>
      <c r="GU30" s="173">
        <v>149061</v>
      </c>
      <c r="GV30" s="173">
        <v>743</v>
      </c>
      <c r="GW30" s="173">
        <v>32273</v>
      </c>
      <c r="GX30" s="173">
        <v>116045</v>
      </c>
      <c r="GY30" s="173">
        <v>1051</v>
      </c>
      <c r="GZ30" s="173">
        <v>10424</v>
      </c>
      <c r="HA30" s="173">
        <v>814926</v>
      </c>
      <c r="HB30" s="173">
        <v>2488</v>
      </c>
      <c r="HC30" s="173">
        <v>17400</v>
      </c>
      <c r="HD30" s="173">
        <v>371293</v>
      </c>
      <c r="HE30" s="173">
        <v>557</v>
      </c>
      <c r="HF30" s="173">
        <v>17511</v>
      </c>
      <c r="HG30" s="173">
        <v>460400.83</v>
      </c>
      <c r="HH30" s="175">
        <v>549</v>
      </c>
      <c r="HI30" s="180">
        <v>17511</v>
      </c>
      <c r="HJ30" s="180">
        <v>460401</v>
      </c>
      <c r="HK30" s="182">
        <v>87.91</v>
      </c>
      <c r="HL30" s="180">
        <v>6306.9</v>
      </c>
      <c r="HM30" s="173">
        <v>3387</v>
      </c>
      <c r="HN30" s="173">
        <v>2179</v>
      </c>
      <c r="HO30" s="181">
        <v>230</v>
      </c>
      <c r="HP30" s="74" t="s">
        <v>1208</v>
      </c>
      <c r="HQ30" s="74" t="s">
        <v>1208</v>
      </c>
      <c r="HR30" s="74" t="s">
        <v>1208</v>
      </c>
      <c r="HS30" s="181">
        <v>3649</v>
      </c>
      <c r="HT30" s="173">
        <v>2076750</v>
      </c>
      <c r="HU30" s="173">
        <v>14309210</v>
      </c>
      <c r="HV30" s="180">
        <v>1644575</v>
      </c>
      <c r="HW30" s="180">
        <v>2038694</v>
      </c>
      <c r="HX30" s="180">
        <v>334513</v>
      </c>
      <c r="HY30" s="180">
        <v>7165</v>
      </c>
      <c r="HZ30" s="180">
        <v>7165</v>
      </c>
      <c r="IA30" s="180">
        <v>233680</v>
      </c>
      <c r="IB30" s="180">
        <v>196320</v>
      </c>
      <c r="IC30" s="179">
        <v>5849</v>
      </c>
      <c r="ID30" s="179">
        <v>2116894</v>
      </c>
      <c r="IE30" s="179">
        <v>20124</v>
      </c>
      <c r="IF30" s="176">
        <v>226</v>
      </c>
      <c r="IG30" s="176">
        <v>6</v>
      </c>
      <c r="IH30" s="179">
        <v>131</v>
      </c>
      <c r="II30" s="176">
        <v>0</v>
      </c>
      <c r="IJ30" s="179">
        <v>257639</v>
      </c>
      <c r="IK30" s="173">
        <v>176736</v>
      </c>
      <c r="IL30" s="176">
        <v>0</v>
      </c>
      <c r="IM30" s="113">
        <v>0</v>
      </c>
      <c r="IN30" s="464">
        <v>40.04</v>
      </c>
      <c r="IO30" s="463">
        <v>184843</v>
      </c>
      <c r="IP30" s="467" t="s">
        <v>874</v>
      </c>
      <c r="IQ30" s="177">
        <v>4.4000000000000004</v>
      </c>
      <c r="IR30" s="177">
        <v>3.1</v>
      </c>
      <c r="IS30" s="177">
        <v>3734</v>
      </c>
      <c r="IT30" s="177">
        <v>3719</v>
      </c>
      <c r="IU30" s="173">
        <v>81306</v>
      </c>
      <c r="IV30" s="174">
        <v>75.400000000000006</v>
      </c>
      <c r="IW30" s="174">
        <v>57.8</v>
      </c>
      <c r="IX30" s="174">
        <v>44.7</v>
      </c>
      <c r="IY30" s="174">
        <v>67.8</v>
      </c>
      <c r="IZ30" s="174">
        <v>24.3</v>
      </c>
      <c r="JA30" s="176">
        <v>0</v>
      </c>
      <c r="JB30" s="176">
        <v>23</v>
      </c>
      <c r="JC30" s="111">
        <v>74.099999999999994</v>
      </c>
      <c r="JD30" s="110">
        <v>0.82899999999999996</v>
      </c>
      <c r="JE30" s="109">
        <v>92.8</v>
      </c>
      <c r="JF30" s="109">
        <v>10.4</v>
      </c>
      <c r="JG30" s="109">
        <v>4.9000000000000004</v>
      </c>
      <c r="JH30" s="108">
        <v>142913757</v>
      </c>
      <c r="JI30" s="175">
        <v>41.2</v>
      </c>
      <c r="JJ30" s="175">
        <v>43.8</v>
      </c>
      <c r="JK30" s="175" t="s">
        <v>439</v>
      </c>
      <c r="JL30" s="175" t="s">
        <v>439</v>
      </c>
      <c r="JM30" s="175">
        <v>67.3</v>
      </c>
      <c r="JN30" s="174">
        <v>48.4</v>
      </c>
      <c r="JO30" s="71">
        <v>2279</v>
      </c>
      <c r="JP30" s="74" t="s">
        <v>1208</v>
      </c>
      <c r="JQ30" s="74" t="s">
        <v>1208</v>
      </c>
      <c r="JR30" s="74" t="s">
        <v>1208</v>
      </c>
      <c r="JS30" s="174">
        <v>16</v>
      </c>
      <c r="JT30" s="174">
        <v>32.4</v>
      </c>
      <c r="JU30" s="173">
        <v>48719</v>
      </c>
      <c r="JV30" s="173">
        <v>920</v>
      </c>
      <c r="JW30" s="173">
        <v>681</v>
      </c>
      <c r="JX30" s="173">
        <v>4012</v>
      </c>
      <c r="JY30" s="173">
        <v>5168</v>
      </c>
      <c r="JZ30" s="173">
        <v>5645</v>
      </c>
      <c r="KA30" s="173">
        <v>6363</v>
      </c>
      <c r="KB30" s="173">
        <v>7353</v>
      </c>
      <c r="KC30" s="173">
        <v>8617</v>
      </c>
      <c r="KD30" s="173">
        <v>7321</v>
      </c>
      <c r="KE30" s="173">
        <v>6766</v>
      </c>
      <c r="KF30" s="173">
        <v>5582</v>
      </c>
      <c r="KG30" s="173">
        <v>4254</v>
      </c>
      <c r="KH30" s="74" t="s">
        <v>1208</v>
      </c>
      <c r="KI30" s="173">
        <v>3366</v>
      </c>
      <c r="KJ30" s="173">
        <v>1361</v>
      </c>
      <c r="KK30" s="173">
        <v>568</v>
      </c>
      <c r="KL30" s="173">
        <v>288</v>
      </c>
      <c r="KM30" s="173">
        <v>5695</v>
      </c>
      <c r="KN30" s="173">
        <v>5206</v>
      </c>
      <c r="KO30" s="173">
        <v>5747</v>
      </c>
      <c r="KP30" s="173">
        <v>6579</v>
      </c>
      <c r="KQ30" s="173">
        <v>7380</v>
      </c>
      <c r="KR30" s="173">
        <v>8258</v>
      </c>
      <c r="KS30" s="173">
        <v>9701</v>
      </c>
      <c r="KT30" s="173">
        <v>8441</v>
      </c>
      <c r="KU30" s="173">
        <v>8276</v>
      </c>
      <c r="KV30" s="173">
        <v>8123</v>
      </c>
      <c r="KW30" s="173">
        <v>8794</v>
      </c>
      <c r="KX30" s="74" t="s">
        <v>1207</v>
      </c>
      <c r="KY30" s="173">
        <v>10178</v>
      </c>
      <c r="KZ30" s="173">
        <v>8026</v>
      </c>
      <c r="LA30" s="173">
        <v>6530</v>
      </c>
      <c r="LB30" s="173">
        <v>9621</v>
      </c>
    </row>
    <row r="31" spans="1:314" s="167" customFormat="1" ht="12" customHeight="1">
      <c r="A31" s="167">
        <v>192015</v>
      </c>
      <c r="B31" s="2" t="s">
        <v>775</v>
      </c>
      <c r="C31" s="170">
        <v>212.47</v>
      </c>
      <c r="D31" s="79">
        <v>186438</v>
      </c>
      <c r="E31" s="147">
        <v>11.7</v>
      </c>
      <c r="F31" s="147">
        <v>58.6</v>
      </c>
      <c r="G31" s="147">
        <v>29.7</v>
      </c>
      <c r="H31" s="121">
        <v>8111</v>
      </c>
      <c r="I31" s="121">
        <v>16944</v>
      </c>
      <c r="J31" s="121">
        <v>26747</v>
      </c>
      <c r="K31" s="121">
        <v>30489</v>
      </c>
      <c r="L31" s="79">
        <v>91730</v>
      </c>
      <c r="M31" s="79">
        <v>5501</v>
      </c>
      <c r="N31" s="79">
        <v>7926</v>
      </c>
      <c r="O31" s="121">
        <v>7602</v>
      </c>
      <c r="P31" s="74" t="s">
        <v>1208</v>
      </c>
      <c r="Q31" s="74" t="s">
        <v>1208</v>
      </c>
      <c r="R31" s="121">
        <v>186776</v>
      </c>
      <c r="S31" s="79">
        <v>189591</v>
      </c>
      <c r="T31" s="79">
        <v>215034</v>
      </c>
      <c r="U31" s="121">
        <v>100169</v>
      </c>
      <c r="V31" s="79">
        <v>341398</v>
      </c>
      <c r="W31" s="121">
        <v>148134</v>
      </c>
      <c r="X31" s="79">
        <v>397596</v>
      </c>
      <c r="Y31" s="121" t="s">
        <v>439</v>
      </c>
      <c r="Z31" s="121">
        <v>37</v>
      </c>
      <c r="AA31" s="121">
        <v>13</v>
      </c>
      <c r="AB31" s="74" t="s">
        <v>1208</v>
      </c>
      <c r="AC31" s="74" t="s">
        <v>1208</v>
      </c>
      <c r="AD31" s="121" t="s">
        <v>439</v>
      </c>
      <c r="AE31" s="79">
        <v>433</v>
      </c>
      <c r="AF31" s="121">
        <v>606</v>
      </c>
      <c r="AG31" s="79">
        <v>2000</v>
      </c>
      <c r="AH31" s="121">
        <v>55574</v>
      </c>
      <c r="AI31" s="121">
        <v>1989</v>
      </c>
      <c r="AJ31" s="74" t="s">
        <v>1208</v>
      </c>
      <c r="AK31" s="121">
        <v>23</v>
      </c>
      <c r="AL31" s="79">
        <v>1496</v>
      </c>
      <c r="AM31" s="121">
        <v>27</v>
      </c>
      <c r="AN31" s="79">
        <v>7647</v>
      </c>
      <c r="AO31" s="121">
        <v>670</v>
      </c>
      <c r="AP31" s="121">
        <v>87</v>
      </c>
      <c r="AQ31" s="172">
        <v>13</v>
      </c>
      <c r="AR31" s="79">
        <v>3992</v>
      </c>
      <c r="AS31" s="121">
        <v>355</v>
      </c>
      <c r="AT31" s="121">
        <v>1</v>
      </c>
      <c r="AU31" s="121">
        <v>213</v>
      </c>
      <c r="AV31" s="121">
        <v>6</v>
      </c>
      <c r="AW31" s="121">
        <v>86</v>
      </c>
      <c r="AX31" s="74" t="s">
        <v>1208</v>
      </c>
      <c r="AY31" s="74" t="s">
        <v>1208</v>
      </c>
      <c r="AZ31" s="74" t="s">
        <v>1208</v>
      </c>
      <c r="BA31" s="74" t="s">
        <v>1208</v>
      </c>
      <c r="BB31" s="147">
        <v>100</v>
      </c>
      <c r="BC31" s="121">
        <v>133.1</v>
      </c>
      <c r="BD31" s="121">
        <v>116.8</v>
      </c>
      <c r="BE31" s="74" t="s">
        <v>1208</v>
      </c>
      <c r="BF31" s="121">
        <v>8</v>
      </c>
      <c r="BG31" s="121">
        <v>9</v>
      </c>
      <c r="BH31" s="121">
        <v>8</v>
      </c>
      <c r="BI31" s="74" t="s">
        <v>1208</v>
      </c>
      <c r="BJ31" s="74" t="s">
        <v>1208</v>
      </c>
      <c r="BK31" s="121">
        <v>0</v>
      </c>
      <c r="BL31" s="121">
        <v>0</v>
      </c>
      <c r="BM31" s="121">
        <v>0</v>
      </c>
      <c r="BN31" s="121">
        <v>0</v>
      </c>
      <c r="BO31" s="121">
        <v>1</v>
      </c>
      <c r="BP31" s="79">
        <v>1116</v>
      </c>
      <c r="BQ31" s="121">
        <v>1</v>
      </c>
      <c r="BR31" s="79">
        <v>24958</v>
      </c>
      <c r="BS31" s="121">
        <v>1</v>
      </c>
      <c r="BT31" s="79">
        <v>20930</v>
      </c>
      <c r="BU31" s="121">
        <v>2</v>
      </c>
      <c r="BV31" s="79">
        <v>1268</v>
      </c>
      <c r="BW31" s="121">
        <v>40</v>
      </c>
      <c r="BX31" s="121">
        <v>1</v>
      </c>
      <c r="BY31" s="121">
        <v>4</v>
      </c>
      <c r="BZ31" s="121">
        <v>468</v>
      </c>
      <c r="CA31" s="121">
        <v>8562</v>
      </c>
      <c r="CB31" s="147">
        <v>63.2</v>
      </c>
      <c r="CC31" s="121">
        <v>1.1499999999999999</v>
      </c>
      <c r="CD31" s="121">
        <v>29.6</v>
      </c>
      <c r="CE31" s="147">
        <v>3.7334070796460179</v>
      </c>
      <c r="CF31" s="147">
        <v>62.16225</v>
      </c>
      <c r="CG31" s="121">
        <v>14</v>
      </c>
      <c r="CH31" s="79">
        <v>3522</v>
      </c>
      <c r="CI31" s="121">
        <v>225</v>
      </c>
      <c r="CJ31" s="121">
        <v>661</v>
      </c>
      <c r="CK31" s="74">
        <v>2324</v>
      </c>
      <c r="CL31" s="74">
        <v>594</v>
      </c>
      <c r="CM31" s="74">
        <v>166</v>
      </c>
      <c r="CN31" s="74">
        <v>297</v>
      </c>
      <c r="CO31" s="170">
        <v>1.45</v>
      </c>
      <c r="CP31" s="121" t="s">
        <v>439</v>
      </c>
      <c r="CQ31" s="121">
        <v>2</v>
      </c>
      <c r="CR31" s="121">
        <v>15</v>
      </c>
      <c r="CS31" s="121">
        <v>5</v>
      </c>
      <c r="CT31" s="121">
        <v>3</v>
      </c>
      <c r="CU31" s="121">
        <v>220</v>
      </c>
      <c r="CV31" s="121">
        <v>12</v>
      </c>
      <c r="CW31" s="79">
        <v>747</v>
      </c>
      <c r="CX31" s="121">
        <v>5</v>
      </c>
      <c r="CY31" s="121">
        <v>481</v>
      </c>
      <c r="CZ31" s="121">
        <v>30</v>
      </c>
      <c r="DA31" s="121">
        <v>445</v>
      </c>
      <c r="DB31" s="121">
        <v>15</v>
      </c>
      <c r="DC31" s="121">
        <v>115</v>
      </c>
      <c r="DD31" s="121">
        <v>6</v>
      </c>
      <c r="DE31" s="121">
        <v>170</v>
      </c>
      <c r="DF31" s="79">
        <v>7147</v>
      </c>
      <c r="DG31" s="79">
        <v>2507</v>
      </c>
      <c r="DH31" s="79">
        <v>1228</v>
      </c>
      <c r="DI31" s="79">
        <v>801523.75</v>
      </c>
      <c r="DJ31" s="79">
        <v>412803.14600000001</v>
      </c>
      <c r="DK31" s="79">
        <v>337238.11700000003</v>
      </c>
      <c r="DL31" s="79">
        <v>55079</v>
      </c>
      <c r="DM31" s="121">
        <v>9</v>
      </c>
      <c r="DN31" s="79">
        <v>11083</v>
      </c>
      <c r="DO31" s="79">
        <v>1534</v>
      </c>
      <c r="DP31" s="79">
        <v>961</v>
      </c>
      <c r="DQ31" s="121">
        <v>129</v>
      </c>
      <c r="DR31" s="121">
        <v>556</v>
      </c>
      <c r="DS31" s="79">
        <v>9760</v>
      </c>
      <c r="DT31" s="100">
        <v>9457</v>
      </c>
      <c r="DU31" s="79">
        <v>1543</v>
      </c>
      <c r="DV31" s="79">
        <v>2299</v>
      </c>
      <c r="DW31" s="121">
        <v>188</v>
      </c>
      <c r="DX31" s="121">
        <v>228</v>
      </c>
      <c r="DY31" s="121">
        <v>3</v>
      </c>
      <c r="DZ31" s="121">
        <v>1372</v>
      </c>
      <c r="EA31" s="121">
        <v>23</v>
      </c>
      <c r="EB31" s="121">
        <v>13004</v>
      </c>
      <c r="EC31" s="74" t="s">
        <v>1208</v>
      </c>
      <c r="ED31" s="116">
        <v>59</v>
      </c>
      <c r="EE31" s="79">
        <v>6561</v>
      </c>
      <c r="EF31" s="118">
        <v>5377</v>
      </c>
      <c r="EG31" s="121">
        <v>0</v>
      </c>
      <c r="EH31" s="115">
        <v>754</v>
      </c>
      <c r="EI31" s="121">
        <v>53</v>
      </c>
      <c r="EJ31" s="121">
        <v>39</v>
      </c>
      <c r="EK31" s="147">
        <v>54.7</v>
      </c>
      <c r="EL31" s="121">
        <v>20</v>
      </c>
      <c r="EM31" s="121">
        <v>60</v>
      </c>
      <c r="EN31" s="121">
        <v>674</v>
      </c>
      <c r="EO31" s="121">
        <v>71</v>
      </c>
      <c r="EP31" s="121">
        <v>27</v>
      </c>
      <c r="EQ31" s="121">
        <v>677</v>
      </c>
      <c r="ER31" s="79">
        <v>1305</v>
      </c>
      <c r="ES31" s="121">
        <v>99.8</v>
      </c>
      <c r="ET31" s="121">
        <v>96.1</v>
      </c>
      <c r="EU31" s="121">
        <v>196</v>
      </c>
      <c r="EV31" s="147">
        <v>15.3</v>
      </c>
      <c r="EW31" s="121">
        <v>41187</v>
      </c>
      <c r="EX31" s="121">
        <v>27.5</v>
      </c>
      <c r="EY31" s="121">
        <v>353286</v>
      </c>
      <c r="EZ31" s="147">
        <v>-1.3</v>
      </c>
      <c r="FA31" s="121">
        <v>198</v>
      </c>
      <c r="FB31" s="121">
        <v>156</v>
      </c>
      <c r="FC31" s="120">
        <v>4246</v>
      </c>
      <c r="FD31" s="121">
        <v>131</v>
      </c>
      <c r="FE31" s="328" t="s">
        <v>1209</v>
      </c>
      <c r="FF31" s="121">
        <v>100</v>
      </c>
      <c r="FG31" s="147">
        <v>100</v>
      </c>
      <c r="FH31" s="79">
        <v>73220</v>
      </c>
      <c r="FI31" s="79">
        <v>4864</v>
      </c>
      <c r="FJ31" s="79">
        <v>724</v>
      </c>
      <c r="FK31" s="121">
        <v>63841</v>
      </c>
      <c r="FL31" s="121">
        <v>54404</v>
      </c>
      <c r="FM31" s="121">
        <v>5232</v>
      </c>
      <c r="FN31" s="121">
        <v>4205</v>
      </c>
      <c r="FO31" s="121">
        <v>4515</v>
      </c>
      <c r="FP31" s="168">
        <v>19.100000000000001</v>
      </c>
      <c r="FQ31" s="116">
        <v>58</v>
      </c>
      <c r="FR31" s="111">
        <v>13.56</v>
      </c>
      <c r="FS31" s="118">
        <v>5214</v>
      </c>
      <c r="FT31" s="121">
        <v>60</v>
      </c>
      <c r="FU31" s="121">
        <v>0</v>
      </c>
      <c r="FV31" s="121">
        <v>181</v>
      </c>
      <c r="FW31" s="171">
        <v>23</v>
      </c>
      <c r="FX31" s="142">
        <v>522</v>
      </c>
      <c r="FY31" s="502">
        <v>57.734488573588415</v>
      </c>
      <c r="FZ31" s="74" t="s">
        <v>1208</v>
      </c>
      <c r="GA31" s="111">
        <v>99.32</v>
      </c>
      <c r="GB31" s="111">
        <v>85.36</v>
      </c>
      <c r="GC31" s="147">
        <v>96.92</v>
      </c>
      <c r="GD31" s="168">
        <v>57.7</v>
      </c>
      <c r="GE31" s="117">
        <v>49</v>
      </c>
      <c r="GF31" s="116">
        <v>8</v>
      </c>
      <c r="GG31" s="116">
        <v>37</v>
      </c>
      <c r="GH31" s="121">
        <v>598</v>
      </c>
      <c r="GI31" s="121">
        <v>5</v>
      </c>
      <c r="GJ31" s="121">
        <v>885</v>
      </c>
      <c r="GK31" s="121">
        <v>1776</v>
      </c>
      <c r="GL31" s="121">
        <v>4</v>
      </c>
      <c r="GM31" s="115">
        <v>3369368</v>
      </c>
      <c r="GN31" s="114">
        <v>3712</v>
      </c>
      <c r="GO31" s="121">
        <v>8787966</v>
      </c>
      <c r="GP31" s="121">
        <v>6240655</v>
      </c>
      <c r="GQ31" s="79">
        <v>11031</v>
      </c>
      <c r="GR31" s="121">
        <v>13</v>
      </c>
      <c r="GS31" s="121">
        <v>1566</v>
      </c>
      <c r="GT31" s="121">
        <v>9452</v>
      </c>
      <c r="GU31" s="79">
        <v>100001</v>
      </c>
      <c r="GV31" s="79">
        <v>132</v>
      </c>
      <c r="GW31" s="79">
        <v>16709</v>
      </c>
      <c r="GX31" s="79">
        <v>83160</v>
      </c>
      <c r="GY31" s="79">
        <v>752</v>
      </c>
      <c r="GZ31" s="79">
        <v>5939</v>
      </c>
      <c r="HA31" s="79">
        <v>442990</v>
      </c>
      <c r="HB31" s="79">
        <v>1690</v>
      </c>
      <c r="HC31" s="79">
        <v>11438</v>
      </c>
      <c r="HD31" s="79">
        <v>257000</v>
      </c>
      <c r="HE31" s="79">
        <v>232</v>
      </c>
      <c r="HF31" s="79">
        <v>9019</v>
      </c>
      <c r="HG31" s="79">
        <v>250867.06</v>
      </c>
      <c r="HH31" s="121">
        <v>228</v>
      </c>
      <c r="HI31" s="121">
        <v>6512</v>
      </c>
      <c r="HJ31" s="121">
        <v>105001</v>
      </c>
      <c r="HK31" s="121">
        <v>18.68</v>
      </c>
      <c r="HL31" s="121">
        <v>536</v>
      </c>
      <c r="HM31" s="79">
        <v>1785</v>
      </c>
      <c r="HN31" s="79">
        <v>938</v>
      </c>
      <c r="HO31" s="121">
        <v>256</v>
      </c>
      <c r="HP31" s="74" t="s">
        <v>1208</v>
      </c>
      <c r="HQ31" s="74" t="s">
        <v>1208</v>
      </c>
      <c r="HR31" s="74" t="s">
        <v>1208</v>
      </c>
      <c r="HS31" s="121">
        <v>8</v>
      </c>
      <c r="HT31" s="79">
        <v>675316</v>
      </c>
      <c r="HU31" s="79">
        <v>4049197</v>
      </c>
      <c r="HV31" s="121">
        <v>468700</v>
      </c>
      <c r="HW31" s="121">
        <v>657886</v>
      </c>
      <c r="HX31" s="121">
        <v>140359</v>
      </c>
      <c r="HY31" s="121">
        <v>1379</v>
      </c>
      <c r="HZ31" s="121">
        <v>3257</v>
      </c>
      <c r="IA31" s="121">
        <v>123770</v>
      </c>
      <c r="IB31" s="121">
        <v>72544</v>
      </c>
      <c r="IC31" s="121">
        <v>12676</v>
      </c>
      <c r="ID31" s="121">
        <v>2663646</v>
      </c>
      <c r="IE31" s="121">
        <v>3557</v>
      </c>
      <c r="IF31" s="79">
        <v>420</v>
      </c>
      <c r="IG31" s="79">
        <v>2</v>
      </c>
      <c r="IH31" s="121">
        <v>121</v>
      </c>
      <c r="II31" s="79" t="s">
        <v>439</v>
      </c>
      <c r="IJ31" s="121">
        <v>33090</v>
      </c>
      <c r="IK31" s="79">
        <v>123405</v>
      </c>
      <c r="IL31" s="121">
        <v>14355</v>
      </c>
      <c r="IM31" s="121" t="s">
        <v>439</v>
      </c>
      <c r="IN31" s="464">
        <v>32.909999999999997</v>
      </c>
      <c r="IO31" s="463">
        <v>149277</v>
      </c>
      <c r="IP31" s="466">
        <v>11</v>
      </c>
      <c r="IQ31" s="121">
        <v>4</v>
      </c>
      <c r="IR31" s="121">
        <v>4</v>
      </c>
      <c r="IS31" s="121">
        <v>280</v>
      </c>
      <c r="IT31" s="121">
        <v>258</v>
      </c>
      <c r="IU31" s="121">
        <v>79079</v>
      </c>
      <c r="IV31" s="147">
        <v>69.3</v>
      </c>
      <c r="IW31" s="147">
        <v>53.2</v>
      </c>
      <c r="IX31" s="147">
        <v>32.799999999999997</v>
      </c>
      <c r="IY31" s="147">
        <v>63.1</v>
      </c>
      <c r="IZ31" s="147">
        <v>20.6</v>
      </c>
      <c r="JA31" s="121">
        <v>3</v>
      </c>
      <c r="JB31" s="121">
        <v>8</v>
      </c>
      <c r="JC31" s="111">
        <v>68.94</v>
      </c>
      <c r="JD31" s="110">
        <v>0.76200000000000001</v>
      </c>
      <c r="JE31" s="109">
        <v>95.8</v>
      </c>
      <c r="JF31" s="109">
        <v>7</v>
      </c>
      <c r="JG31" s="109">
        <v>3.3</v>
      </c>
      <c r="JH31" s="108">
        <v>78191674</v>
      </c>
      <c r="JI31" s="74">
        <v>35.700000000000003</v>
      </c>
      <c r="JJ31" s="74">
        <v>42.6</v>
      </c>
      <c r="JK31" s="121" t="s">
        <v>439</v>
      </c>
      <c r="JL31" s="121" t="s">
        <v>439</v>
      </c>
      <c r="JM31" s="168">
        <v>58.2</v>
      </c>
      <c r="JN31" s="147">
        <v>51.6</v>
      </c>
      <c r="JO31" s="79">
        <v>1761</v>
      </c>
      <c r="JP31" s="74" t="s">
        <v>1208</v>
      </c>
      <c r="JQ31" s="74" t="s">
        <v>1208</v>
      </c>
      <c r="JR31" s="74" t="s">
        <v>1208</v>
      </c>
      <c r="JS31" s="72">
        <v>28</v>
      </c>
      <c r="JT31" s="147">
        <v>23.6</v>
      </c>
      <c r="JU31" s="79">
        <v>36442</v>
      </c>
      <c r="JV31" s="79">
        <v>754</v>
      </c>
      <c r="JW31" s="79">
        <v>586</v>
      </c>
      <c r="JX31" s="79">
        <v>3015</v>
      </c>
      <c r="JY31" s="79">
        <v>3438</v>
      </c>
      <c r="JZ31" s="79">
        <v>3494</v>
      </c>
      <c r="KA31" s="79">
        <v>4063</v>
      </c>
      <c r="KB31" s="79">
        <v>4712</v>
      </c>
      <c r="KC31" s="79">
        <v>5732</v>
      </c>
      <c r="KD31" s="79">
        <v>5196</v>
      </c>
      <c r="KE31" s="79">
        <v>4585</v>
      </c>
      <c r="KF31" s="79">
        <v>3560</v>
      </c>
      <c r="KG31" s="79">
        <v>2752</v>
      </c>
      <c r="KH31" s="74" t="s">
        <v>1208</v>
      </c>
      <c r="KI31" s="79">
        <v>2266</v>
      </c>
      <c r="KJ31" s="79">
        <v>1158</v>
      </c>
      <c r="KK31" s="79">
        <v>587</v>
      </c>
      <c r="KL31" s="79">
        <v>252</v>
      </c>
      <c r="KM31" s="79">
        <v>4212</v>
      </c>
      <c r="KN31" s="79">
        <v>4436</v>
      </c>
      <c r="KO31" s="79">
        <v>3975</v>
      </c>
      <c r="KP31" s="79">
        <v>4340</v>
      </c>
      <c r="KQ31" s="79">
        <v>5036</v>
      </c>
      <c r="KR31" s="79">
        <v>5797</v>
      </c>
      <c r="KS31" s="79">
        <v>6965</v>
      </c>
      <c r="KT31" s="79">
        <v>6372</v>
      </c>
      <c r="KU31" s="79">
        <v>5958</v>
      </c>
      <c r="KV31" s="79">
        <v>5552</v>
      </c>
      <c r="KW31" s="79">
        <v>5917</v>
      </c>
      <c r="KX31" s="74" t="s">
        <v>1207</v>
      </c>
      <c r="KY31" s="79">
        <v>6914</v>
      </c>
      <c r="KZ31" s="79">
        <v>5979</v>
      </c>
      <c r="LA31" s="79">
        <v>5109</v>
      </c>
      <c r="LB31" s="79">
        <v>7660</v>
      </c>
    </row>
    <row r="32" spans="1:314" ht="12" customHeight="1">
      <c r="A32" s="3">
        <v>202011</v>
      </c>
      <c r="B32" s="166" t="s">
        <v>722</v>
      </c>
      <c r="C32" s="94">
        <v>834.81</v>
      </c>
      <c r="D32" s="71">
        <v>372080</v>
      </c>
      <c r="E32" s="72">
        <v>12.2</v>
      </c>
      <c r="F32" s="72">
        <v>57.8</v>
      </c>
      <c r="G32" s="72">
        <v>30</v>
      </c>
      <c r="H32" s="79">
        <v>16148</v>
      </c>
      <c r="I32" s="79">
        <v>34990</v>
      </c>
      <c r="J32" s="79">
        <v>55801</v>
      </c>
      <c r="K32" s="71">
        <v>60016</v>
      </c>
      <c r="L32" s="71">
        <v>162599</v>
      </c>
      <c r="M32" s="71">
        <v>4049</v>
      </c>
      <c r="N32" s="71">
        <v>10728</v>
      </c>
      <c r="O32" s="74">
        <v>10859</v>
      </c>
      <c r="P32" s="74" t="s">
        <v>1208</v>
      </c>
      <c r="Q32" s="74" t="s">
        <v>1208</v>
      </c>
      <c r="R32" s="79">
        <v>366033</v>
      </c>
      <c r="S32" s="71">
        <v>372760</v>
      </c>
      <c r="T32" s="71">
        <v>382352</v>
      </c>
      <c r="U32" s="71">
        <v>51715</v>
      </c>
      <c r="V32" s="71">
        <v>1420500</v>
      </c>
      <c r="W32" s="71">
        <v>511930</v>
      </c>
      <c r="X32" s="71">
        <v>1074530</v>
      </c>
      <c r="Y32" s="86" t="s">
        <v>439</v>
      </c>
      <c r="Z32" s="477">
        <v>89</v>
      </c>
      <c r="AA32" s="86">
        <v>54</v>
      </c>
      <c r="AB32" s="74" t="s">
        <v>1208</v>
      </c>
      <c r="AC32" s="74" t="s">
        <v>1208</v>
      </c>
      <c r="AD32" s="87">
        <v>8947</v>
      </c>
      <c r="AE32" s="71">
        <v>7136.47</v>
      </c>
      <c r="AF32" s="101">
        <v>1996.84</v>
      </c>
      <c r="AG32" s="71">
        <v>1292</v>
      </c>
      <c r="AH32" s="71">
        <v>155482</v>
      </c>
      <c r="AI32" s="71">
        <v>1971</v>
      </c>
      <c r="AJ32" s="74" t="s">
        <v>1208</v>
      </c>
      <c r="AK32" s="477">
        <v>23</v>
      </c>
      <c r="AL32" s="71">
        <v>2767</v>
      </c>
      <c r="AM32" s="74">
        <v>54</v>
      </c>
      <c r="AN32" s="71">
        <v>18087</v>
      </c>
      <c r="AO32" s="71">
        <v>1126</v>
      </c>
      <c r="AP32" s="71">
        <v>201</v>
      </c>
      <c r="AQ32" s="102">
        <v>25</v>
      </c>
      <c r="AR32" s="71">
        <v>9111</v>
      </c>
      <c r="AS32" s="71">
        <v>773</v>
      </c>
      <c r="AT32" s="71">
        <v>1</v>
      </c>
      <c r="AU32" s="71">
        <v>392</v>
      </c>
      <c r="AV32" s="71">
        <v>10</v>
      </c>
      <c r="AW32" s="71">
        <v>90</v>
      </c>
      <c r="AX32" s="74" t="s">
        <v>1208</v>
      </c>
      <c r="AY32" s="74" t="s">
        <v>1208</v>
      </c>
      <c r="AZ32" s="74" t="s">
        <v>1208</v>
      </c>
      <c r="BA32" s="74" t="s">
        <v>1208</v>
      </c>
      <c r="BB32" s="72">
        <v>100</v>
      </c>
      <c r="BC32" s="72">
        <v>120.6</v>
      </c>
      <c r="BD32" s="72">
        <v>113.9</v>
      </c>
      <c r="BE32" s="74" t="s">
        <v>1208</v>
      </c>
      <c r="BF32" s="86">
        <v>8</v>
      </c>
      <c r="BG32" s="102">
        <v>14</v>
      </c>
      <c r="BH32" s="102">
        <v>9</v>
      </c>
      <c r="BI32" s="74" t="s">
        <v>1208</v>
      </c>
      <c r="BJ32" s="74" t="s">
        <v>1208</v>
      </c>
      <c r="BK32" s="86">
        <v>8</v>
      </c>
      <c r="BL32" s="86">
        <v>8</v>
      </c>
      <c r="BM32" s="102">
        <v>14</v>
      </c>
      <c r="BN32" s="102">
        <v>9</v>
      </c>
      <c r="BO32" s="74">
        <v>4</v>
      </c>
      <c r="BP32" s="71">
        <v>36079</v>
      </c>
      <c r="BQ32" s="74">
        <v>2</v>
      </c>
      <c r="BR32" s="71">
        <v>42944</v>
      </c>
      <c r="BS32" s="74">
        <v>1</v>
      </c>
      <c r="BT32" s="71">
        <v>37900</v>
      </c>
      <c r="BU32" s="74">
        <v>8</v>
      </c>
      <c r="BV32" s="71">
        <v>9759</v>
      </c>
      <c r="BW32" s="72">
        <v>59.9</v>
      </c>
      <c r="BX32" s="86">
        <v>2</v>
      </c>
      <c r="BY32" s="86">
        <v>4</v>
      </c>
      <c r="BZ32" s="86">
        <v>441</v>
      </c>
      <c r="CA32" s="86">
        <v>5343</v>
      </c>
      <c r="CB32" s="72" t="s">
        <v>439</v>
      </c>
      <c r="CC32" s="101">
        <v>1.5</v>
      </c>
      <c r="CD32" s="72">
        <v>47.6</v>
      </c>
      <c r="CE32" s="72">
        <v>3.1391016300538985</v>
      </c>
      <c r="CF32" s="72">
        <v>63.952240000000003</v>
      </c>
      <c r="CG32" s="74">
        <v>25</v>
      </c>
      <c r="CH32" s="71">
        <v>5186</v>
      </c>
      <c r="CI32" s="74">
        <v>298</v>
      </c>
      <c r="CJ32" s="74">
        <v>967</v>
      </c>
      <c r="CK32" s="74">
        <v>4208</v>
      </c>
      <c r="CL32" s="74">
        <v>1144</v>
      </c>
      <c r="CM32" s="74">
        <v>373</v>
      </c>
      <c r="CN32" s="74">
        <v>529</v>
      </c>
      <c r="CO32" s="94">
        <v>1.41</v>
      </c>
      <c r="CP32" s="101" t="s">
        <v>439</v>
      </c>
      <c r="CQ32" s="74">
        <v>4</v>
      </c>
      <c r="CR32" s="74">
        <v>6</v>
      </c>
      <c r="CS32" s="74">
        <v>11</v>
      </c>
      <c r="CT32" s="74">
        <v>2</v>
      </c>
      <c r="CU32" s="74">
        <v>150</v>
      </c>
      <c r="CV32" s="74">
        <v>23</v>
      </c>
      <c r="CW32" s="71">
        <v>1671</v>
      </c>
      <c r="CX32" s="74">
        <v>13</v>
      </c>
      <c r="CY32" s="74">
        <v>1324</v>
      </c>
      <c r="CZ32" s="86">
        <v>48</v>
      </c>
      <c r="DA32" s="86">
        <v>834</v>
      </c>
      <c r="DB32" s="86">
        <v>6</v>
      </c>
      <c r="DC32" s="86">
        <v>64</v>
      </c>
      <c r="DD32" s="86">
        <v>11</v>
      </c>
      <c r="DE32" s="86">
        <v>315</v>
      </c>
      <c r="DF32" s="71">
        <v>12357</v>
      </c>
      <c r="DG32" s="71">
        <v>3894</v>
      </c>
      <c r="DH32" s="71">
        <v>2798</v>
      </c>
      <c r="DI32" s="71">
        <v>1089167.176</v>
      </c>
      <c r="DJ32" s="71">
        <v>664861.86800000002</v>
      </c>
      <c r="DK32" s="71">
        <v>788401.64300000004</v>
      </c>
      <c r="DL32" s="71">
        <v>111398</v>
      </c>
      <c r="DM32" s="74">
        <v>19</v>
      </c>
      <c r="DN32" s="71">
        <v>20941</v>
      </c>
      <c r="DO32" s="71">
        <v>2919</v>
      </c>
      <c r="DP32" s="71">
        <v>1683</v>
      </c>
      <c r="DQ32" s="86">
        <v>477</v>
      </c>
      <c r="DR32" s="86">
        <v>1957</v>
      </c>
      <c r="DS32" s="71">
        <v>14619</v>
      </c>
      <c r="DT32" s="122">
        <v>14874</v>
      </c>
      <c r="DU32" s="71">
        <v>3529</v>
      </c>
      <c r="DV32" s="71">
        <v>4245</v>
      </c>
      <c r="DW32" s="86">
        <v>562</v>
      </c>
      <c r="DX32" s="86">
        <v>264</v>
      </c>
      <c r="DY32" s="86">
        <v>11</v>
      </c>
      <c r="DZ32" s="86">
        <v>2288</v>
      </c>
      <c r="EA32" s="86">
        <v>50</v>
      </c>
      <c r="EB32" s="86">
        <v>14877</v>
      </c>
      <c r="EC32" s="74" t="s">
        <v>1208</v>
      </c>
      <c r="ED32" s="116">
        <v>93</v>
      </c>
      <c r="EE32" s="71">
        <v>10138</v>
      </c>
      <c r="EF32" s="118">
        <v>8747</v>
      </c>
      <c r="EG32" s="74">
        <v>7</v>
      </c>
      <c r="EH32" s="115">
        <v>1492</v>
      </c>
      <c r="EI32" s="86">
        <v>92</v>
      </c>
      <c r="EJ32" s="86">
        <v>58</v>
      </c>
      <c r="EK32" s="72">
        <v>72.44</v>
      </c>
      <c r="EL32" s="86">
        <v>56</v>
      </c>
      <c r="EM32" s="86">
        <v>150</v>
      </c>
      <c r="EN32" s="86">
        <v>1323</v>
      </c>
      <c r="EO32" s="87">
        <v>425</v>
      </c>
      <c r="EP32" s="87">
        <v>39</v>
      </c>
      <c r="EQ32" s="87">
        <v>2235</v>
      </c>
      <c r="ER32" s="71">
        <v>2537</v>
      </c>
      <c r="ES32" s="72">
        <v>98.4</v>
      </c>
      <c r="ET32" s="72">
        <v>94.7</v>
      </c>
      <c r="EU32" s="87">
        <v>171</v>
      </c>
      <c r="EV32" s="72">
        <v>8.6999999999999993</v>
      </c>
      <c r="EW32" s="87">
        <v>71128</v>
      </c>
      <c r="EX32" s="72">
        <v>43.8</v>
      </c>
      <c r="EY32" s="87">
        <v>376642</v>
      </c>
      <c r="EZ32" s="72">
        <v>-1.5</v>
      </c>
      <c r="FA32" s="86">
        <v>559</v>
      </c>
      <c r="FB32" s="86">
        <v>11</v>
      </c>
      <c r="FC32" s="125">
        <v>10565</v>
      </c>
      <c r="FD32" s="86">
        <v>164</v>
      </c>
      <c r="FE32" s="328" t="s">
        <v>1209</v>
      </c>
      <c r="FF32" s="86">
        <v>100</v>
      </c>
      <c r="FG32" s="72">
        <v>100</v>
      </c>
      <c r="FH32" s="71">
        <v>125744</v>
      </c>
      <c r="FI32" s="71">
        <v>4532</v>
      </c>
      <c r="FJ32" s="71">
        <v>590</v>
      </c>
      <c r="FK32" s="115">
        <v>111286</v>
      </c>
      <c r="FL32" s="71">
        <v>89065</v>
      </c>
      <c r="FM32" s="71">
        <v>17006</v>
      </c>
      <c r="FN32" s="71">
        <v>5215</v>
      </c>
      <c r="FO32" s="71">
        <v>9926</v>
      </c>
      <c r="FP32" s="119">
        <v>27.2</v>
      </c>
      <c r="FQ32" s="116">
        <v>206</v>
      </c>
      <c r="FR32" s="111">
        <v>7.86</v>
      </c>
      <c r="FS32" s="118">
        <v>8003</v>
      </c>
      <c r="FT32" s="86">
        <v>58</v>
      </c>
      <c r="FU32" s="86">
        <v>142</v>
      </c>
      <c r="FV32" s="86">
        <v>383</v>
      </c>
      <c r="FW32" s="96">
        <v>31</v>
      </c>
      <c r="FX32" s="95">
        <v>878</v>
      </c>
      <c r="FY32" s="149">
        <v>63.603209336250913</v>
      </c>
      <c r="FZ32" s="74" t="s">
        <v>1208</v>
      </c>
      <c r="GA32" s="111">
        <v>99.83</v>
      </c>
      <c r="GB32" s="111">
        <v>85.8</v>
      </c>
      <c r="GC32" s="72">
        <v>94.2</v>
      </c>
      <c r="GD32" s="80">
        <v>33.799999999999997</v>
      </c>
      <c r="GE32" s="117">
        <v>100</v>
      </c>
      <c r="GF32" s="116">
        <v>18</v>
      </c>
      <c r="GG32" s="116">
        <v>99</v>
      </c>
      <c r="GH32" s="86">
        <v>992</v>
      </c>
      <c r="GI32" s="86">
        <v>5</v>
      </c>
      <c r="GJ32" s="86">
        <v>1282</v>
      </c>
      <c r="GK32" s="86">
        <v>2215</v>
      </c>
      <c r="GL32" s="86">
        <v>4</v>
      </c>
      <c r="GM32" s="115">
        <v>4484800</v>
      </c>
      <c r="GN32" s="114">
        <v>5880</v>
      </c>
      <c r="GO32" s="101" t="s">
        <v>439</v>
      </c>
      <c r="GP32" s="101" t="s">
        <v>439</v>
      </c>
      <c r="GQ32" s="71">
        <v>19132</v>
      </c>
      <c r="GR32" s="74">
        <v>117</v>
      </c>
      <c r="GS32" s="74">
        <v>3073</v>
      </c>
      <c r="GT32" s="74">
        <v>15942</v>
      </c>
      <c r="GU32" s="71">
        <v>183710</v>
      </c>
      <c r="GV32" s="71">
        <v>1935</v>
      </c>
      <c r="GW32" s="71">
        <v>35898</v>
      </c>
      <c r="GX32" s="71">
        <v>145877</v>
      </c>
      <c r="GY32" s="71">
        <v>1146</v>
      </c>
      <c r="GZ32" s="71">
        <v>10855</v>
      </c>
      <c r="HA32" s="71">
        <v>1219076</v>
      </c>
      <c r="HB32" s="71">
        <v>2661</v>
      </c>
      <c r="HC32" s="71">
        <v>19717</v>
      </c>
      <c r="HD32" s="71">
        <v>465930</v>
      </c>
      <c r="HE32" s="71">
        <v>459</v>
      </c>
      <c r="HF32" s="71">
        <v>19725</v>
      </c>
      <c r="HG32" s="71">
        <v>593783.38</v>
      </c>
      <c r="HH32" s="74">
        <v>448</v>
      </c>
      <c r="HI32" s="86">
        <v>12719</v>
      </c>
      <c r="HJ32" s="86">
        <v>268691</v>
      </c>
      <c r="HK32" s="88">
        <v>106</v>
      </c>
      <c r="HL32" s="101" t="s">
        <v>439</v>
      </c>
      <c r="HM32" s="71">
        <v>9902</v>
      </c>
      <c r="HN32" s="71">
        <v>3824</v>
      </c>
      <c r="HO32" s="87">
        <v>310</v>
      </c>
      <c r="HP32" s="74" t="s">
        <v>1208</v>
      </c>
      <c r="HQ32" s="74" t="s">
        <v>1208</v>
      </c>
      <c r="HR32" s="74" t="s">
        <v>1208</v>
      </c>
      <c r="HS32" s="87">
        <v>122</v>
      </c>
      <c r="HT32" s="71">
        <v>4383461</v>
      </c>
      <c r="HU32" s="71">
        <v>20474522</v>
      </c>
      <c r="HV32" s="86">
        <v>2066014</v>
      </c>
      <c r="HW32" s="86">
        <v>3618823</v>
      </c>
      <c r="HX32" s="86">
        <v>335511</v>
      </c>
      <c r="HY32" s="86">
        <v>10800</v>
      </c>
      <c r="HZ32" s="86">
        <v>6350</v>
      </c>
      <c r="IA32" s="86">
        <v>260410</v>
      </c>
      <c r="IB32" s="86">
        <v>157250</v>
      </c>
      <c r="IC32" s="85">
        <v>30710</v>
      </c>
      <c r="ID32" s="85">
        <v>5414205</v>
      </c>
      <c r="IE32" s="85">
        <v>46756</v>
      </c>
      <c r="IF32" s="79">
        <v>170</v>
      </c>
      <c r="IG32" s="79">
        <v>25</v>
      </c>
      <c r="IH32" s="85">
        <v>84</v>
      </c>
      <c r="II32" s="79">
        <v>0</v>
      </c>
      <c r="IJ32" s="85">
        <v>114017</v>
      </c>
      <c r="IK32" s="71">
        <v>236442</v>
      </c>
      <c r="IL32" s="79">
        <v>14700</v>
      </c>
      <c r="IM32" s="113">
        <v>0</v>
      </c>
      <c r="IN32" s="112">
        <v>55.4</v>
      </c>
      <c r="IO32" s="86">
        <v>272005</v>
      </c>
      <c r="IP32" s="162">
        <v>-2.06</v>
      </c>
      <c r="IQ32" s="80">
        <v>5.9</v>
      </c>
      <c r="IR32" s="80">
        <v>5.9</v>
      </c>
      <c r="IS32" s="80">
        <v>917.4</v>
      </c>
      <c r="IT32" s="80">
        <v>916.9</v>
      </c>
      <c r="IU32" s="71">
        <v>49917</v>
      </c>
      <c r="IV32" s="72">
        <v>75.599999999999994</v>
      </c>
      <c r="IW32" s="72">
        <v>52.2</v>
      </c>
      <c r="IX32" s="72">
        <v>37.4</v>
      </c>
      <c r="IY32" s="72">
        <v>61.1</v>
      </c>
      <c r="IZ32" s="72">
        <v>14.8</v>
      </c>
      <c r="JA32" s="79">
        <v>2</v>
      </c>
      <c r="JB32" s="79">
        <v>25</v>
      </c>
      <c r="JC32" s="111">
        <v>95.8</v>
      </c>
      <c r="JD32" s="110">
        <v>0.74</v>
      </c>
      <c r="JE32" s="109">
        <v>90.6</v>
      </c>
      <c r="JF32" s="109">
        <v>3.6</v>
      </c>
      <c r="JG32" s="109">
        <v>5</v>
      </c>
      <c r="JH32" s="108">
        <v>154408204</v>
      </c>
      <c r="JI32" s="74">
        <v>39</v>
      </c>
      <c r="JJ32" s="74">
        <v>33.200000000000003</v>
      </c>
      <c r="JK32" s="101" t="s">
        <v>439</v>
      </c>
      <c r="JL32" s="101" t="s">
        <v>439</v>
      </c>
      <c r="JM32" s="74">
        <v>42.8</v>
      </c>
      <c r="JN32" s="72">
        <v>49.7</v>
      </c>
      <c r="JO32" s="462">
        <v>2832</v>
      </c>
      <c r="JP32" s="74" t="s">
        <v>1208</v>
      </c>
      <c r="JQ32" s="74" t="s">
        <v>1208</v>
      </c>
      <c r="JR32" s="74" t="s">
        <v>1208</v>
      </c>
      <c r="JS32" s="72">
        <v>28</v>
      </c>
      <c r="JT32" s="72">
        <v>32.6</v>
      </c>
      <c r="JU32" s="71">
        <v>61527</v>
      </c>
      <c r="JV32" s="71">
        <v>1271</v>
      </c>
      <c r="JW32" s="71">
        <v>952</v>
      </c>
      <c r="JX32" s="71">
        <v>5134</v>
      </c>
      <c r="JY32" s="71">
        <v>6360</v>
      </c>
      <c r="JZ32" s="71">
        <v>6423</v>
      </c>
      <c r="KA32" s="71">
        <v>7598</v>
      </c>
      <c r="KB32" s="71">
        <v>9828</v>
      </c>
      <c r="KC32" s="71">
        <v>11822</v>
      </c>
      <c r="KD32" s="71">
        <v>10456</v>
      </c>
      <c r="KE32" s="71">
        <v>9363</v>
      </c>
      <c r="KF32" s="71">
        <v>7504</v>
      </c>
      <c r="KG32" s="71">
        <v>5551</v>
      </c>
      <c r="KH32" s="74" t="s">
        <v>1208</v>
      </c>
      <c r="KI32" s="71">
        <v>4456</v>
      </c>
      <c r="KJ32" s="71">
        <v>2417</v>
      </c>
      <c r="KK32" s="71">
        <v>1397</v>
      </c>
      <c r="KL32" s="71">
        <v>777</v>
      </c>
      <c r="KM32" s="71">
        <v>7950</v>
      </c>
      <c r="KN32" s="71">
        <v>6639</v>
      </c>
      <c r="KO32" s="71">
        <v>7265</v>
      </c>
      <c r="KP32" s="71">
        <v>8245</v>
      </c>
      <c r="KQ32" s="71">
        <v>9521</v>
      </c>
      <c r="KR32" s="71">
        <v>11692</v>
      </c>
      <c r="KS32" s="71">
        <v>13783</v>
      </c>
      <c r="KT32" s="71">
        <v>12453</v>
      </c>
      <c r="KU32" s="71">
        <v>11710</v>
      </c>
      <c r="KV32" s="71">
        <v>11284</v>
      </c>
      <c r="KW32" s="71">
        <v>12231</v>
      </c>
      <c r="KX32" s="74" t="s">
        <v>1207</v>
      </c>
      <c r="KY32" s="71">
        <v>13812</v>
      </c>
      <c r="KZ32" s="71">
        <v>11318</v>
      </c>
      <c r="LA32" s="71">
        <v>9491</v>
      </c>
      <c r="LB32" s="71">
        <v>14477</v>
      </c>
    </row>
    <row r="33" spans="1:314" s="454" customFormat="1" ht="12" customHeight="1">
      <c r="A33" s="454">
        <v>202029</v>
      </c>
      <c r="B33" s="254" t="s">
        <v>873</v>
      </c>
      <c r="C33" s="506">
        <v>978.47</v>
      </c>
      <c r="D33" s="507">
        <v>237484</v>
      </c>
      <c r="E33" s="508">
        <v>12.8</v>
      </c>
      <c r="F33" s="508">
        <v>59</v>
      </c>
      <c r="G33" s="508">
        <v>28.2</v>
      </c>
      <c r="H33" s="509">
        <v>11025</v>
      </c>
      <c r="I33" s="509">
        <v>23691</v>
      </c>
      <c r="J33" s="509">
        <v>37025</v>
      </c>
      <c r="K33" s="507">
        <v>36717</v>
      </c>
      <c r="L33" s="507">
        <v>107069</v>
      </c>
      <c r="M33" s="507">
        <v>3991</v>
      </c>
      <c r="N33" s="507">
        <v>9645</v>
      </c>
      <c r="O33" s="510">
        <v>9284</v>
      </c>
      <c r="P33" s="74" t="s">
        <v>1208</v>
      </c>
      <c r="Q33" s="74" t="s">
        <v>1208</v>
      </c>
      <c r="R33" s="509">
        <v>238928</v>
      </c>
      <c r="S33" s="507">
        <v>241145</v>
      </c>
      <c r="T33" s="507">
        <v>254876</v>
      </c>
      <c r="U33" s="507">
        <v>371890</v>
      </c>
      <c r="V33" s="507">
        <v>1406565</v>
      </c>
      <c r="W33" s="507">
        <v>570795</v>
      </c>
      <c r="X33" s="507">
        <v>1291469</v>
      </c>
      <c r="Y33" s="511">
        <v>0</v>
      </c>
      <c r="Z33" s="512">
        <v>41</v>
      </c>
      <c r="AA33" s="511">
        <v>4</v>
      </c>
      <c r="AB33" s="74" t="s">
        <v>1208</v>
      </c>
      <c r="AC33" s="74" t="s">
        <v>1208</v>
      </c>
      <c r="AD33" s="513">
        <v>104127</v>
      </c>
      <c r="AE33" s="507">
        <v>1913.5</v>
      </c>
      <c r="AF33" s="511">
        <v>2000</v>
      </c>
      <c r="AG33" s="507">
        <v>1800</v>
      </c>
      <c r="AH33" s="507">
        <v>197343</v>
      </c>
      <c r="AI33" s="507">
        <v>2000</v>
      </c>
      <c r="AJ33" s="74" t="s">
        <v>1208</v>
      </c>
      <c r="AK33" s="512">
        <v>11</v>
      </c>
      <c r="AL33" s="507">
        <v>1363</v>
      </c>
      <c r="AM33" s="510">
        <v>29</v>
      </c>
      <c r="AN33" s="507">
        <v>12137</v>
      </c>
      <c r="AO33" s="507">
        <v>724</v>
      </c>
      <c r="AP33" s="507">
        <v>193</v>
      </c>
      <c r="AQ33" s="514">
        <v>22</v>
      </c>
      <c r="AR33" s="507">
        <v>5890</v>
      </c>
      <c r="AS33" s="507">
        <v>468</v>
      </c>
      <c r="AT33" s="507">
        <v>3</v>
      </c>
      <c r="AU33" s="507">
        <v>227</v>
      </c>
      <c r="AV33" s="507">
        <v>11</v>
      </c>
      <c r="AW33" s="507">
        <v>31</v>
      </c>
      <c r="AX33" s="74" t="s">
        <v>1208</v>
      </c>
      <c r="AY33" s="74" t="s">
        <v>1208</v>
      </c>
      <c r="AZ33" s="74" t="s">
        <v>1208</v>
      </c>
      <c r="BA33" s="74" t="s">
        <v>1208</v>
      </c>
      <c r="BB33" s="508">
        <v>100</v>
      </c>
      <c r="BC33" s="508">
        <v>127.4</v>
      </c>
      <c r="BD33" s="508">
        <v>105.9</v>
      </c>
      <c r="BE33" s="74" t="s">
        <v>1208</v>
      </c>
      <c r="BF33" s="511">
        <v>8</v>
      </c>
      <c r="BG33" s="514">
        <v>13</v>
      </c>
      <c r="BH33" s="514">
        <v>9</v>
      </c>
      <c r="BI33" s="74" t="s">
        <v>1208</v>
      </c>
      <c r="BJ33" s="74" t="s">
        <v>1208</v>
      </c>
      <c r="BK33" s="511">
        <v>5</v>
      </c>
      <c r="BL33" s="511">
        <v>5</v>
      </c>
      <c r="BM33" s="514">
        <v>11</v>
      </c>
      <c r="BN33" s="514">
        <v>6</v>
      </c>
      <c r="BO33" s="510">
        <v>25</v>
      </c>
      <c r="BP33" s="507">
        <v>43208.7</v>
      </c>
      <c r="BQ33" s="510">
        <v>0</v>
      </c>
      <c r="BR33" s="507">
        <v>0</v>
      </c>
      <c r="BS33" s="510">
        <v>2</v>
      </c>
      <c r="BT33" s="507">
        <v>55256</v>
      </c>
      <c r="BU33" s="510">
        <v>5</v>
      </c>
      <c r="BV33" s="507">
        <v>3158</v>
      </c>
      <c r="BW33" s="508">
        <v>49.5</v>
      </c>
      <c r="BX33" s="511">
        <v>2</v>
      </c>
      <c r="BY33" s="511">
        <v>3</v>
      </c>
      <c r="BZ33" s="511">
        <v>801</v>
      </c>
      <c r="CA33" s="511">
        <v>6883</v>
      </c>
      <c r="CB33" s="508">
        <v>44.7</v>
      </c>
      <c r="CC33" s="515">
        <v>1.08</v>
      </c>
      <c r="CD33" s="508">
        <v>30.3</v>
      </c>
      <c r="CE33" s="508">
        <v>3.2765695218913917</v>
      </c>
      <c r="CF33" s="508">
        <v>64.665779999999998</v>
      </c>
      <c r="CG33" s="510">
        <v>16</v>
      </c>
      <c r="CH33" s="507">
        <v>3678</v>
      </c>
      <c r="CI33" s="510">
        <v>244</v>
      </c>
      <c r="CJ33" s="510">
        <v>1278</v>
      </c>
      <c r="CK33" s="510">
        <v>2599</v>
      </c>
      <c r="CL33" s="510">
        <v>659</v>
      </c>
      <c r="CM33" s="510">
        <v>225</v>
      </c>
      <c r="CN33" s="510">
        <v>386</v>
      </c>
      <c r="CO33" s="506">
        <v>1.46</v>
      </c>
      <c r="CP33" s="511">
        <v>52358575</v>
      </c>
      <c r="CQ33" s="510">
        <v>0</v>
      </c>
      <c r="CR33" s="510">
        <v>0</v>
      </c>
      <c r="CS33" s="510">
        <v>1</v>
      </c>
      <c r="CT33" s="510">
        <v>2</v>
      </c>
      <c r="CU33" s="510">
        <v>200</v>
      </c>
      <c r="CV33" s="510">
        <v>9</v>
      </c>
      <c r="CW33" s="507">
        <v>747</v>
      </c>
      <c r="CX33" s="510">
        <v>9</v>
      </c>
      <c r="CY33" s="510">
        <v>686</v>
      </c>
      <c r="CZ33" s="511">
        <v>21</v>
      </c>
      <c r="DA33" s="511">
        <v>324</v>
      </c>
      <c r="DB33" s="511">
        <v>10</v>
      </c>
      <c r="DC33" s="511">
        <v>100</v>
      </c>
      <c r="DD33" s="511">
        <v>6</v>
      </c>
      <c r="DE33" s="511">
        <v>158</v>
      </c>
      <c r="DF33" s="507">
        <v>9090</v>
      </c>
      <c r="DG33" s="507">
        <v>1781</v>
      </c>
      <c r="DH33" s="507">
        <v>1711</v>
      </c>
      <c r="DI33" s="507">
        <v>910594.47699999996</v>
      </c>
      <c r="DJ33" s="507">
        <v>247757.61199999999</v>
      </c>
      <c r="DK33" s="507">
        <v>484391.038</v>
      </c>
      <c r="DL33" s="507">
        <v>67076</v>
      </c>
      <c r="DM33" s="510">
        <v>12</v>
      </c>
      <c r="DN33" s="507">
        <v>12822</v>
      </c>
      <c r="DO33" s="507">
        <v>1559</v>
      </c>
      <c r="DP33" s="507">
        <v>1117</v>
      </c>
      <c r="DQ33" s="511">
        <v>151</v>
      </c>
      <c r="DR33" s="511">
        <v>1516</v>
      </c>
      <c r="DS33" s="507">
        <v>5159</v>
      </c>
      <c r="DT33" s="516">
        <v>9704</v>
      </c>
      <c r="DU33" s="507">
        <v>2112</v>
      </c>
      <c r="DV33" s="507">
        <v>2915</v>
      </c>
      <c r="DW33" s="511">
        <v>263</v>
      </c>
      <c r="DX33" s="511">
        <v>223</v>
      </c>
      <c r="DY33" s="511">
        <v>1</v>
      </c>
      <c r="DZ33" s="511">
        <v>1331</v>
      </c>
      <c r="EA33" s="511">
        <v>9</v>
      </c>
      <c r="EB33" s="511">
        <v>12968</v>
      </c>
      <c r="EC33" s="74" t="s">
        <v>1208</v>
      </c>
      <c r="ED33" s="517">
        <v>66</v>
      </c>
      <c r="EE33" s="507">
        <v>7925</v>
      </c>
      <c r="EF33" s="518">
        <v>6045</v>
      </c>
      <c r="EG33" s="510">
        <v>2</v>
      </c>
      <c r="EH33" s="519">
        <v>740</v>
      </c>
      <c r="EI33" s="511">
        <v>47</v>
      </c>
      <c r="EJ33" s="511">
        <v>47</v>
      </c>
      <c r="EK33" s="508">
        <v>66.3</v>
      </c>
      <c r="EL33" s="511">
        <v>46</v>
      </c>
      <c r="EM33" s="511">
        <v>207</v>
      </c>
      <c r="EN33" s="511">
        <v>2663</v>
      </c>
      <c r="EO33" s="513">
        <v>188</v>
      </c>
      <c r="EP33" s="513">
        <v>55</v>
      </c>
      <c r="EQ33" s="513">
        <v>626</v>
      </c>
      <c r="ER33" s="507">
        <v>1651</v>
      </c>
      <c r="ES33" s="508">
        <v>77.5</v>
      </c>
      <c r="ET33" s="508">
        <v>79.900000000000006</v>
      </c>
      <c r="EU33" s="513">
        <v>42</v>
      </c>
      <c r="EV33" s="508">
        <v>7.8</v>
      </c>
      <c r="EW33" s="513">
        <v>47734</v>
      </c>
      <c r="EX33" s="508">
        <v>38</v>
      </c>
      <c r="EY33" s="513">
        <v>379633.67534671305</v>
      </c>
      <c r="EZ33" s="520">
        <v>-1.229845037958242</v>
      </c>
      <c r="FA33" s="511">
        <v>329</v>
      </c>
      <c r="FB33" s="511">
        <v>17</v>
      </c>
      <c r="FC33" s="521">
        <v>5703</v>
      </c>
      <c r="FD33" s="511">
        <v>50</v>
      </c>
      <c r="FE33" s="328" t="s">
        <v>1209</v>
      </c>
      <c r="FF33" s="511">
        <v>100</v>
      </c>
      <c r="FG33" s="508">
        <v>100</v>
      </c>
      <c r="FH33" s="507">
        <v>89846</v>
      </c>
      <c r="FI33" s="507">
        <v>5103</v>
      </c>
      <c r="FJ33" s="507">
        <v>469</v>
      </c>
      <c r="FK33" s="519">
        <v>83055</v>
      </c>
      <c r="FL33" s="507">
        <v>74853</v>
      </c>
      <c r="FM33" s="507">
        <v>7228</v>
      </c>
      <c r="FN33" s="507">
        <v>974</v>
      </c>
      <c r="FO33" s="507">
        <v>1688</v>
      </c>
      <c r="FP33" s="522">
        <v>12.8</v>
      </c>
      <c r="FQ33" s="517">
        <v>162</v>
      </c>
      <c r="FR33" s="523">
        <v>14.66</v>
      </c>
      <c r="FS33" s="518">
        <v>5447</v>
      </c>
      <c r="FT33" s="511">
        <v>104</v>
      </c>
      <c r="FU33" s="511">
        <v>115</v>
      </c>
      <c r="FV33" s="511">
        <v>165</v>
      </c>
      <c r="FW33" s="524">
        <v>22</v>
      </c>
      <c r="FX33" s="525">
        <v>589</v>
      </c>
      <c r="FY33" s="526">
        <v>58.171994161825694</v>
      </c>
      <c r="FZ33" s="74" t="s">
        <v>1208</v>
      </c>
      <c r="GA33" s="523">
        <v>99.6</v>
      </c>
      <c r="GB33" s="523">
        <v>85.6</v>
      </c>
      <c r="GC33" s="508">
        <v>97.1</v>
      </c>
      <c r="GD33" s="527">
        <v>19.7</v>
      </c>
      <c r="GE33" s="528">
        <v>62</v>
      </c>
      <c r="GF33" s="517">
        <v>9</v>
      </c>
      <c r="GG33" s="517">
        <v>43</v>
      </c>
      <c r="GH33" s="511">
        <v>724</v>
      </c>
      <c r="GI33" s="511">
        <v>2</v>
      </c>
      <c r="GJ33" s="511">
        <v>1055</v>
      </c>
      <c r="GK33" s="511">
        <v>1153</v>
      </c>
      <c r="GL33" s="511">
        <v>2</v>
      </c>
      <c r="GM33" s="519">
        <v>2546241</v>
      </c>
      <c r="GN33" s="529">
        <v>7569</v>
      </c>
      <c r="GO33" s="511">
        <v>20143562</v>
      </c>
      <c r="GP33" s="511">
        <v>14837153</v>
      </c>
      <c r="GQ33" s="507">
        <v>12844</v>
      </c>
      <c r="GR33" s="510">
        <v>51</v>
      </c>
      <c r="GS33" s="510">
        <v>1840</v>
      </c>
      <c r="GT33" s="510">
        <v>10953</v>
      </c>
      <c r="GU33" s="507">
        <v>119927</v>
      </c>
      <c r="GV33" s="507">
        <v>619</v>
      </c>
      <c r="GW33" s="507">
        <v>22575</v>
      </c>
      <c r="GX33" s="507">
        <v>96733</v>
      </c>
      <c r="GY33" s="507">
        <v>893</v>
      </c>
      <c r="GZ33" s="507">
        <v>8020</v>
      </c>
      <c r="HA33" s="507">
        <v>767176</v>
      </c>
      <c r="HB33" s="507">
        <v>1819</v>
      </c>
      <c r="HC33" s="507">
        <v>13980</v>
      </c>
      <c r="HD33" s="507">
        <v>294648</v>
      </c>
      <c r="HE33" s="507">
        <v>298</v>
      </c>
      <c r="HF33" s="507">
        <v>13682</v>
      </c>
      <c r="HG33" s="507">
        <v>582625.73</v>
      </c>
      <c r="HH33" s="510">
        <v>293</v>
      </c>
      <c r="HI33" s="511" t="s">
        <v>439</v>
      </c>
      <c r="HJ33" s="511" t="s">
        <v>439</v>
      </c>
      <c r="HK33" s="530">
        <v>79.930000000000007</v>
      </c>
      <c r="HL33" s="511">
        <v>6142</v>
      </c>
      <c r="HM33" s="507">
        <v>6185</v>
      </c>
      <c r="HN33" s="507">
        <v>3034</v>
      </c>
      <c r="HO33" s="513">
        <v>547</v>
      </c>
      <c r="HP33" s="74" t="s">
        <v>1208</v>
      </c>
      <c r="HQ33" s="74" t="s">
        <v>1208</v>
      </c>
      <c r="HR33" s="74" t="s">
        <v>1208</v>
      </c>
      <c r="HS33" s="513">
        <v>366</v>
      </c>
      <c r="HT33" s="507">
        <v>2324411</v>
      </c>
      <c r="HU33" s="507">
        <v>12003946</v>
      </c>
      <c r="HV33" s="511">
        <v>1635042</v>
      </c>
      <c r="HW33" s="511">
        <v>2181616</v>
      </c>
      <c r="HX33" s="511">
        <v>199522</v>
      </c>
      <c r="HY33" s="511">
        <v>6350</v>
      </c>
      <c r="HZ33" s="511">
        <v>13515</v>
      </c>
      <c r="IA33" s="511">
        <v>114960</v>
      </c>
      <c r="IB33" s="511">
        <v>49760</v>
      </c>
      <c r="IC33" s="531">
        <v>17222</v>
      </c>
      <c r="ID33" s="531">
        <v>1713587</v>
      </c>
      <c r="IE33" s="531">
        <v>25452</v>
      </c>
      <c r="IF33" s="509">
        <v>78</v>
      </c>
      <c r="IG33" s="509">
        <v>7</v>
      </c>
      <c r="IH33" s="531">
        <v>42</v>
      </c>
      <c r="II33" s="509">
        <v>0</v>
      </c>
      <c r="IJ33" s="531">
        <v>359929</v>
      </c>
      <c r="IK33" s="507">
        <v>156434</v>
      </c>
      <c r="IL33" s="509">
        <v>9350</v>
      </c>
      <c r="IM33" s="532">
        <v>0</v>
      </c>
      <c r="IN33" s="533">
        <v>32.57</v>
      </c>
      <c r="IO33" s="531">
        <v>149054</v>
      </c>
      <c r="IP33" s="534" t="s">
        <v>439</v>
      </c>
      <c r="IQ33" s="535">
        <v>0.9</v>
      </c>
      <c r="IR33" s="535">
        <v>0.9</v>
      </c>
      <c r="IS33" s="507">
        <v>322.60000000000002</v>
      </c>
      <c r="IT33" s="507">
        <v>318.60000000000002</v>
      </c>
      <c r="IU33" s="507">
        <v>46385</v>
      </c>
      <c r="IV33" s="508">
        <v>77.400000000000006</v>
      </c>
      <c r="IW33" s="508">
        <v>62.4</v>
      </c>
      <c r="IX33" s="508">
        <v>49</v>
      </c>
      <c r="IY33" s="508">
        <v>59.1</v>
      </c>
      <c r="IZ33" s="508">
        <v>24.5</v>
      </c>
      <c r="JA33" s="509">
        <v>6</v>
      </c>
      <c r="JB33" s="509">
        <v>13</v>
      </c>
      <c r="JC33" s="523">
        <v>76.3</v>
      </c>
      <c r="JD33" s="536">
        <v>0.73899999999999999</v>
      </c>
      <c r="JE33" s="537">
        <v>87.4</v>
      </c>
      <c r="JF33" s="537">
        <v>3.7</v>
      </c>
      <c r="JG33" s="537">
        <v>4.4000000000000004</v>
      </c>
      <c r="JH33" s="538">
        <v>71703911</v>
      </c>
      <c r="JI33" s="510">
        <v>40.299999999999997</v>
      </c>
      <c r="JJ33" s="510">
        <v>35.1</v>
      </c>
      <c r="JK33" s="510" t="s">
        <v>439</v>
      </c>
      <c r="JL33" s="510" t="s">
        <v>439</v>
      </c>
      <c r="JM33" s="510" t="s">
        <v>439</v>
      </c>
      <c r="JN33" s="508">
        <v>44.8</v>
      </c>
      <c r="JO33" s="539">
        <v>2099</v>
      </c>
      <c r="JP33" s="74" t="s">
        <v>1208</v>
      </c>
      <c r="JQ33" s="74" t="s">
        <v>1208</v>
      </c>
      <c r="JR33" s="74" t="s">
        <v>1208</v>
      </c>
      <c r="JS33" s="508">
        <v>31</v>
      </c>
      <c r="JT33" s="508">
        <v>32.6</v>
      </c>
      <c r="JU33" s="507">
        <v>46133</v>
      </c>
      <c r="JV33" s="507">
        <v>994</v>
      </c>
      <c r="JW33" s="507">
        <v>868</v>
      </c>
      <c r="JX33" s="507">
        <v>3873</v>
      </c>
      <c r="JY33" s="507">
        <v>4476</v>
      </c>
      <c r="JZ33" s="507">
        <v>4399</v>
      </c>
      <c r="KA33" s="507">
        <v>5119</v>
      </c>
      <c r="KB33" s="507">
        <v>6714</v>
      </c>
      <c r="KC33" s="507">
        <v>7791</v>
      </c>
      <c r="KD33" s="507">
        <v>6895</v>
      </c>
      <c r="KE33" s="507">
        <v>5792</v>
      </c>
      <c r="KF33" s="507">
        <v>4622</v>
      </c>
      <c r="KG33" s="507">
        <v>3421</v>
      </c>
      <c r="KH33" s="74" t="s">
        <v>1208</v>
      </c>
      <c r="KI33" s="507">
        <v>2940</v>
      </c>
      <c r="KJ33" s="507">
        <v>1479</v>
      </c>
      <c r="KK33" s="507">
        <v>683</v>
      </c>
      <c r="KL33" s="507">
        <v>384</v>
      </c>
      <c r="KM33" s="507">
        <v>5535</v>
      </c>
      <c r="KN33" s="507">
        <v>5233</v>
      </c>
      <c r="KO33" s="507">
        <v>5274</v>
      </c>
      <c r="KP33" s="507">
        <v>5796</v>
      </c>
      <c r="KQ33" s="507">
        <v>6643</v>
      </c>
      <c r="KR33" s="507">
        <v>8105</v>
      </c>
      <c r="KS33" s="507">
        <v>9198</v>
      </c>
      <c r="KT33" s="507">
        <v>8226</v>
      </c>
      <c r="KU33" s="507">
        <v>7218</v>
      </c>
      <c r="KV33" s="507">
        <v>6653</v>
      </c>
      <c r="KW33" s="507">
        <v>7127</v>
      </c>
      <c r="KX33" s="74" t="s">
        <v>1207</v>
      </c>
      <c r="KY33" s="507">
        <v>8434</v>
      </c>
      <c r="KZ33" s="507">
        <v>7141</v>
      </c>
      <c r="LA33" s="507">
        <v>5967</v>
      </c>
      <c r="LB33" s="507">
        <v>9172</v>
      </c>
    </row>
    <row r="34" spans="1:314" ht="12" customHeight="1">
      <c r="A34" s="3">
        <v>210005</v>
      </c>
      <c r="B34" s="2" t="s">
        <v>723</v>
      </c>
      <c r="C34" s="94">
        <v>203.6</v>
      </c>
      <c r="D34" s="71">
        <v>406407</v>
      </c>
      <c r="E34" s="72">
        <v>12.13</v>
      </c>
      <c r="F34" s="72">
        <v>58.98</v>
      </c>
      <c r="G34" s="72">
        <v>28.89</v>
      </c>
      <c r="H34" s="79">
        <v>18082</v>
      </c>
      <c r="I34" s="79">
        <v>38405</v>
      </c>
      <c r="J34" s="79">
        <v>60441</v>
      </c>
      <c r="K34" s="71">
        <v>62319</v>
      </c>
      <c r="L34" s="71">
        <v>183288</v>
      </c>
      <c r="M34" s="71">
        <v>9490</v>
      </c>
      <c r="N34" s="71">
        <v>14161</v>
      </c>
      <c r="O34" s="74">
        <v>13823</v>
      </c>
      <c r="P34" s="74" t="s">
        <v>1208</v>
      </c>
      <c r="Q34" s="74" t="s">
        <v>1208</v>
      </c>
      <c r="R34" s="79">
        <v>401176</v>
      </c>
      <c r="S34" s="71">
        <v>402557</v>
      </c>
      <c r="T34" s="71">
        <v>410312</v>
      </c>
      <c r="U34" s="71">
        <v>319970</v>
      </c>
      <c r="V34" s="71">
        <v>1775853</v>
      </c>
      <c r="W34" s="71">
        <v>650473</v>
      </c>
      <c r="X34" s="71">
        <v>827924</v>
      </c>
      <c r="Y34" s="86">
        <v>69</v>
      </c>
      <c r="Z34" s="477">
        <v>122</v>
      </c>
      <c r="AA34" s="86">
        <v>9</v>
      </c>
      <c r="AB34" s="74" t="s">
        <v>1208</v>
      </c>
      <c r="AC34" s="74" t="s">
        <v>1208</v>
      </c>
      <c r="AD34" s="87">
        <v>4655</v>
      </c>
      <c r="AE34" s="71">
        <v>2066</v>
      </c>
      <c r="AF34" s="86">
        <v>1305</v>
      </c>
      <c r="AG34" s="71">
        <v>5430</v>
      </c>
      <c r="AH34" s="71">
        <v>75071</v>
      </c>
      <c r="AI34" s="71">
        <v>1208</v>
      </c>
      <c r="AJ34" s="74" t="s">
        <v>1208</v>
      </c>
      <c r="AK34" s="477">
        <v>34</v>
      </c>
      <c r="AL34" s="71">
        <v>6086</v>
      </c>
      <c r="AM34" s="74">
        <v>46</v>
      </c>
      <c r="AN34" s="71">
        <v>19383</v>
      </c>
      <c r="AO34" s="71">
        <v>1379</v>
      </c>
      <c r="AP34" s="71">
        <v>293</v>
      </c>
      <c r="AQ34" s="102">
        <v>23</v>
      </c>
      <c r="AR34" s="71">
        <v>9991</v>
      </c>
      <c r="AS34" s="71">
        <v>791</v>
      </c>
      <c r="AT34" s="71">
        <v>9</v>
      </c>
      <c r="AU34" s="71">
        <v>467</v>
      </c>
      <c r="AV34" s="71">
        <v>44</v>
      </c>
      <c r="AW34" s="71">
        <v>171</v>
      </c>
      <c r="AX34" s="74" t="s">
        <v>1208</v>
      </c>
      <c r="AY34" s="74" t="s">
        <v>1208</v>
      </c>
      <c r="AZ34" s="74" t="s">
        <v>1208</v>
      </c>
      <c r="BA34" s="74" t="s">
        <v>1208</v>
      </c>
      <c r="BB34" s="72">
        <v>100</v>
      </c>
      <c r="BC34" s="72">
        <v>126.4</v>
      </c>
      <c r="BD34" s="72">
        <v>114.2</v>
      </c>
      <c r="BE34" s="74" t="s">
        <v>1208</v>
      </c>
      <c r="BF34" s="86">
        <v>68</v>
      </c>
      <c r="BG34" s="102">
        <v>49</v>
      </c>
      <c r="BH34" s="102">
        <v>23</v>
      </c>
      <c r="BI34" s="74" t="s">
        <v>1208</v>
      </c>
      <c r="BJ34" s="74" t="s">
        <v>1208</v>
      </c>
      <c r="BK34" s="86">
        <v>5</v>
      </c>
      <c r="BL34" s="86">
        <v>5</v>
      </c>
      <c r="BM34" s="102">
        <v>8</v>
      </c>
      <c r="BN34" s="102">
        <v>8</v>
      </c>
      <c r="BO34" s="74">
        <v>11</v>
      </c>
      <c r="BP34" s="71">
        <v>29813</v>
      </c>
      <c r="BQ34" s="74" t="s">
        <v>439</v>
      </c>
      <c r="BR34" s="71" t="s">
        <v>439</v>
      </c>
      <c r="BS34" s="74">
        <v>3</v>
      </c>
      <c r="BT34" s="71">
        <v>34800</v>
      </c>
      <c r="BU34" s="74">
        <v>3</v>
      </c>
      <c r="BV34" s="71">
        <v>2008</v>
      </c>
      <c r="BW34" s="72">
        <v>64.900000000000006</v>
      </c>
      <c r="BX34" s="86">
        <v>4</v>
      </c>
      <c r="BY34" s="86">
        <v>5</v>
      </c>
      <c r="BZ34" s="86">
        <v>1489</v>
      </c>
      <c r="CA34" s="86">
        <v>10651</v>
      </c>
      <c r="CB34" s="72">
        <v>46.3</v>
      </c>
      <c r="CC34" s="101">
        <v>1.49</v>
      </c>
      <c r="CD34" s="72">
        <v>25.97</v>
      </c>
      <c r="CE34" s="72">
        <v>3.3915448666631516</v>
      </c>
      <c r="CF34" s="72">
        <v>62.741590000000002</v>
      </c>
      <c r="CG34" s="74">
        <v>32</v>
      </c>
      <c r="CH34" s="71">
        <v>6843</v>
      </c>
      <c r="CI34" s="74">
        <v>407</v>
      </c>
      <c r="CJ34" s="74">
        <v>1627</v>
      </c>
      <c r="CK34" s="74">
        <v>4418</v>
      </c>
      <c r="CL34" s="74">
        <v>1225</v>
      </c>
      <c r="CM34" s="74">
        <v>302</v>
      </c>
      <c r="CN34" s="74">
        <v>674</v>
      </c>
      <c r="CO34" s="94">
        <v>1.44</v>
      </c>
      <c r="CP34" s="86">
        <v>24411610</v>
      </c>
      <c r="CQ34" s="74">
        <v>3</v>
      </c>
      <c r="CR34" s="74">
        <v>7</v>
      </c>
      <c r="CS34" s="74">
        <v>9</v>
      </c>
      <c r="CT34" s="74">
        <v>2</v>
      </c>
      <c r="CU34" s="74">
        <v>200</v>
      </c>
      <c r="CV34" s="74">
        <v>20</v>
      </c>
      <c r="CW34" s="71">
        <v>1789</v>
      </c>
      <c r="CX34" s="74">
        <v>15</v>
      </c>
      <c r="CY34" s="74">
        <v>1368</v>
      </c>
      <c r="CZ34" s="86">
        <v>54</v>
      </c>
      <c r="DA34" s="86">
        <v>867</v>
      </c>
      <c r="DB34" s="86">
        <v>14</v>
      </c>
      <c r="DC34" s="86">
        <v>137</v>
      </c>
      <c r="DD34" s="86">
        <v>21</v>
      </c>
      <c r="DE34" s="86">
        <v>593</v>
      </c>
      <c r="DF34" s="71">
        <v>15365</v>
      </c>
      <c r="DG34" s="71">
        <v>2789</v>
      </c>
      <c r="DH34" s="71">
        <v>2889</v>
      </c>
      <c r="DI34" s="71">
        <v>1699500.425</v>
      </c>
      <c r="DJ34" s="71">
        <v>485190.09899999999</v>
      </c>
      <c r="DK34" s="71">
        <v>809468.72400000005</v>
      </c>
      <c r="DL34" s="71">
        <v>117357</v>
      </c>
      <c r="DM34" s="74">
        <v>19</v>
      </c>
      <c r="DN34" s="71">
        <v>24435</v>
      </c>
      <c r="DO34" s="71">
        <v>2786</v>
      </c>
      <c r="DP34" s="71">
        <v>2086</v>
      </c>
      <c r="DQ34" s="86">
        <v>108</v>
      </c>
      <c r="DR34" s="86">
        <v>1989</v>
      </c>
      <c r="DS34" s="71">
        <v>21290</v>
      </c>
      <c r="DT34" s="122">
        <v>16245</v>
      </c>
      <c r="DU34" s="71">
        <v>4366</v>
      </c>
      <c r="DV34" s="71">
        <v>4564</v>
      </c>
      <c r="DW34" s="86">
        <v>331</v>
      </c>
      <c r="DX34" s="86">
        <v>413</v>
      </c>
      <c r="DY34" s="86">
        <v>4</v>
      </c>
      <c r="DZ34" s="86">
        <v>2652</v>
      </c>
      <c r="EA34" s="86">
        <v>41</v>
      </c>
      <c r="EB34" s="86">
        <v>15410</v>
      </c>
      <c r="EC34" s="74" t="s">
        <v>1208</v>
      </c>
      <c r="ED34" s="116">
        <v>78</v>
      </c>
      <c r="EE34" s="71">
        <v>6649</v>
      </c>
      <c r="EF34" s="118">
        <v>6119</v>
      </c>
      <c r="EG34" s="74">
        <v>0</v>
      </c>
      <c r="EH34" s="115">
        <v>910</v>
      </c>
      <c r="EI34" s="86">
        <v>60</v>
      </c>
      <c r="EJ34" s="86">
        <v>49</v>
      </c>
      <c r="EK34" s="72">
        <v>72.8</v>
      </c>
      <c r="EL34" s="86">
        <v>58</v>
      </c>
      <c r="EM34" s="86">
        <v>128</v>
      </c>
      <c r="EN34" s="86">
        <v>1145</v>
      </c>
      <c r="EO34" s="87">
        <v>474</v>
      </c>
      <c r="EP34" s="87">
        <v>18</v>
      </c>
      <c r="EQ34" s="87">
        <v>2636</v>
      </c>
      <c r="ER34" s="71">
        <v>2732</v>
      </c>
      <c r="ES34" s="72">
        <v>90.3</v>
      </c>
      <c r="ET34" s="72">
        <v>92.5</v>
      </c>
      <c r="EU34" s="87">
        <v>252</v>
      </c>
      <c r="EV34" s="72">
        <v>14.9</v>
      </c>
      <c r="EW34" s="87">
        <v>85828</v>
      </c>
      <c r="EX34" s="72">
        <v>40</v>
      </c>
      <c r="EY34" s="87">
        <v>389320</v>
      </c>
      <c r="EZ34" s="147">
        <v>-0.8</v>
      </c>
      <c r="FA34" s="86">
        <v>513</v>
      </c>
      <c r="FB34" s="86">
        <v>27</v>
      </c>
      <c r="FC34" s="125">
        <v>11590</v>
      </c>
      <c r="FD34" s="86">
        <v>200</v>
      </c>
      <c r="FE34" s="328" t="s">
        <v>1209</v>
      </c>
      <c r="FF34" s="86">
        <v>100</v>
      </c>
      <c r="FG34" s="72">
        <v>100</v>
      </c>
      <c r="FH34" s="71">
        <v>139670</v>
      </c>
      <c r="FI34" s="71">
        <v>7643</v>
      </c>
      <c r="FJ34" s="71">
        <v>163</v>
      </c>
      <c r="FK34" s="115">
        <v>125923</v>
      </c>
      <c r="FL34" s="71">
        <v>112779</v>
      </c>
      <c r="FM34" s="71">
        <v>9630</v>
      </c>
      <c r="FN34" s="71">
        <v>3514</v>
      </c>
      <c r="FO34" s="71">
        <v>6104</v>
      </c>
      <c r="FP34" s="119">
        <v>11.6</v>
      </c>
      <c r="FQ34" s="116">
        <v>382</v>
      </c>
      <c r="FR34" s="111">
        <v>8.9</v>
      </c>
      <c r="FS34" s="118">
        <v>4969</v>
      </c>
      <c r="FT34" s="86">
        <v>0</v>
      </c>
      <c r="FU34" s="86">
        <v>138</v>
      </c>
      <c r="FV34" s="86">
        <v>203</v>
      </c>
      <c r="FW34" s="96">
        <v>50</v>
      </c>
      <c r="FX34" s="95">
        <v>1704</v>
      </c>
      <c r="FY34" s="149">
        <v>63.755149744338937</v>
      </c>
      <c r="FZ34" s="74" t="s">
        <v>1208</v>
      </c>
      <c r="GA34" s="111">
        <v>85.5</v>
      </c>
      <c r="GB34" s="111">
        <v>73.400000000000006</v>
      </c>
      <c r="GC34" s="72">
        <v>93.9</v>
      </c>
      <c r="GD34" s="80">
        <v>25.5</v>
      </c>
      <c r="GE34" s="117">
        <v>136</v>
      </c>
      <c r="GF34" s="116">
        <v>21</v>
      </c>
      <c r="GG34" s="116">
        <v>95</v>
      </c>
      <c r="GH34" s="86">
        <v>842</v>
      </c>
      <c r="GI34" s="86">
        <v>6</v>
      </c>
      <c r="GJ34" s="86">
        <v>2785</v>
      </c>
      <c r="GK34" s="86">
        <v>3520</v>
      </c>
      <c r="GL34" s="86">
        <v>6</v>
      </c>
      <c r="GM34" s="115">
        <v>4313553</v>
      </c>
      <c r="GN34" s="114">
        <v>3822</v>
      </c>
      <c r="GO34" s="86">
        <v>46398430</v>
      </c>
      <c r="GP34" s="86">
        <v>6856447</v>
      </c>
      <c r="GQ34" s="71">
        <v>21067</v>
      </c>
      <c r="GR34" s="74">
        <v>48</v>
      </c>
      <c r="GS34" s="74">
        <v>3292</v>
      </c>
      <c r="GT34" s="74">
        <v>17727</v>
      </c>
      <c r="GU34" s="71">
        <v>189438</v>
      </c>
      <c r="GV34" s="71">
        <v>693</v>
      </c>
      <c r="GW34" s="71">
        <v>28197</v>
      </c>
      <c r="GX34" s="71">
        <v>160548</v>
      </c>
      <c r="GY34" s="71">
        <v>1481</v>
      </c>
      <c r="GZ34" s="71">
        <v>14794</v>
      </c>
      <c r="HA34" s="71">
        <v>1033173</v>
      </c>
      <c r="HB34" s="71">
        <v>2914</v>
      </c>
      <c r="HC34" s="71">
        <v>21835</v>
      </c>
      <c r="HD34" s="71">
        <v>460144</v>
      </c>
      <c r="HE34" s="71">
        <v>464</v>
      </c>
      <c r="HF34" s="71">
        <v>10989</v>
      </c>
      <c r="HG34" s="71">
        <v>257150.98</v>
      </c>
      <c r="HH34" s="74">
        <v>462</v>
      </c>
      <c r="HI34" s="86">
        <v>10324</v>
      </c>
      <c r="HJ34" s="86" t="s">
        <v>439</v>
      </c>
      <c r="HK34" s="88">
        <v>37.21</v>
      </c>
      <c r="HL34" s="86">
        <v>6387</v>
      </c>
      <c r="HM34" s="71">
        <v>4595</v>
      </c>
      <c r="HN34" s="71">
        <v>2029</v>
      </c>
      <c r="HO34" s="87">
        <v>141</v>
      </c>
      <c r="HP34" s="74" t="s">
        <v>1208</v>
      </c>
      <c r="HQ34" s="74" t="s">
        <v>1208</v>
      </c>
      <c r="HR34" s="74" t="s">
        <v>1208</v>
      </c>
      <c r="HS34" s="87">
        <v>0</v>
      </c>
      <c r="HT34" s="71">
        <v>2580743</v>
      </c>
      <c r="HU34" s="71">
        <v>14950770</v>
      </c>
      <c r="HV34" s="86">
        <v>1357055</v>
      </c>
      <c r="HW34" s="86">
        <v>2491104</v>
      </c>
      <c r="HX34" s="86">
        <v>328038</v>
      </c>
      <c r="HY34" s="86">
        <v>11680</v>
      </c>
      <c r="HZ34" s="86">
        <v>15920</v>
      </c>
      <c r="IA34" s="86">
        <v>317610</v>
      </c>
      <c r="IB34" s="86">
        <v>199540</v>
      </c>
      <c r="IC34" s="85" t="s">
        <v>439</v>
      </c>
      <c r="ID34" s="85">
        <v>12171431</v>
      </c>
      <c r="IE34" s="85">
        <v>0</v>
      </c>
      <c r="IF34" s="79">
        <v>323</v>
      </c>
      <c r="IG34" s="79">
        <v>0</v>
      </c>
      <c r="IH34" s="85">
        <v>141</v>
      </c>
      <c r="II34" s="79">
        <v>0</v>
      </c>
      <c r="IJ34" s="85">
        <v>578586</v>
      </c>
      <c r="IK34" s="71">
        <v>249047</v>
      </c>
      <c r="IL34" s="79">
        <v>260</v>
      </c>
      <c r="IM34" s="113">
        <v>0</v>
      </c>
      <c r="IN34" s="112">
        <v>62.62</v>
      </c>
      <c r="IO34" s="85">
        <v>304103</v>
      </c>
      <c r="IP34" s="162">
        <v>-6.84</v>
      </c>
      <c r="IQ34" s="127">
        <v>4.75</v>
      </c>
      <c r="IR34" s="127">
        <v>3.85</v>
      </c>
      <c r="IS34" s="71">
        <v>2528</v>
      </c>
      <c r="IT34" s="71">
        <v>2522</v>
      </c>
      <c r="IU34" s="71">
        <v>27963</v>
      </c>
      <c r="IV34" s="72">
        <v>71.900000000000006</v>
      </c>
      <c r="IW34" s="72">
        <v>58.1</v>
      </c>
      <c r="IX34" s="72">
        <v>40.4</v>
      </c>
      <c r="IY34" s="72">
        <v>62.3</v>
      </c>
      <c r="IZ34" s="72">
        <v>25.3</v>
      </c>
      <c r="JA34" s="79">
        <v>3</v>
      </c>
      <c r="JB34" s="79">
        <v>10</v>
      </c>
      <c r="JC34" s="111">
        <v>61</v>
      </c>
      <c r="JD34" s="110">
        <v>0.875</v>
      </c>
      <c r="JE34" s="109">
        <v>95.3</v>
      </c>
      <c r="JF34" s="109">
        <v>4.0999999999999996</v>
      </c>
      <c r="JG34" s="109">
        <v>9</v>
      </c>
      <c r="JH34" s="108">
        <v>144787903</v>
      </c>
      <c r="JI34" s="74">
        <v>49.6</v>
      </c>
      <c r="JJ34" s="74">
        <v>34.6</v>
      </c>
      <c r="JK34" s="74" t="s">
        <v>439</v>
      </c>
      <c r="JL34" s="74" t="s">
        <v>439</v>
      </c>
      <c r="JM34" s="74" t="s">
        <v>439</v>
      </c>
      <c r="JN34" s="72">
        <v>43.2</v>
      </c>
      <c r="JO34" s="462">
        <v>4166</v>
      </c>
      <c r="JP34" s="74" t="s">
        <v>1208</v>
      </c>
      <c r="JQ34" s="74" t="s">
        <v>1208</v>
      </c>
      <c r="JR34" s="74" t="s">
        <v>1208</v>
      </c>
      <c r="JS34" s="72">
        <v>23</v>
      </c>
      <c r="JT34" s="72">
        <v>27.9</v>
      </c>
      <c r="JU34" s="71">
        <v>71277</v>
      </c>
      <c r="JV34" s="71">
        <v>1223</v>
      </c>
      <c r="JW34" s="71">
        <v>1639</v>
      </c>
      <c r="JX34" s="71">
        <v>7036</v>
      </c>
      <c r="JY34" s="71">
        <v>7331</v>
      </c>
      <c r="JZ34" s="71">
        <v>6810</v>
      </c>
      <c r="KA34" s="71">
        <v>7800</v>
      </c>
      <c r="KB34" s="71">
        <v>9842</v>
      </c>
      <c r="KC34" s="71">
        <v>12751</v>
      </c>
      <c r="KD34" s="71">
        <v>11366</v>
      </c>
      <c r="KE34" s="71">
        <v>9992</v>
      </c>
      <c r="KF34" s="71">
        <v>7524</v>
      </c>
      <c r="KG34" s="71">
        <v>5922</v>
      </c>
      <c r="KH34" s="74" t="s">
        <v>1208</v>
      </c>
      <c r="KI34" s="71">
        <v>5024</v>
      </c>
      <c r="KJ34" s="71">
        <v>2482</v>
      </c>
      <c r="KK34" s="71">
        <v>988</v>
      </c>
      <c r="KL34" s="71">
        <v>440</v>
      </c>
      <c r="KM34" s="71">
        <v>9278</v>
      </c>
      <c r="KN34" s="71">
        <v>9604</v>
      </c>
      <c r="KO34" s="71">
        <v>8578</v>
      </c>
      <c r="KP34" s="71">
        <v>8987</v>
      </c>
      <c r="KQ34" s="71">
        <v>10317</v>
      </c>
      <c r="KR34" s="71">
        <v>12161</v>
      </c>
      <c r="KS34" s="71">
        <v>15244</v>
      </c>
      <c r="KT34" s="71">
        <v>13904</v>
      </c>
      <c r="KU34" s="71">
        <v>12912</v>
      </c>
      <c r="KV34" s="71">
        <v>11606</v>
      </c>
      <c r="KW34" s="71">
        <v>12810</v>
      </c>
      <c r="KX34" s="74" t="s">
        <v>1207</v>
      </c>
      <c r="KY34" s="71">
        <v>15579</v>
      </c>
      <c r="KZ34" s="71">
        <v>13120</v>
      </c>
      <c r="LA34" s="71">
        <v>10680</v>
      </c>
      <c r="LB34" s="71">
        <v>12705</v>
      </c>
    </row>
    <row r="35" spans="1:314" ht="12" customHeight="1">
      <c r="A35" s="3">
        <v>232017</v>
      </c>
      <c r="B35" s="2" t="s">
        <v>724</v>
      </c>
      <c r="C35" s="94">
        <v>261.91000000000003</v>
      </c>
      <c r="D35" s="71">
        <v>373833</v>
      </c>
      <c r="E35" s="72">
        <v>13.1</v>
      </c>
      <c r="F35" s="72">
        <v>61.1</v>
      </c>
      <c r="G35" s="72">
        <v>25.8</v>
      </c>
      <c r="H35" s="79">
        <v>17613</v>
      </c>
      <c r="I35" s="79">
        <v>38338</v>
      </c>
      <c r="J35" s="79">
        <v>59969</v>
      </c>
      <c r="K35" s="71">
        <v>47992</v>
      </c>
      <c r="L35" s="71">
        <v>161770</v>
      </c>
      <c r="M35" s="71">
        <v>18593</v>
      </c>
      <c r="N35" s="71">
        <v>11423</v>
      </c>
      <c r="O35" s="74">
        <v>12441</v>
      </c>
      <c r="P35" s="74" t="s">
        <v>1208</v>
      </c>
      <c r="Q35" s="74" t="s">
        <v>1208</v>
      </c>
      <c r="R35" s="79">
        <v>370169</v>
      </c>
      <c r="S35" s="71">
        <v>371920</v>
      </c>
      <c r="T35" s="71">
        <v>358250</v>
      </c>
      <c r="U35" s="71">
        <v>589998</v>
      </c>
      <c r="V35" s="71">
        <v>1379124</v>
      </c>
      <c r="W35" s="71">
        <v>439817</v>
      </c>
      <c r="X35" s="71">
        <v>1051249</v>
      </c>
      <c r="Y35" s="86">
        <v>0</v>
      </c>
      <c r="Z35" s="477">
        <v>96</v>
      </c>
      <c r="AA35" s="86">
        <v>60</v>
      </c>
      <c r="AB35" s="74" t="s">
        <v>1208</v>
      </c>
      <c r="AC35" s="74" t="s">
        <v>1208</v>
      </c>
      <c r="AD35" s="87">
        <v>100443</v>
      </c>
      <c r="AE35" s="71">
        <v>1349.31</v>
      </c>
      <c r="AF35" s="86">
        <v>3017.79</v>
      </c>
      <c r="AG35" s="71">
        <v>2469</v>
      </c>
      <c r="AH35" s="71">
        <v>371839</v>
      </c>
      <c r="AI35" s="71" t="s">
        <v>439</v>
      </c>
      <c r="AJ35" s="74" t="s">
        <v>1208</v>
      </c>
      <c r="AK35" s="477">
        <v>20</v>
      </c>
      <c r="AL35" s="71">
        <v>2481</v>
      </c>
      <c r="AM35" s="74">
        <v>52</v>
      </c>
      <c r="AN35" s="71">
        <v>20454</v>
      </c>
      <c r="AO35" s="71">
        <v>1291</v>
      </c>
      <c r="AP35" s="71">
        <v>236</v>
      </c>
      <c r="AQ35" s="102">
        <v>22</v>
      </c>
      <c r="AR35" s="71">
        <v>10383</v>
      </c>
      <c r="AS35" s="71">
        <v>757</v>
      </c>
      <c r="AT35" s="71">
        <v>4</v>
      </c>
      <c r="AU35" s="71">
        <v>554</v>
      </c>
      <c r="AV35" s="71">
        <v>23</v>
      </c>
      <c r="AW35" s="71">
        <v>1554</v>
      </c>
      <c r="AX35" s="74" t="s">
        <v>1208</v>
      </c>
      <c r="AY35" s="74" t="s">
        <v>1208</v>
      </c>
      <c r="AZ35" s="74" t="s">
        <v>1208</v>
      </c>
      <c r="BA35" s="74" t="s">
        <v>1208</v>
      </c>
      <c r="BB35" s="72">
        <v>100</v>
      </c>
      <c r="BC35" s="72">
        <v>101.6</v>
      </c>
      <c r="BD35" s="72">
        <v>115</v>
      </c>
      <c r="BE35" s="74" t="s">
        <v>1208</v>
      </c>
      <c r="BF35" s="86">
        <v>13</v>
      </c>
      <c r="BG35" s="102">
        <v>13</v>
      </c>
      <c r="BH35" s="102">
        <v>13</v>
      </c>
      <c r="BI35" s="74" t="s">
        <v>1208</v>
      </c>
      <c r="BJ35" s="74" t="s">
        <v>1208</v>
      </c>
      <c r="BK35" s="86">
        <v>4</v>
      </c>
      <c r="BL35" s="86">
        <v>4</v>
      </c>
      <c r="BM35" s="102">
        <v>13</v>
      </c>
      <c r="BN35" s="102">
        <v>13</v>
      </c>
      <c r="BO35" s="74">
        <v>12</v>
      </c>
      <c r="BP35" s="71">
        <v>27326</v>
      </c>
      <c r="BQ35" s="74">
        <v>1</v>
      </c>
      <c r="BR35" s="71">
        <v>27438</v>
      </c>
      <c r="BS35" s="74">
        <v>3</v>
      </c>
      <c r="BT35" s="71">
        <v>67483</v>
      </c>
      <c r="BU35" s="74">
        <v>2</v>
      </c>
      <c r="BV35" s="71">
        <v>2480</v>
      </c>
      <c r="BW35" s="72">
        <v>45.5</v>
      </c>
      <c r="BX35" s="86">
        <v>2</v>
      </c>
      <c r="BY35" s="86">
        <v>3</v>
      </c>
      <c r="BZ35" s="86">
        <v>436</v>
      </c>
      <c r="CA35" s="86">
        <v>5460</v>
      </c>
      <c r="CB35" s="72">
        <v>58.8</v>
      </c>
      <c r="CC35" s="101">
        <v>0.98</v>
      </c>
      <c r="CD35" s="72">
        <v>25.4</v>
      </c>
      <c r="CE35" s="72">
        <v>3.4473064791255705</v>
      </c>
      <c r="CF35" s="72">
        <v>66.159559999999999</v>
      </c>
      <c r="CG35" s="74">
        <v>21</v>
      </c>
      <c r="CH35" s="71">
        <v>5188</v>
      </c>
      <c r="CI35" s="74">
        <v>257</v>
      </c>
      <c r="CJ35" s="74">
        <v>775</v>
      </c>
      <c r="CK35" s="74">
        <v>3680</v>
      </c>
      <c r="CL35" s="74">
        <v>1010</v>
      </c>
      <c r="CM35" s="74">
        <v>248</v>
      </c>
      <c r="CN35" s="74">
        <v>424</v>
      </c>
      <c r="CO35" s="94">
        <v>1.47</v>
      </c>
      <c r="CP35" s="101" t="s">
        <v>439</v>
      </c>
      <c r="CQ35" s="74">
        <v>2</v>
      </c>
      <c r="CR35" s="74">
        <v>25</v>
      </c>
      <c r="CS35" s="74">
        <v>5</v>
      </c>
      <c r="CT35" s="74">
        <v>1</v>
      </c>
      <c r="CU35" s="74">
        <v>60</v>
      </c>
      <c r="CV35" s="74">
        <v>9</v>
      </c>
      <c r="CW35" s="71">
        <v>762</v>
      </c>
      <c r="CX35" s="74">
        <v>7</v>
      </c>
      <c r="CY35" s="74">
        <v>736</v>
      </c>
      <c r="CZ35" s="86">
        <v>27</v>
      </c>
      <c r="DA35" s="86">
        <v>513</v>
      </c>
      <c r="DB35" s="86">
        <v>11</v>
      </c>
      <c r="DC35" s="86">
        <v>97</v>
      </c>
      <c r="DD35" s="86">
        <v>4</v>
      </c>
      <c r="DE35" s="86">
        <v>116</v>
      </c>
      <c r="DF35" s="71">
        <v>8984</v>
      </c>
      <c r="DG35" s="71">
        <v>2131</v>
      </c>
      <c r="DH35" s="71">
        <v>1913</v>
      </c>
      <c r="DI35" s="71">
        <v>803612</v>
      </c>
      <c r="DJ35" s="71">
        <v>357670</v>
      </c>
      <c r="DK35" s="71">
        <v>545939</v>
      </c>
      <c r="DL35" s="71">
        <v>96490</v>
      </c>
      <c r="DM35" s="74">
        <v>18</v>
      </c>
      <c r="DN35" s="71">
        <v>14819</v>
      </c>
      <c r="DO35" s="71">
        <v>1661</v>
      </c>
      <c r="DP35" s="71">
        <v>1079</v>
      </c>
      <c r="DQ35" s="86">
        <v>143</v>
      </c>
      <c r="DR35" s="86">
        <v>1863</v>
      </c>
      <c r="DS35" s="71">
        <v>14010</v>
      </c>
      <c r="DT35" s="122">
        <v>11670</v>
      </c>
      <c r="DU35" s="71">
        <v>3125</v>
      </c>
      <c r="DV35" s="71">
        <v>3987</v>
      </c>
      <c r="DW35" s="86">
        <v>397</v>
      </c>
      <c r="DX35" s="86">
        <v>242</v>
      </c>
      <c r="DY35" s="86">
        <v>1</v>
      </c>
      <c r="DZ35" s="86">
        <v>2063</v>
      </c>
      <c r="EA35" s="86">
        <v>82</v>
      </c>
      <c r="EB35" s="86">
        <v>16964</v>
      </c>
      <c r="EC35" s="74" t="s">
        <v>1208</v>
      </c>
      <c r="ED35" s="116">
        <v>64</v>
      </c>
      <c r="EE35" s="71">
        <v>11285</v>
      </c>
      <c r="EF35" s="118">
        <v>9526</v>
      </c>
      <c r="EG35" s="74">
        <v>0</v>
      </c>
      <c r="EH35" s="115">
        <v>1315</v>
      </c>
      <c r="EI35" s="86">
        <v>63</v>
      </c>
      <c r="EJ35" s="86">
        <v>27</v>
      </c>
      <c r="EK35" s="72">
        <v>50.2</v>
      </c>
      <c r="EL35" s="86">
        <v>49</v>
      </c>
      <c r="EM35" s="86">
        <v>356</v>
      </c>
      <c r="EN35" s="86">
        <v>1569</v>
      </c>
      <c r="EO35" s="87">
        <v>340</v>
      </c>
      <c r="EP35" s="87">
        <v>164</v>
      </c>
      <c r="EQ35" s="87">
        <v>2484</v>
      </c>
      <c r="ER35" s="71">
        <v>2691</v>
      </c>
      <c r="ES35" s="72">
        <v>96.8</v>
      </c>
      <c r="ET35" s="72">
        <v>96.4</v>
      </c>
      <c r="EU35" s="87">
        <v>494</v>
      </c>
      <c r="EV35" s="72">
        <v>5.6</v>
      </c>
      <c r="EW35" s="87">
        <v>74242</v>
      </c>
      <c r="EX35" s="72">
        <v>35.200000000000003</v>
      </c>
      <c r="EY35" s="87">
        <v>331286</v>
      </c>
      <c r="EZ35" s="72">
        <v>-3.5</v>
      </c>
      <c r="FA35" s="86">
        <v>373</v>
      </c>
      <c r="FB35" s="86">
        <v>39</v>
      </c>
      <c r="FC35" s="79">
        <v>9700</v>
      </c>
      <c r="FD35" s="86">
        <v>252</v>
      </c>
      <c r="FE35" s="328" t="s">
        <v>1209</v>
      </c>
      <c r="FF35" s="86">
        <v>100</v>
      </c>
      <c r="FG35" s="72">
        <v>100</v>
      </c>
      <c r="FH35" s="71">
        <v>130925</v>
      </c>
      <c r="FI35" s="71">
        <v>20500</v>
      </c>
      <c r="FJ35" s="71">
        <v>1824</v>
      </c>
      <c r="FK35" s="115">
        <v>103666</v>
      </c>
      <c r="FL35" s="71">
        <v>71009</v>
      </c>
      <c r="FM35" s="71">
        <v>27209</v>
      </c>
      <c r="FN35" s="71">
        <v>5448</v>
      </c>
      <c r="FO35" s="71">
        <v>6759</v>
      </c>
      <c r="FP35" s="119">
        <v>27.2</v>
      </c>
      <c r="FQ35" s="116">
        <v>408</v>
      </c>
      <c r="FR35" s="111">
        <v>10.199999999999999</v>
      </c>
      <c r="FS35" s="118">
        <v>6426</v>
      </c>
      <c r="FT35" s="86">
        <v>76</v>
      </c>
      <c r="FU35" s="86">
        <v>170</v>
      </c>
      <c r="FV35" s="86">
        <v>357</v>
      </c>
      <c r="FW35" s="96">
        <v>10</v>
      </c>
      <c r="FX35" s="95">
        <v>337</v>
      </c>
      <c r="FY35" s="149">
        <v>63.23394495412844</v>
      </c>
      <c r="FZ35" s="74" t="s">
        <v>1208</v>
      </c>
      <c r="GA35" s="111">
        <v>99.78</v>
      </c>
      <c r="GB35" s="111">
        <v>93.1</v>
      </c>
      <c r="GC35" s="72">
        <v>79.900000000000006</v>
      </c>
      <c r="GD35" s="80">
        <v>68.400000000000006</v>
      </c>
      <c r="GE35" s="117">
        <v>101</v>
      </c>
      <c r="GF35" s="116">
        <v>8</v>
      </c>
      <c r="GG35" s="116">
        <v>52</v>
      </c>
      <c r="GH35" s="86">
        <v>1652</v>
      </c>
      <c r="GI35" s="86">
        <v>4</v>
      </c>
      <c r="GJ35" s="86">
        <v>1637</v>
      </c>
      <c r="GK35" s="86">
        <v>2549</v>
      </c>
      <c r="GL35" s="86">
        <v>6</v>
      </c>
      <c r="GM35" s="115">
        <v>3096833</v>
      </c>
      <c r="GN35" s="114">
        <v>2723</v>
      </c>
      <c r="GO35" s="79" t="s">
        <v>439</v>
      </c>
      <c r="GP35" s="79" t="s">
        <v>439</v>
      </c>
      <c r="GQ35" s="71">
        <v>15421</v>
      </c>
      <c r="GR35" s="74">
        <v>114</v>
      </c>
      <c r="GS35" s="74">
        <v>3037</v>
      </c>
      <c r="GT35" s="74">
        <v>12270</v>
      </c>
      <c r="GU35" s="71">
        <v>164878</v>
      </c>
      <c r="GV35" s="71">
        <v>1070</v>
      </c>
      <c r="GW35" s="71">
        <v>47438</v>
      </c>
      <c r="GX35" s="71">
        <v>116370</v>
      </c>
      <c r="GY35" s="71">
        <v>963</v>
      </c>
      <c r="GZ35" s="71">
        <v>9260</v>
      </c>
      <c r="HA35" s="71">
        <v>698992</v>
      </c>
      <c r="HB35" s="71">
        <v>2354</v>
      </c>
      <c r="HC35" s="71">
        <v>19406</v>
      </c>
      <c r="HD35" s="71">
        <v>390871</v>
      </c>
      <c r="HE35" s="71">
        <v>715</v>
      </c>
      <c r="HF35" s="71">
        <v>35073</v>
      </c>
      <c r="HG35" s="71">
        <v>1390037.96</v>
      </c>
      <c r="HH35" s="74">
        <v>696</v>
      </c>
      <c r="HI35" s="86">
        <v>20981</v>
      </c>
      <c r="HJ35" s="86">
        <v>725598</v>
      </c>
      <c r="HK35" s="88">
        <v>87.22</v>
      </c>
      <c r="HL35" s="86">
        <v>7143</v>
      </c>
      <c r="HM35" s="71">
        <v>4234</v>
      </c>
      <c r="HN35" s="71">
        <v>2642</v>
      </c>
      <c r="HO35" s="87">
        <v>649</v>
      </c>
      <c r="HP35" s="74" t="s">
        <v>1208</v>
      </c>
      <c r="HQ35" s="74" t="s">
        <v>1208</v>
      </c>
      <c r="HR35" s="74" t="s">
        <v>1208</v>
      </c>
      <c r="HS35" s="87">
        <v>291</v>
      </c>
      <c r="HT35" s="71">
        <v>3447027</v>
      </c>
      <c r="HU35" s="71">
        <v>18430541</v>
      </c>
      <c r="HV35" s="86">
        <v>2085214</v>
      </c>
      <c r="HW35" s="86">
        <v>2786979</v>
      </c>
      <c r="HX35" s="86">
        <v>369223</v>
      </c>
      <c r="HY35" s="86">
        <v>22750</v>
      </c>
      <c r="HZ35" s="86">
        <v>22750</v>
      </c>
      <c r="IA35" s="86">
        <v>20150</v>
      </c>
      <c r="IB35" s="86">
        <v>184796</v>
      </c>
      <c r="IC35" s="85">
        <v>18482</v>
      </c>
      <c r="ID35" s="85">
        <v>4136000</v>
      </c>
      <c r="IE35" s="85" t="s">
        <v>439</v>
      </c>
      <c r="IF35" s="79">
        <v>106</v>
      </c>
      <c r="IG35" s="79" t="s">
        <v>439</v>
      </c>
      <c r="IH35" s="85">
        <v>32</v>
      </c>
      <c r="II35" s="79" t="s">
        <v>439</v>
      </c>
      <c r="IJ35" s="85">
        <v>82072</v>
      </c>
      <c r="IK35" s="71">
        <v>235512</v>
      </c>
      <c r="IL35" s="79">
        <v>23030</v>
      </c>
      <c r="IM35" s="113" t="s">
        <v>439</v>
      </c>
      <c r="IN35" s="112">
        <v>46.87</v>
      </c>
      <c r="IO35" s="85">
        <v>276142</v>
      </c>
      <c r="IP35" s="162">
        <v>14.95</v>
      </c>
      <c r="IQ35" s="80">
        <v>1.5</v>
      </c>
      <c r="IR35" s="80">
        <v>0</v>
      </c>
      <c r="IS35" s="80">
        <v>2235.8000000000002</v>
      </c>
      <c r="IT35" s="80">
        <v>2215.4</v>
      </c>
      <c r="IU35" s="71">
        <v>44758</v>
      </c>
      <c r="IV35" s="72">
        <v>59.5</v>
      </c>
      <c r="IW35" s="72">
        <v>64.599999999999994</v>
      </c>
      <c r="IX35" s="72">
        <v>41.5</v>
      </c>
      <c r="IY35" s="72">
        <v>68.900000000000006</v>
      </c>
      <c r="IZ35" s="72">
        <v>23.2</v>
      </c>
      <c r="JA35" s="79">
        <v>5</v>
      </c>
      <c r="JB35" s="79">
        <v>15</v>
      </c>
      <c r="JC35" s="111">
        <v>70</v>
      </c>
      <c r="JD35" s="110">
        <v>1</v>
      </c>
      <c r="JE35" s="109">
        <v>87.6</v>
      </c>
      <c r="JF35" s="109">
        <v>3.8</v>
      </c>
      <c r="JG35" s="109">
        <v>6.4</v>
      </c>
      <c r="JH35" s="108">
        <v>100346591</v>
      </c>
      <c r="JI35" s="165">
        <v>45.1</v>
      </c>
      <c r="JJ35" s="165">
        <v>37.5</v>
      </c>
      <c r="JK35" s="107" t="s">
        <v>439</v>
      </c>
      <c r="JL35" s="107" t="s">
        <v>439</v>
      </c>
      <c r="JM35" s="165">
        <v>46.4</v>
      </c>
      <c r="JN35" s="72">
        <v>42.8</v>
      </c>
      <c r="JO35" s="462">
        <v>3746</v>
      </c>
      <c r="JP35" s="74" t="s">
        <v>1208</v>
      </c>
      <c r="JQ35" s="74" t="s">
        <v>1208</v>
      </c>
      <c r="JR35" s="74" t="s">
        <v>1208</v>
      </c>
      <c r="JS35" s="72">
        <v>32</v>
      </c>
      <c r="JT35" s="72">
        <v>29.5</v>
      </c>
      <c r="JU35" s="71">
        <v>74424</v>
      </c>
      <c r="JV35" s="71">
        <v>1321</v>
      </c>
      <c r="JW35" s="71">
        <v>1686</v>
      </c>
      <c r="JX35" s="71">
        <v>6840</v>
      </c>
      <c r="JY35" s="71">
        <v>7069</v>
      </c>
      <c r="JZ35" s="71">
        <v>7023</v>
      </c>
      <c r="KA35" s="71">
        <v>8267</v>
      </c>
      <c r="KB35" s="71">
        <v>9930</v>
      </c>
      <c r="KC35" s="71">
        <v>11857</v>
      </c>
      <c r="KD35" s="71">
        <v>9903</v>
      </c>
      <c r="KE35" s="71">
        <v>8744</v>
      </c>
      <c r="KF35" s="71">
        <v>6752</v>
      </c>
      <c r="KG35" s="71">
        <v>5231</v>
      </c>
      <c r="KH35" s="74" t="s">
        <v>1208</v>
      </c>
      <c r="KI35" s="71">
        <v>4404</v>
      </c>
      <c r="KJ35" s="71">
        <v>2129</v>
      </c>
      <c r="KK35" s="71">
        <v>973</v>
      </c>
      <c r="KL35" s="71">
        <v>442</v>
      </c>
      <c r="KM35" s="71">
        <v>8789</v>
      </c>
      <c r="KN35" s="71">
        <v>8696</v>
      </c>
      <c r="KO35" s="71">
        <v>8468</v>
      </c>
      <c r="KP35" s="71">
        <v>9226</v>
      </c>
      <c r="KQ35" s="71">
        <v>10699</v>
      </c>
      <c r="KR35" s="71">
        <v>12143</v>
      </c>
      <c r="KS35" s="71">
        <v>14209</v>
      </c>
      <c r="KT35" s="71">
        <v>12253</v>
      </c>
      <c r="KU35" s="71">
        <v>11428</v>
      </c>
      <c r="KV35" s="71">
        <v>10491</v>
      </c>
      <c r="KW35" s="71">
        <v>11338</v>
      </c>
      <c r="KX35" s="74" t="s">
        <v>1207</v>
      </c>
      <c r="KY35" s="71">
        <v>13410</v>
      </c>
      <c r="KZ35" s="71">
        <v>10576</v>
      </c>
      <c r="LA35" s="71">
        <v>7938</v>
      </c>
      <c r="LB35" s="71">
        <v>9916</v>
      </c>
    </row>
    <row r="36" spans="1:314" ht="12" customHeight="1">
      <c r="A36" s="3">
        <v>232025</v>
      </c>
      <c r="B36" s="2" t="s">
        <v>725</v>
      </c>
      <c r="C36" s="94">
        <v>387.2</v>
      </c>
      <c r="D36" s="71">
        <v>385823</v>
      </c>
      <c r="E36" s="72">
        <v>14.07</v>
      </c>
      <c r="F36" s="72">
        <v>62.23</v>
      </c>
      <c r="G36" s="72">
        <v>23.69</v>
      </c>
      <c r="H36" s="79">
        <v>19868</v>
      </c>
      <c r="I36" s="79">
        <v>42852</v>
      </c>
      <c r="J36" s="79">
        <v>65404</v>
      </c>
      <c r="K36" s="71">
        <v>43738</v>
      </c>
      <c r="L36" s="71">
        <v>165775</v>
      </c>
      <c r="M36" s="71">
        <v>12010</v>
      </c>
      <c r="N36" s="71">
        <v>13903</v>
      </c>
      <c r="O36" s="74">
        <v>15233</v>
      </c>
      <c r="P36" s="74" t="s">
        <v>1208</v>
      </c>
      <c r="Q36" s="74" t="s">
        <v>1208</v>
      </c>
      <c r="R36" s="79">
        <v>384943</v>
      </c>
      <c r="S36" s="71">
        <v>384654</v>
      </c>
      <c r="T36" s="71">
        <v>363140</v>
      </c>
      <c r="U36" s="71">
        <v>95854</v>
      </c>
      <c r="V36" s="71">
        <v>1784119</v>
      </c>
      <c r="W36" s="71">
        <v>706232</v>
      </c>
      <c r="X36" s="71">
        <v>1011155</v>
      </c>
      <c r="Y36" s="86">
        <v>67</v>
      </c>
      <c r="Z36" s="477">
        <v>52</v>
      </c>
      <c r="AA36" s="86">
        <v>47</v>
      </c>
      <c r="AB36" s="74" t="s">
        <v>1208</v>
      </c>
      <c r="AC36" s="74" t="s">
        <v>1208</v>
      </c>
      <c r="AD36" s="87">
        <v>139959</v>
      </c>
      <c r="AE36" s="71">
        <v>2569</v>
      </c>
      <c r="AF36" s="86">
        <v>1631</v>
      </c>
      <c r="AG36" s="71">
        <v>2108</v>
      </c>
      <c r="AH36" s="71">
        <v>90227</v>
      </c>
      <c r="AI36" s="71" t="s">
        <v>439</v>
      </c>
      <c r="AJ36" s="74" t="s">
        <v>1208</v>
      </c>
      <c r="AK36" s="477">
        <v>22</v>
      </c>
      <c r="AL36" s="71">
        <v>4798</v>
      </c>
      <c r="AM36" s="74">
        <v>47</v>
      </c>
      <c r="AN36" s="71">
        <v>22413</v>
      </c>
      <c r="AO36" s="71">
        <v>1247</v>
      </c>
      <c r="AP36" s="71" t="s">
        <v>439</v>
      </c>
      <c r="AQ36" s="102">
        <v>20</v>
      </c>
      <c r="AR36" s="71">
        <v>10771</v>
      </c>
      <c r="AS36" s="71">
        <v>708</v>
      </c>
      <c r="AT36" s="71">
        <v>29</v>
      </c>
      <c r="AU36" s="71" t="s">
        <v>439</v>
      </c>
      <c r="AV36" s="71">
        <v>32</v>
      </c>
      <c r="AW36" s="71">
        <v>594</v>
      </c>
      <c r="AX36" s="74" t="s">
        <v>1208</v>
      </c>
      <c r="AY36" s="74" t="s">
        <v>1208</v>
      </c>
      <c r="AZ36" s="74" t="s">
        <v>1208</v>
      </c>
      <c r="BA36" s="74" t="s">
        <v>1208</v>
      </c>
      <c r="BB36" s="72">
        <v>100</v>
      </c>
      <c r="BC36" s="72">
        <v>131.69999999999999</v>
      </c>
      <c r="BD36" s="72">
        <v>115.6</v>
      </c>
      <c r="BE36" s="74" t="s">
        <v>1208</v>
      </c>
      <c r="BF36" s="86">
        <v>0</v>
      </c>
      <c r="BG36" s="102">
        <v>12</v>
      </c>
      <c r="BH36" s="102">
        <v>12</v>
      </c>
      <c r="BI36" s="74" t="s">
        <v>1208</v>
      </c>
      <c r="BJ36" s="74" t="s">
        <v>1208</v>
      </c>
      <c r="BK36" s="86">
        <v>4</v>
      </c>
      <c r="BL36" s="86">
        <v>4</v>
      </c>
      <c r="BM36" s="102">
        <v>12</v>
      </c>
      <c r="BN36" s="102">
        <v>12</v>
      </c>
      <c r="BO36" s="74">
        <v>6</v>
      </c>
      <c r="BP36" s="71">
        <v>40159</v>
      </c>
      <c r="BQ36" s="74">
        <v>1</v>
      </c>
      <c r="BR36" s="71">
        <v>24134.28</v>
      </c>
      <c r="BS36" s="74">
        <v>2</v>
      </c>
      <c r="BT36" s="71">
        <v>49497</v>
      </c>
      <c r="BU36" s="74" t="s">
        <v>439</v>
      </c>
      <c r="BV36" s="71" t="s">
        <v>439</v>
      </c>
      <c r="BW36" s="72">
        <v>38.9</v>
      </c>
      <c r="BX36" s="86">
        <v>3</v>
      </c>
      <c r="BY36" s="86">
        <v>4</v>
      </c>
      <c r="BZ36" s="86">
        <v>2074</v>
      </c>
      <c r="CA36" s="86">
        <v>4239</v>
      </c>
      <c r="CB36" s="72">
        <v>48.8</v>
      </c>
      <c r="CC36" s="101">
        <v>1.06</v>
      </c>
      <c r="CD36" s="72">
        <v>22</v>
      </c>
      <c r="CE36" s="72">
        <v>3.1016007962124101</v>
      </c>
      <c r="CF36" s="72">
        <v>66.256420000000006</v>
      </c>
      <c r="CG36" s="74">
        <v>15</v>
      </c>
      <c r="CH36" s="71">
        <v>2820</v>
      </c>
      <c r="CI36" s="74">
        <v>232</v>
      </c>
      <c r="CJ36" s="74">
        <v>534</v>
      </c>
      <c r="CK36" s="74">
        <v>3104</v>
      </c>
      <c r="CL36" s="74">
        <v>870</v>
      </c>
      <c r="CM36" s="74">
        <v>276</v>
      </c>
      <c r="CN36" s="74">
        <v>419</v>
      </c>
      <c r="CO36" s="94">
        <v>1.53</v>
      </c>
      <c r="CP36" s="163" t="s">
        <v>439</v>
      </c>
      <c r="CQ36" s="74">
        <v>5</v>
      </c>
      <c r="CR36" s="74">
        <v>28</v>
      </c>
      <c r="CS36" s="74">
        <v>6</v>
      </c>
      <c r="CT36" s="74">
        <v>1</v>
      </c>
      <c r="CU36" s="74">
        <v>70</v>
      </c>
      <c r="CV36" s="74">
        <v>8</v>
      </c>
      <c r="CW36" s="71">
        <v>720</v>
      </c>
      <c r="CX36" s="74">
        <v>7</v>
      </c>
      <c r="CY36" s="74">
        <v>806</v>
      </c>
      <c r="CZ36" s="86">
        <v>24</v>
      </c>
      <c r="DA36" s="86">
        <v>432</v>
      </c>
      <c r="DB36" s="86">
        <v>12</v>
      </c>
      <c r="DC36" s="86">
        <v>109</v>
      </c>
      <c r="DD36" s="86">
        <v>3</v>
      </c>
      <c r="DE36" s="86">
        <v>83</v>
      </c>
      <c r="DF36" s="71">
        <v>9480</v>
      </c>
      <c r="DG36" s="71">
        <v>2146</v>
      </c>
      <c r="DH36" s="71">
        <v>1686</v>
      </c>
      <c r="DI36" s="87">
        <v>947191.15</v>
      </c>
      <c r="DJ36" s="87">
        <v>361056.10600000003</v>
      </c>
      <c r="DK36" s="87">
        <v>474463.11800000002</v>
      </c>
      <c r="DL36" s="71">
        <v>91673</v>
      </c>
      <c r="DM36" s="74">
        <v>20</v>
      </c>
      <c r="DN36" s="87">
        <v>14652</v>
      </c>
      <c r="DO36" s="87">
        <v>1487</v>
      </c>
      <c r="DP36" s="87">
        <v>924</v>
      </c>
      <c r="DQ36" s="86">
        <v>75</v>
      </c>
      <c r="DR36" s="86">
        <v>1008</v>
      </c>
      <c r="DS36" s="71">
        <v>19142</v>
      </c>
      <c r="DT36" s="161">
        <v>11844</v>
      </c>
      <c r="DU36" s="71">
        <v>3200</v>
      </c>
      <c r="DV36" s="71">
        <v>4146</v>
      </c>
      <c r="DW36" s="86">
        <v>252</v>
      </c>
      <c r="DX36" s="86">
        <v>193</v>
      </c>
      <c r="DY36" s="86">
        <v>1</v>
      </c>
      <c r="DZ36" s="86">
        <v>1754</v>
      </c>
      <c r="EA36" s="86">
        <v>65</v>
      </c>
      <c r="EB36" s="86">
        <v>16147</v>
      </c>
      <c r="EC36" s="74" t="s">
        <v>1208</v>
      </c>
      <c r="ED36" s="116">
        <v>56</v>
      </c>
      <c r="EE36" s="71">
        <v>8770</v>
      </c>
      <c r="EF36" s="118">
        <v>7535</v>
      </c>
      <c r="EG36" s="74">
        <v>72</v>
      </c>
      <c r="EH36" s="115">
        <v>608</v>
      </c>
      <c r="EI36" s="86">
        <v>53</v>
      </c>
      <c r="EJ36" s="86">
        <v>43</v>
      </c>
      <c r="EK36" s="72">
        <v>62.4</v>
      </c>
      <c r="EL36" s="86">
        <v>56</v>
      </c>
      <c r="EM36" s="86">
        <v>369</v>
      </c>
      <c r="EN36" s="86">
        <v>1405</v>
      </c>
      <c r="EO36" s="87">
        <v>114</v>
      </c>
      <c r="EP36" s="87">
        <v>77</v>
      </c>
      <c r="EQ36" s="87">
        <v>2992</v>
      </c>
      <c r="ER36" s="71">
        <v>2933</v>
      </c>
      <c r="ES36" s="72">
        <v>97.5</v>
      </c>
      <c r="ET36" s="72">
        <v>95.5</v>
      </c>
      <c r="EU36" s="87">
        <v>621</v>
      </c>
      <c r="EV36" s="72">
        <v>5.74</v>
      </c>
      <c r="EW36" s="87">
        <v>71771</v>
      </c>
      <c r="EX36" s="72">
        <v>43.8</v>
      </c>
      <c r="EY36" s="87">
        <v>332884</v>
      </c>
      <c r="EZ36" s="72">
        <v>-1.9</v>
      </c>
      <c r="FA36" s="86">
        <v>439</v>
      </c>
      <c r="FB36" s="86">
        <v>19</v>
      </c>
      <c r="FC36" s="120">
        <v>7342</v>
      </c>
      <c r="FD36" s="86">
        <v>239</v>
      </c>
      <c r="FE36" s="328" t="s">
        <v>1209</v>
      </c>
      <c r="FF36" s="86">
        <v>100</v>
      </c>
      <c r="FG36" s="72">
        <v>100</v>
      </c>
      <c r="FH36" s="71">
        <v>132366</v>
      </c>
      <c r="FI36" s="71">
        <v>19274</v>
      </c>
      <c r="FJ36" s="71">
        <v>5</v>
      </c>
      <c r="FK36" s="115">
        <v>109301</v>
      </c>
      <c r="FL36" s="71">
        <v>97143</v>
      </c>
      <c r="FM36" s="71">
        <v>8093</v>
      </c>
      <c r="FN36" s="71">
        <v>4065</v>
      </c>
      <c r="FO36" s="71">
        <v>3791</v>
      </c>
      <c r="FP36" s="119">
        <v>18.8</v>
      </c>
      <c r="FQ36" s="116">
        <v>256</v>
      </c>
      <c r="FR36" s="111">
        <v>11.16</v>
      </c>
      <c r="FS36" s="118">
        <v>4455</v>
      </c>
      <c r="FT36" s="86" t="s">
        <v>439</v>
      </c>
      <c r="FU36" s="86">
        <v>116</v>
      </c>
      <c r="FV36" s="86">
        <v>304</v>
      </c>
      <c r="FW36" s="96">
        <v>17</v>
      </c>
      <c r="FX36" s="95">
        <v>563</v>
      </c>
      <c r="FY36" s="149">
        <v>66.123682609463614</v>
      </c>
      <c r="FZ36" s="74" t="s">
        <v>1208</v>
      </c>
      <c r="GA36" s="111">
        <v>99.95</v>
      </c>
      <c r="GB36" s="111">
        <v>97.85</v>
      </c>
      <c r="GC36" s="72">
        <v>89.1</v>
      </c>
      <c r="GD36" s="80">
        <v>86</v>
      </c>
      <c r="GE36" s="117">
        <v>89</v>
      </c>
      <c r="GF36" s="116">
        <v>10</v>
      </c>
      <c r="GG36" s="116">
        <v>76</v>
      </c>
      <c r="GH36" s="86">
        <v>1176</v>
      </c>
      <c r="GI36" s="86">
        <v>9</v>
      </c>
      <c r="GJ36" s="86">
        <v>1624</v>
      </c>
      <c r="GK36" s="86">
        <v>2236</v>
      </c>
      <c r="GL36" s="86">
        <v>5</v>
      </c>
      <c r="GM36" s="115">
        <v>2875266</v>
      </c>
      <c r="GN36" s="114">
        <v>1829</v>
      </c>
      <c r="GO36" s="163" t="s">
        <v>439</v>
      </c>
      <c r="GP36" s="163" t="s">
        <v>439</v>
      </c>
      <c r="GQ36" s="71">
        <v>13929</v>
      </c>
      <c r="GR36" s="74">
        <v>34</v>
      </c>
      <c r="GS36" s="74">
        <v>2939</v>
      </c>
      <c r="GT36" s="74">
        <v>10956</v>
      </c>
      <c r="GU36" s="71">
        <v>164311</v>
      </c>
      <c r="GV36" s="71">
        <v>447</v>
      </c>
      <c r="GW36" s="71">
        <v>51958</v>
      </c>
      <c r="GX36" s="71">
        <v>111906</v>
      </c>
      <c r="GY36" s="71">
        <v>702</v>
      </c>
      <c r="GZ36" s="71">
        <v>6122</v>
      </c>
      <c r="HA36" s="71">
        <v>545527</v>
      </c>
      <c r="HB36" s="71">
        <v>2221</v>
      </c>
      <c r="HC36" s="71">
        <v>18535</v>
      </c>
      <c r="HD36" s="71">
        <v>421161</v>
      </c>
      <c r="HE36" s="71">
        <v>664</v>
      </c>
      <c r="HF36" s="71">
        <v>47044</v>
      </c>
      <c r="HG36" s="71">
        <v>2576403.39</v>
      </c>
      <c r="HH36" s="74">
        <v>636</v>
      </c>
      <c r="HI36" s="86">
        <v>14556</v>
      </c>
      <c r="HJ36" s="86">
        <v>347604</v>
      </c>
      <c r="HK36" s="88">
        <v>36.450000000000003</v>
      </c>
      <c r="HL36" s="143">
        <v>2508.9</v>
      </c>
      <c r="HM36" s="71">
        <v>3156</v>
      </c>
      <c r="HN36" s="71">
        <v>1073</v>
      </c>
      <c r="HO36" s="87">
        <v>128</v>
      </c>
      <c r="HP36" s="74" t="s">
        <v>1208</v>
      </c>
      <c r="HQ36" s="74" t="s">
        <v>1208</v>
      </c>
      <c r="HR36" s="74" t="s">
        <v>1208</v>
      </c>
      <c r="HS36" s="87">
        <v>51</v>
      </c>
      <c r="HT36" s="71">
        <v>2124784</v>
      </c>
      <c r="HU36" s="71">
        <v>12413682</v>
      </c>
      <c r="HV36" s="86">
        <v>1441994</v>
      </c>
      <c r="HW36" s="86">
        <v>1838916</v>
      </c>
      <c r="HX36" s="86">
        <v>336154</v>
      </c>
      <c r="HY36" s="86">
        <v>5480</v>
      </c>
      <c r="HZ36" s="86">
        <v>560</v>
      </c>
      <c r="IA36" s="86">
        <v>240500</v>
      </c>
      <c r="IB36" s="86">
        <v>191180</v>
      </c>
      <c r="IC36" s="85">
        <v>20188</v>
      </c>
      <c r="ID36" s="85">
        <v>10466272</v>
      </c>
      <c r="IE36" s="85">
        <v>12099</v>
      </c>
      <c r="IF36" s="79">
        <v>303</v>
      </c>
      <c r="IG36" s="79">
        <v>3</v>
      </c>
      <c r="IH36" s="85">
        <v>181</v>
      </c>
      <c r="II36" s="79">
        <v>0</v>
      </c>
      <c r="IJ36" s="85">
        <v>63942</v>
      </c>
      <c r="IK36" s="71">
        <v>238788</v>
      </c>
      <c r="IL36" s="79">
        <v>0</v>
      </c>
      <c r="IM36" s="113">
        <v>0</v>
      </c>
      <c r="IN36" s="112">
        <v>52.4</v>
      </c>
      <c r="IO36" s="85">
        <v>299580</v>
      </c>
      <c r="IP36" s="465" t="s">
        <v>439</v>
      </c>
      <c r="IQ36" s="80">
        <v>4.0999999999999996</v>
      </c>
      <c r="IR36" s="80">
        <v>4.0999999999999996</v>
      </c>
      <c r="IS36" s="80">
        <v>1736.4</v>
      </c>
      <c r="IT36" s="80">
        <v>1715.1</v>
      </c>
      <c r="IU36" s="71">
        <v>67991</v>
      </c>
      <c r="IV36" s="72">
        <v>73.599999999999994</v>
      </c>
      <c r="IW36" s="72">
        <v>65.400000000000006</v>
      </c>
      <c r="IX36" s="72">
        <v>44.9</v>
      </c>
      <c r="IY36" s="72">
        <v>68.3</v>
      </c>
      <c r="IZ36" s="72">
        <v>26.4</v>
      </c>
      <c r="JA36" s="79">
        <v>2</v>
      </c>
      <c r="JB36" s="79">
        <v>24</v>
      </c>
      <c r="JC36" s="111">
        <v>89.02</v>
      </c>
      <c r="JD36" s="110">
        <v>1.034</v>
      </c>
      <c r="JE36" s="109">
        <v>88.8</v>
      </c>
      <c r="JF36" s="109">
        <v>-0.6</v>
      </c>
      <c r="JG36" s="109">
        <v>6.9</v>
      </c>
      <c r="JH36" s="108">
        <v>62261249</v>
      </c>
      <c r="JI36" s="74">
        <v>50.7</v>
      </c>
      <c r="JJ36" s="74">
        <v>34.4</v>
      </c>
      <c r="JK36" s="163" t="s">
        <v>439</v>
      </c>
      <c r="JL36" s="163" t="s">
        <v>439</v>
      </c>
      <c r="JM36" s="163" t="s">
        <v>439</v>
      </c>
      <c r="JN36" s="72">
        <v>39.299999999999997</v>
      </c>
      <c r="JO36" s="462">
        <v>4018</v>
      </c>
      <c r="JP36" s="74" t="s">
        <v>1208</v>
      </c>
      <c r="JQ36" s="74" t="s">
        <v>1208</v>
      </c>
      <c r="JR36" s="74" t="s">
        <v>1208</v>
      </c>
      <c r="JS36" s="72">
        <v>32</v>
      </c>
      <c r="JT36" s="72">
        <v>24.9</v>
      </c>
      <c r="JU36" s="71">
        <v>81266</v>
      </c>
      <c r="JV36" s="71">
        <v>1227</v>
      </c>
      <c r="JW36" s="71">
        <v>1662</v>
      </c>
      <c r="JX36" s="71">
        <v>7262</v>
      </c>
      <c r="JY36" s="71">
        <v>8040</v>
      </c>
      <c r="JZ36" s="71">
        <v>7602</v>
      </c>
      <c r="KA36" s="71">
        <v>8601</v>
      </c>
      <c r="KB36" s="71">
        <v>10302</v>
      </c>
      <c r="KC36" s="71">
        <v>11937</v>
      </c>
      <c r="KD36" s="71">
        <v>9943</v>
      </c>
      <c r="KE36" s="71">
        <v>8368</v>
      </c>
      <c r="KF36" s="71">
        <v>6328</v>
      </c>
      <c r="KG36" s="71">
        <v>4641</v>
      </c>
      <c r="KH36" s="74" t="s">
        <v>1208</v>
      </c>
      <c r="KI36" s="71">
        <v>3405</v>
      </c>
      <c r="KJ36" s="71">
        <v>1558</v>
      </c>
      <c r="KK36" s="71">
        <v>644</v>
      </c>
      <c r="KL36" s="71">
        <v>318</v>
      </c>
      <c r="KM36" s="71">
        <v>9106</v>
      </c>
      <c r="KN36" s="71">
        <v>9244</v>
      </c>
      <c r="KO36" s="71">
        <v>9587</v>
      </c>
      <c r="KP36" s="71">
        <v>10469</v>
      </c>
      <c r="KQ36" s="71">
        <v>11758</v>
      </c>
      <c r="KR36" s="71">
        <v>13132</v>
      </c>
      <c r="KS36" s="71">
        <v>14782</v>
      </c>
      <c r="KT36" s="71">
        <v>12502</v>
      </c>
      <c r="KU36" s="71">
        <v>11261</v>
      </c>
      <c r="KV36" s="71">
        <v>10527</v>
      </c>
      <c r="KW36" s="71">
        <v>11330</v>
      </c>
      <c r="KX36" s="74" t="s">
        <v>1207</v>
      </c>
      <c r="KY36" s="71">
        <v>12665</v>
      </c>
      <c r="KZ36" s="71">
        <v>9377</v>
      </c>
      <c r="LA36" s="71">
        <v>6748</v>
      </c>
      <c r="LB36" s="71">
        <v>8836</v>
      </c>
    </row>
    <row r="37" spans="1:314" s="454" customFormat="1" ht="12" customHeight="1">
      <c r="A37" s="454">
        <v>232033</v>
      </c>
      <c r="B37" s="254" t="s">
        <v>872</v>
      </c>
      <c r="C37" s="506">
        <v>113.82</v>
      </c>
      <c r="D37" s="507">
        <v>383582</v>
      </c>
      <c r="E37" s="508">
        <v>13</v>
      </c>
      <c r="F37" s="508">
        <v>60</v>
      </c>
      <c r="G37" s="508">
        <v>27</v>
      </c>
      <c r="H37" s="509">
        <v>17825</v>
      </c>
      <c r="I37" s="509">
        <v>38490</v>
      </c>
      <c r="J37" s="509">
        <v>61117</v>
      </c>
      <c r="K37" s="507">
        <v>54456</v>
      </c>
      <c r="L37" s="507">
        <v>164198</v>
      </c>
      <c r="M37" s="507">
        <v>6990</v>
      </c>
      <c r="N37" s="507">
        <v>11213</v>
      </c>
      <c r="O37" s="510">
        <v>11007</v>
      </c>
      <c r="P37" s="74" t="s">
        <v>1208</v>
      </c>
      <c r="Q37" s="74" t="s">
        <v>1208</v>
      </c>
      <c r="R37" s="509">
        <v>378108</v>
      </c>
      <c r="S37" s="507">
        <v>380073</v>
      </c>
      <c r="T37" s="507">
        <v>324550</v>
      </c>
      <c r="U37" s="507">
        <v>337309</v>
      </c>
      <c r="V37" s="507">
        <v>2316455</v>
      </c>
      <c r="W37" s="507">
        <v>916548</v>
      </c>
      <c r="X37" s="507">
        <v>1174938</v>
      </c>
      <c r="Y37" s="511">
        <v>61</v>
      </c>
      <c r="Z37" s="512">
        <v>59</v>
      </c>
      <c r="AA37" s="511">
        <v>42</v>
      </c>
      <c r="AB37" s="74" t="s">
        <v>1208</v>
      </c>
      <c r="AC37" s="74" t="s">
        <v>1208</v>
      </c>
      <c r="AD37" s="513">
        <v>40843</v>
      </c>
      <c r="AE37" s="507">
        <v>2526.1999999999998</v>
      </c>
      <c r="AF37" s="511">
        <v>1145</v>
      </c>
      <c r="AG37" s="507">
        <v>1588</v>
      </c>
      <c r="AH37" s="507">
        <v>110158</v>
      </c>
      <c r="AI37" s="507">
        <v>0</v>
      </c>
      <c r="AJ37" s="74" t="s">
        <v>1208</v>
      </c>
      <c r="AK37" s="512">
        <v>23</v>
      </c>
      <c r="AL37" s="507">
        <v>3945</v>
      </c>
      <c r="AM37" s="510">
        <v>42</v>
      </c>
      <c r="AN37" s="507">
        <v>20979</v>
      </c>
      <c r="AO37" s="507">
        <v>1074</v>
      </c>
      <c r="AP37" s="507">
        <v>391</v>
      </c>
      <c r="AQ37" s="514">
        <v>19</v>
      </c>
      <c r="AR37" s="507">
        <v>10704</v>
      </c>
      <c r="AS37" s="507">
        <v>620</v>
      </c>
      <c r="AT37" s="507">
        <v>4</v>
      </c>
      <c r="AU37" s="507">
        <v>734</v>
      </c>
      <c r="AV37" s="507">
        <v>8</v>
      </c>
      <c r="AW37" s="507">
        <v>97</v>
      </c>
      <c r="AX37" s="74" t="s">
        <v>1208</v>
      </c>
      <c r="AY37" s="74" t="s">
        <v>1208</v>
      </c>
      <c r="AZ37" s="74" t="s">
        <v>1208</v>
      </c>
      <c r="BA37" s="74" t="s">
        <v>1208</v>
      </c>
      <c r="BB37" s="508">
        <v>100</v>
      </c>
      <c r="BC37" s="508">
        <v>123.9</v>
      </c>
      <c r="BD37" s="508">
        <v>125.6</v>
      </c>
      <c r="BE37" s="74" t="s">
        <v>1208</v>
      </c>
      <c r="BF37" s="511">
        <v>20</v>
      </c>
      <c r="BG37" s="514">
        <v>20</v>
      </c>
      <c r="BH37" s="514">
        <v>14</v>
      </c>
      <c r="BI37" s="74" t="s">
        <v>1208</v>
      </c>
      <c r="BJ37" s="74" t="s">
        <v>1208</v>
      </c>
      <c r="BK37" s="511">
        <v>2</v>
      </c>
      <c r="BL37" s="511">
        <v>2</v>
      </c>
      <c r="BM37" s="514">
        <v>8</v>
      </c>
      <c r="BN37" s="514">
        <v>6</v>
      </c>
      <c r="BO37" s="510">
        <v>5</v>
      </c>
      <c r="BP37" s="507">
        <v>32115.3</v>
      </c>
      <c r="BQ37" s="510" t="s">
        <v>439</v>
      </c>
      <c r="BR37" s="507" t="s">
        <v>439</v>
      </c>
      <c r="BS37" s="510">
        <v>1</v>
      </c>
      <c r="BT37" s="507">
        <v>23595</v>
      </c>
      <c r="BU37" s="510">
        <v>3</v>
      </c>
      <c r="BV37" s="507">
        <v>3097.8</v>
      </c>
      <c r="BW37" s="508">
        <v>57.9</v>
      </c>
      <c r="BX37" s="511">
        <v>1</v>
      </c>
      <c r="BY37" s="511">
        <v>2</v>
      </c>
      <c r="BZ37" s="511" t="s">
        <v>439</v>
      </c>
      <c r="CA37" s="511" t="s">
        <v>439</v>
      </c>
      <c r="CB37" s="508">
        <v>53.7</v>
      </c>
      <c r="CC37" s="515">
        <v>0.95</v>
      </c>
      <c r="CD37" s="508">
        <v>21.6</v>
      </c>
      <c r="CE37" s="508">
        <v>3.4103248906759016</v>
      </c>
      <c r="CF37" s="508">
        <v>63.14687</v>
      </c>
      <c r="CG37" s="510">
        <v>16</v>
      </c>
      <c r="CH37" s="507">
        <v>3836</v>
      </c>
      <c r="CI37" s="510">
        <v>258</v>
      </c>
      <c r="CJ37" s="510">
        <v>786</v>
      </c>
      <c r="CK37" s="510">
        <v>3824</v>
      </c>
      <c r="CL37" s="510">
        <v>1100</v>
      </c>
      <c r="CM37" s="510">
        <v>255</v>
      </c>
      <c r="CN37" s="510">
        <v>478</v>
      </c>
      <c r="CO37" s="506">
        <v>1.36</v>
      </c>
      <c r="CP37" s="540" t="s">
        <v>439</v>
      </c>
      <c r="CQ37" s="510">
        <v>0</v>
      </c>
      <c r="CR37" s="510">
        <v>0</v>
      </c>
      <c r="CS37" s="510">
        <v>4</v>
      </c>
      <c r="CT37" s="510">
        <v>1</v>
      </c>
      <c r="CU37" s="510">
        <v>80</v>
      </c>
      <c r="CV37" s="510">
        <v>16</v>
      </c>
      <c r="CW37" s="507">
        <v>1400</v>
      </c>
      <c r="CX37" s="510">
        <v>8</v>
      </c>
      <c r="CY37" s="510">
        <v>835</v>
      </c>
      <c r="CZ37" s="511">
        <v>24</v>
      </c>
      <c r="DA37" s="511">
        <v>414</v>
      </c>
      <c r="DB37" s="511">
        <v>9</v>
      </c>
      <c r="DC37" s="511">
        <v>155</v>
      </c>
      <c r="DD37" s="511">
        <v>18</v>
      </c>
      <c r="DE37" s="511">
        <v>491</v>
      </c>
      <c r="DF37" s="507">
        <v>11239</v>
      </c>
      <c r="DG37" s="507">
        <v>1812</v>
      </c>
      <c r="DH37" s="507">
        <v>2141</v>
      </c>
      <c r="DI37" s="513">
        <v>1300368.301</v>
      </c>
      <c r="DJ37" s="513">
        <v>327289.674</v>
      </c>
      <c r="DK37" s="513">
        <v>599956.33100000001</v>
      </c>
      <c r="DL37" s="507">
        <v>103633</v>
      </c>
      <c r="DM37" s="510">
        <v>7</v>
      </c>
      <c r="DN37" s="513">
        <v>17502</v>
      </c>
      <c r="DO37" s="513">
        <v>2055</v>
      </c>
      <c r="DP37" s="513">
        <v>1403</v>
      </c>
      <c r="DQ37" s="511">
        <v>310</v>
      </c>
      <c r="DR37" s="511">
        <v>1029</v>
      </c>
      <c r="DS37" s="507">
        <v>23522</v>
      </c>
      <c r="DT37" s="541">
        <v>13206</v>
      </c>
      <c r="DU37" s="507">
        <v>3214</v>
      </c>
      <c r="DV37" s="507">
        <v>3828</v>
      </c>
      <c r="DW37" s="511">
        <v>410</v>
      </c>
      <c r="DX37" s="511">
        <v>202</v>
      </c>
      <c r="DY37" s="511">
        <v>1</v>
      </c>
      <c r="DZ37" s="511">
        <v>2034</v>
      </c>
      <c r="EA37" s="511">
        <v>52</v>
      </c>
      <c r="EB37" s="511">
        <v>15106</v>
      </c>
      <c r="EC37" s="74" t="s">
        <v>1208</v>
      </c>
      <c r="ED37" s="517">
        <v>91</v>
      </c>
      <c r="EE37" s="507">
        <v>10332</v>
      </c>
      <c r="EF37" s="518">
        <v>8851</v>
      </c>
      <c r="EG37" s="510">
        <v>0</v>
      </c>
      <c r="EH37" s="519">
        <v>1391</v>
      </c>
      <c r="EI37" s="511">
        <v>83</v>
      </c>
      <c r="EJ37" s="511">
        <v>48</v>
      </c>
      <c r="EK37" s="508">
        <v>66.3</v>
      </c>
      <c r="EL37" s="511">
        <v>64</v>
      </c>
      <c r="EM37" s="511">
        <v>258</v>
      </c>
      <c r="EN37" s="511">
        <v>590</v>
      </c>
      <c r="EO37" s="513">
        <v>67</v>
      </c>
      <c r="EP37" s="513">
        <v>63</v>
      </c>
      <c r="EQ37" s="513">
        <v>2169</v>
      </c>
      <c r="ER37" s="507">
        <v>2654</v>
      </c>
      <c r="ES37" s="508">
        <v>97.3</v>
      </c>
      <c r="ET37" s="508">
        <v>94.7</v>
      </c>
      <c r="EU37" s="513">
        <v>150</v>
      </c>
      <c r="EV37" s="508">
        <v>8.8000000000000007</v>
      </c>
      <c r="EW37" s="513">
        <v>76866</v>
      </c>
      <c r="EX37" s="508">
        <v>44.5</v>
      </c>
      <c r="EY37" s="513">
        <v>354818</v>
      </c>
      <c r="EZ37" s="508">
        <v>-1.06</v>
      </c>
      <c r="FA37" s="511">
        <v>210</v>
      </c>
      <c r="FB37" s="511">
        <v>13</v>
      </c>
      <c r="FC37" s="542">
        <v>7414</v>
      </c>
      <c r="FD37" s="511">
        <v>462</v>
      </c>
      <c r="FE37" s="328" t="s">
        <v>1209</v>
      </c>
      <c r="FF37" s="511">
        <v>100</v>
      </c>
      <c r="FG37" s="508">
        <v>100</v>
      </c>
      <c r="FH37" s="507">
        <v>121259</v>
      </c>
      <c r="FI37" s="507">
        <v>9750</v>
      </c>
      <c r="FJ37" s="507">
        <v>1100</v>
      </c>
      <c r="FK37" s="519">
        <v>110507</v>
      </c>
      <c r="FL37" s="507">
        <v>88448</v>
      </c>
      <c r="FM37" s="507">
        <v>16139</v>
      </c>
      <c r="FN37" s="507">
        <v>5920</v>
      </c>
      <c r="FO37" s="507">
        <v>1002</v>
      </c>
      <c r="FP37" s="522">
        <v>14.9</v>
      </c>
      <c r="FQ37" s="517">
        <v>138</v>
      </c>
      <c r="FR37" s="523">
        <v>4.8</v>
      </c>
      <c r="FS37" s="518">
        <v>5550</v>
      </c>
      <c r="FT37" s="511">
        <v>0</v>
      </c>
      <c r="FU37" s="511">
        <v>145</v>
      </c>
      <c r="FV37" s="511">
        <v>208</v>
      </c>
      <c r="FW37" s="524">
        <v>18</v>
      </c>
      <c r="FX37" s="525">
        <v>652</v>
      </c>
      <c r="FY37" s="526">
        <v>70.219976258215127</v>
      </c>
      <c r="FZ37" s="74" t="s">
        <v>1208</v>
      </c>
      <c r="GA37" s="523">
        <v>100</v>
      </c>
      <c r="GB37" s="523">
        <v>92.1</v>
      </c>
      <c r="GC37" s="508">
        <v>68.5</v>
      </c>
      <c r="GD37" s="527">
        <v>19.899999999999999</v>
      </c>
      <c r="GE37" s="528">
        <v>57</v>
      </c>
      <c r="GF37" s="517">
        <v>12</v>
      </c>
      <c r="GG37" s="517">
        <v>60</v>
      </c>
      <c r="GH37" s="511">
        <v>1115</v>
      </c>
      <c r="GI37" s="511">
        <v>7</v>
      </c>
      <c r="GJ37" s="511">
        <v>1707</v>
      </c>
      <c r="GK37" s="511">
        <v>2076</v>
      </c>
      <c r="GL37" s="511">
        <v>4</v>
      </c>
      <c r="GM37" s="519">
        <v>2689519</v>
      </c>
      <c r="GN37" s="529">
        <v>1325</v>
      </c>
      <c r="GO37" s="540" t="s">
        <v>439</v>
      </c>
      <c r="GP37" s="540" t="s">
        <v>439</v>
      </c>
      <c r="GQ37" s="507">
        <v>15946</v>
      </c>
      <c r="GR37" s="510">
        <v>19</v>
      </c>
      <c r="GS37" s="510">
        <v>4015</v>
      </c>
      <c r="GT37" s="510">
        <v>11912</v>
      </c>
      <c r="GU37" s="507">
        <v>137141</v>
      </c>
      <c r="GV37" s="507">
        <v>223</v>
      </c>
      <c r="GW37" s="507">
        <v>33950</v>
      </c>
      <c r="GX37" s="507">
        <v>102968</v>
      </c>
      <c r="GY37" s="507">
        <v>679</v>
      </c>
      <c r="GZ37" s="507">
        <v>5227</v>
      </c>
      <c r="HA37" s="507">
        <v>457844</v>
      </c>
      <c r="HB37" s="507">
        <v>2099</v>
      </c>
      <c r="HC37" s="507">
        <v>16279</v>
      </c>
      <c r="HD37" s="507">
        <v>364518</v>
      </c>
      <c r="HE37" s="507">
        <v>728</v>
      </c>
      <c r="HF37" s="507">
        <v>21769</v>
      </c>
      <c r="HG37" s="507">
        <v>550665.54</v>
      </c>
      <c r="HH37" s="510">
        <v>723</v>
      </c>
      <c r="HI37" s="511">
        <v>18002</v>
      </c>
      <c r="HJ37" s="511">
        <v>421946</v>
      </c>
      <c r="HK37" s="530">
        <v>31.58</v>
      </c>
      <c r="HL37" s="543">
        <v>5102.3</v>
      </c>
      <c r="HM37" s="507">
        <v>3656</v>
      </c>
      <c r="HN37" s="507">
        <v>900</v>
      </c>
      <c r="HO37" s="513">
        <v>95</v>
      </c>
      <c r="HP37" s="74" t="s">
        <v>1208</v>
      </c>
      <c r="HQ37" s="74" t="s">
        <v>1208</v>
      </c>
      <c r="HR37" s="74" t="s">
        <v>1208</v>
      </c>
      <c r="HS37" s="513">
        <v>89</v>
      </c>
      <c r="HT37" s="507">
        <v>2336346</v>
      </c>
      <c r="HU37" s="507">
        <v>12448585</v>
      </c>
      <c r="HV37" s="511">
        <v>1543106.34</v>
      </c>
      <c r="HW37" s="511">
        <v>2267390.37</v>
      </c>
      <c r="HX37" s="511">
        <v>280155.02</v>
      </c>
      <c r="HY37" s="511">
        <v>1670</v>
      </c>
      <c r="HZ37" s="511">
        <v>2870</v>
      </c>
      <c r="IA37" s="511">
        <v>268920</v>
      </c>
      <c r="IB37" s="511">
        <v>172466</v>
      </c>
      <c r="IC37" s="531" t="s">
        <v>439</v>
      </c>
      <c r="ID37" s="531">
        <v>3505262</v>
      </c>
      <c r="IE37" s="531">
        <v>174919</v>
      </c>
      <c r="IF37" s="509">
        <v>87</v>
      </c>
      <c r="IG37" s="509">
        <v>4</v>
      </c>
      <c r="IH37" s="531">
        <v>81</v>
      </c>
      <c r="II37" s="509">
        <v>4</v>
      </c>
      <c r="IJ37" s="531">
        <v>23717</v>
      </c>
      <c r="IK37" s="507">
        <v>217625</v>
      </c>
      <c r="IL37" s="509">
        <v>0</v>
      </c>
      <c r="IM37" s="532">
        <v>0</v>
      </c>
      <c r="IN37" s="533">
        <v>50.76</v>
      </c>
      <c r="IO37" s="531">
        <v>276660</v>
      </c>
      <c r="IP37" s="544">
        <v>-11.9</v>
      </c>
      <c r="IQ37" s="527">
        <v>0</v>
      </c>
      <c r="IR37" s="527">
        <v>0</v>
      </c>
      <c r="IS37" s="527">
        <v>1135.3</v>
      </c>
      <c r="IT37" s="527">
        <v>1111.3</v>
      </c>
      <c r="IU37" s="507">
        <v>57731</v>
      </c>
      <c r="IV37" s="508">
        <v>70.900000000000006</v>
      </c>
      <c r="IW37" s="508">
        <v>63.8</v>
      </c>
      <c r="IX37" s="508">
        <v>39.1</v>
      </c>
      <c r="IY37" s="508">
        <v>65.400000000000006</v>
      </c>
      <c r="IZ37" s="508">
        <v>21.6</v>
      </c>
      <c r="JA37" s="509">
        <v>5</v>
      </c>
      <c r="JB37" s="509">
        <v>22</v>
      </c>
      <c r="JC37" s="523">
        <v>78</v>
      </c>
      <c r="JD37" s="536">
        <v>0.83599999999999997</v>
      </c>
      <c r="JE37" s="537">
        <v>91</v>
      </c>
      <c r="JF37" s="537">
        <v>3.5</v>
      </c>
      <c r="JG37" s="537">
        <v>5.5</v>
      </c>
      <c r="JH37" s="538">
        <v>106797121</v>
      </c>
      <c r="JI37" s="510">
        <v>38.4</v>
      </c>
      <c r="JJ37" s="510">
        <v>40.6</v>
      </c>
      <c r="JK37" s="540" t="s">
        <v>439</v>
      </c>
      <c r="JL37" s="540" t="s">
        <v>439</v>
      </c>
      <c r="JM37" s="540">
        <v>37.1</v>
      </c>
      <c r="JN37" s="508">
        <v>38.9</v>
      </c>
      <c r="JO37" s="539">
        <v>3843</v>
      </c>
      <c r="JP37" s="74" t="s">
        <v>1208</v>
      </c>
      <c r="JQ37" s="74" t="s">
        <v>1208</v>
      </c>
      <c r="JR37" s="74" t="s">
        <v>1208</v>
      </c>
      <c r="JS37" s="508">
        <v>26</v>
      </c>
      <c r="JT37" s="508">
        <v>32.33</v>
      </c>
      <c r="JU37" s="507">
        <v>72286</v>
      </c>
      <c r="JV37" s="507">
        <v>1184</v>
      </c>
      <c r="JW37" s="507">
        <v>1685</v>
      </c>
      <c r="JX37" s="507">
        <v>7021</v>
      </c>
      <c r="JY37" s="507">
        <v>7521</v>
      </c>
      <c r="JZ37" s="507">
        <v>6885</v>
      </c>
      <c r="KA37" s="507">
        <v>7768</v>
      </c>
      <c r="KB37" s="507">
        <v>9880</v>
      </c>
      <c r="KC37" s="507">
        <v>13084</v>
      </c>
      <c r="KD37" s="507">
        <v>11220</v>
      </c>
      <c r="KE37" s="507">
        <v>8946</v>
      </c>
      <c r="KF37" s="507">
        <v>6186</v>
      </c>
      <c r="KG37" s="507">
        <v>4817</v>
      </c>
      <c r="KH37" s="74" t="s">
        <v>1208</v>
      </c>
      <c r="KI37" s="507">
        <v>3954</v>
      </c>
      <c r="KJ37" s="507">
        <v>1846</v>
      </c>
      <c r="KK37" s="507">
        <v>780</v>
      </c>
      <c r="KL37" s="507">
        <v>298</v>
      </c>
      <c r="KM37" s="507">
        <v>9323</v>
      </c>
      <c r="KN37" s="507">
        <v>9325</v>
      </c>
      <c r="KO37" s="507">
        <v>8792</v>
      </c>
      <c r="KP37" s="507">
        <v>9147</v>
      </c>
      <c r="KQ37" s="507">
        <v>10289</v>
      </c>
      <c r="KR37" s="507">
        <v>12262</v>
      </c>
      <c r="KS37" s="507">
        <v>15824</v>
      </c>
      <c r="KT37" s="507">
        <v>13935</v>
      </c>
      <c r="KU37" s="507">
        <v>12020</v>
      </c>
      <c r="KV37" s="507">
        <v>10043</v>
      </c>
      <c r="KW37" s="507">
        <v>11413</v>
      </c>
      <c r="KX37" s="74" t="s">
        <v>1207</v>
      </c>
      <c r="KY37" s="507">
        <v>14330</v>
      </c>
      <c r="KZ37" s="507">
        <v>12277</v>
      </c>
      <c r="LA37" s="507">
        <v>9501</v>
      </c>
      <c r="LB37" s="507">
        <v>9864</v>
      </c>
    </row>
    <row r="38" spans="1:314" ht="12" customHeight="1">
      <c r="A38" s="3">
        <v>232114</v>
      </c>
      <c r="B38" s="2" t="s">
        <v>726</v>
      </c>
      <c r="C38" s="94">
        <v>918.32</v>
      </c>
      <c r="D38" s="71">
        <v>421280</v>
      </c>
      <c r="E38" s="72">
        <v>13.4</v>
      </c>
      <c r="F38" s="72">
        <v>63</v>
      </c>
      <c r="G38" s="72">
        <v>23.6</v>
      </c>
      <c r="H38" s="79">
        <v>20517</v>
      </c>
      <c r="I38" s="79">
        <v>43982</v>
      </c>
      <c r="J38" s="79">
        <v>69197</v>
      </c>
      <c r="K38" s="71">
        <v>46665</v>
      </c>
      <c r="L38" s="71">
        <v>183167</v>
      </c>
      <c r="M38" s="71">
        <v>17892</v>
      </c>
      <c r="N38" s="71">
        <v>14863</v>
      </c>
      <c r="O38" s="74">
        <v>17538</v>
      </c>
      <c r="P38" s="74" t="s">
        <v>1208</v>
      </c>
      <c r="Q38" s="74" t="s">
        <v>1208</v>
      </c>
      <c r="R38" s="79">
        <v>421300</v>
      </c>
      <c r="S38" s="71">
        <v>422330</v>
      </c>
      <c r="T38" s="71">
        <v>476359</v>
      </c>
      <c r="U38" s="71">
        <v>1293240</v>
      </c>
      <c r="V38" s="71">
        <v>2419763</v>
      </c>
      <c r="W38" s="71">
        <v>1012651</v>
      </c>
      <c r="X38" s="71">
        <v>1752084</v>
      </c>
      <c r="Y38" s="86">
        <v>103</v>
      </c>
      <c r="Z38" s="477">
        <v>73</v>
      </c>
      <c r="AA38" s="86">
        <v>36</v>
      </c>
      <c r="AB38" s="74" t="s">
        <v>1208</v>
      </c>
      <c r="AC38" s="74" t="s">
        <v>1208</v>
      </c>
      <c r="AD38" s="87">
        <v>258003</v>
      </c>
      <c r="AE38" s="71">
        <v>4251.01</v>
      </c>
      <c r="AF38" s="86">
        <v>5370.65</v>
      </c>
      <c r="AG38" s="71">
        <v>2712</v>
      </c>
      <c r="AH38" s="71">
        <v>58307</v>
      </c>
      <c r="AI38" s="71">
        <v>0</v>
      </c>
      <c r="AJ38" s="74" t="s">
        <v>1208</v>
      </c>
      <c r="AK38" s="477">
        <v>19</v>
      </c>
      <c r="AL38" s="71">
        <v>1882</v>
      </c>
      <c r="AM38" s="74">
        <v>75</v>
      </c>
      <c r="AN38" s="71">
        <v>23705</v>
      </c>
      <c r="AO38" s="71">
        <v>1571</v>
      </c>
      <c r="AP38" s="71">
        <v>200</v>
      </c>
      <c r="AQ38" s="102">
        <v>28</v>
      </c>
      <c r="AR38" s="71">
        <v>11999</v>
      </c>
      <c r="AS38" s="71">
        <v>855</v>
      </c>
      <c r="AT38" s="71">
        <v>23</v>
      </c>
      <c r="AU38" s="71">
        <v>429</v>
      </c>
      <c r="AV38" s="71">
        <v>29</v>
      </c>
      <c r="AW38" s="71">
        <v>910</v>
      </c>
      <c r="AX38" s="74" t="s">
        <v>1208</v>
      </c>
      <c r="AY38" s="74" t="s">
        <v>1208</v>
      </c>
      <c r="AZ38" s="74" t="s">
        <v>1208</v>
      </c>
      <c r="BA38" s="74" t="s">
        <v>1208</v>
      </c>
      <c r="BB38" s="72">
        <v>100</v>
      </c>
      <c r="BC38" s="72">
        <v>100</v>
      </c>
      <c r="BD38" s="72">
        <v>100</v>
      </c>
      <c r="BE38" s="74" t="s">
        <v>1208</v>
      </c>
      <c r="BF38" s="86">
        <v>18</v>
      </c>
      <c r="BG38" s="102">
        <v>18</v>
      </c>
      <c r="BH38" s="102">
        <v>17</v>
      </c>
      <c r="BI38" s="74" t="s">
        <v>1208</v>
      </c>
      <c r="BJ38" s="74" t="s">
        <v>1208</v>
      </c>
      <c r="BK38" s="86">
        <v>7</v>
      </c>
      <c r="BL38" s="86">
        <v>7</v>
      </c>
      <c r="BM38" s="102">
        <v>17</v>
      </c>
      <c r="BN38" s="102">
        <v>16</v>
      </c>
      <c r="BO38" s="74">
        <v>14</v>
      </c>
      <c r="BP38" s="71">
        <v>55138</v>
      </c>
      <c r="BQ38" s="74">
        <v>1</v>
      </c>
      <c r="BR38" s="71">
        <v>28000</v>
      </c>
      <c r="BS38" s="74">
        <v>2</v>
      </c>
      <c r="BT38" s="71">
        <v>33870</v>
      </c>
      <c r="BU38" s="74">
        <v>6</v>
      </c>
      <c r="BV38" s="71">
        <v>2249</v>
      </c>
      <c r="BW38" s="72">
        <v>55.7</v>
      </c>
      <c r="BX38" s="86">
        <v>0</v>
      </c>
      <c r="BY38" s="86">
        <v>4</v>
      </c>
      <c r="BZ38" s="86">
        <v>0</v>
      </c>
      <c r="CA38" s="86">
        <v>10604</v>
      </c>
      <c r="CB38" s="72">
        <v>57.1</v>
      </c>
      <c r="CC38" s="101">
        <v>0.71</v>
      </c>
      <c r="CD38" s="72">
        <v>19.3</v>
      </c>
      <c r="CE38" s="72">
        <v>2.8056979578115806</v>
      </c>
      <c r="CF38" s="72">
        <v>66.279349999999994</v>
      </c>
      <c r="CG38" s="74">
        <v>18</v>
      </c>
      <c r="CH38" s="71">
        <v>3222</v>
      </c>
      <c r="CI38" s="74">
        <v>232</v>
      </c>
      <c r="CJ38" s="74">
        <v>749</v>
      </c>
      <c r="CK38" s="74">
        <v>3167</v>
      </c>
      <c r="CL38" s="74">
        <v>919</v>
      </c>
      <c r="CM38" s="74">
        <v>199</v>
      </c>
      <c r="CN38" s="74">
        <v>278</v>
      </c>
      <c r="CO38" s="94">
        <v>1.49</v>
      </c>
      <c r="CP38" s="101" t="s">
        <v>439</v>
      </c>
      <c r="CQ38" s="74">
        <v>6</v>
      </c>
      <c r="CR38" s="74">
        <v>11</v>
      </c>
      <c r="CS38" s="74">
        <v>3</v>
      </c>
      <c r="CT38" s="74">
        <v>1</v>
      </c>
      <c r="CU38" s="74">
        <v>50</v>
      </c>
      <c r="CV38" s="74">
        <v>14</v>
      </c>
      <c r="CW38" s="71">
        <v>1101</v>
      </c>
      <c r="CX38" s="74">
        <v>8</v>
      </c>
      <c r="CY38" s="74">
        <v>674</v>
      </c>
      <c r="CZ38" s="86">
        <v>30</v>
      </c>
      <c r="DA38" s="86">
        <v>510</v>
      </c>
      <c r="DB38" s="86">
        <v>13</v>
      </c>
      <c r="DC38" s="86">
        <v>123</v>
      </c>
      <c r="DD38" s="86">
        <v>2</v>
      </c>
      <c r="DE38" s="86">
        <v>44</v>
      </c>
      <c r="DF38" s="71">
        <v>8990</v>
      </c>
      <c r="DG38" s="71">
        <v>2138</v>
      </c>
      <c r="DH38" s="71">
        <v>1943</v>
      </c>
      <c r="DI38" s="87">
        <v>864695.571</v>
      </c>
      <c r="DJ38" s="87">
        <v>356664.78</v>
      </c>
      <c r="DK38" s="87">
        <v>554519.38500000001</v>
      </c>
      <c r="DL38" s="71">
        <v>99351</v>
      </c>
      <c r="DM38" s="74">
        <v>28</v>
      </c>
      <c r="DN38" s="87">
        <v>15413</v>
      </c>
      <c r="DO38" s="87">
        <v>1921</v>
      </c>
      <c r="DP38" s="87">
        <v>1341</v>
      </c>
      <c r="DQ38" s="86">
        <v>496</v>
      </c>
      <c r="DR38" s="86">
        <v>2131</v>
      </c>
      <c r="DS38" s="71">
        <v>21918</v>
      </c>
      <c r="DT38" s="122">
        <v>12846</v>
      </c>
      <c r="DU38" s="71">
        <v>3425</v>
      </c>
      <c r="DV38" s="71">
        <v>3525</v>
      </c>
      <c r="DW38" s="129">
        <v>291</v>
      </c>
      <c r="DX38" s="129">
        <v>228</v>
      </c>
      <c r="DY38" s="129">
        <v>0</v>
      </c>
      <c r="DZ38" s="129">
        <v>1767</v>
      </c>
      <c r="EA38" s="129">
        <v>53</v>
      </c>
      <c r="EB38" s="129">
        <v>17642.7</v>
      </c>
      <c r="EC38" s="74" t="s">
        <v>1208</v>
      </c>
      <c r="ED38" s="116">
        <v>86</v>
      </c>
      <c r="EE38" s="71">
        <v>12392</v>
      </c>
      <c r="EF38" s="118">
        <v>8943</v>
      </c>
      <c r="EG38" s="74">
        <v>0</v>
      </c>
      <c r="EH38" s="115">
        <v>1593</v>
      </c>
      <c r="EI38" s="86">
        <v>76</v>
      </c>
      <c r="EJ38" s="86">
        <v>93</v>
      </c>
      <c r="EK38" s="72">
        <v>68.3</v>
      </c>
      <c r="EL38" s="86">
        <v>86</v>
      </c>
      <c r="EM38" s="86">
        <v>253</v>
      </c>
      <c r="EN38" s="86">
        <v>1066</v>
      </c>
      <c r="EO38" s="87">
        <v>258</v>
      </c>
      <c r="EP38" s="87">
        <v>88</v>
      </c>
      <c r="EQ38" s="87">
        <v>520</v>
      </c>
      <c r="ER38" s="71">
        <v>3250</v>
      </c>
      <c r="ES38" s="72">
        <v>94.7</v>
      </c>
      <c r="ET38" s="72">
        <v>97.4</v>
      </c>
      <c r="EU38" s="87">
        <v>506</v>
      </c>
      <c r="EV38" s="72">
        <v>5.6</v>
      </c>
      <c r="EW38" s="87">
        <v>76230</v>
      </c>
      <c r="EX38" s="72">
        <v>34.6</v>
      </c>
      <c r="EY38" s="87">
        <v>348482</v>
      </c>
      <c r="EZ38" s="72">
        <v>-1.3</v>
      </c>
      <c r="FA38" s="86">
        <v>453</v>
      </c>
      <c r="FB38" s="86">
        <v>104</v>
      </c>
      <c r="FC38" s="120">
        <v>11766</v>
      </c>
      <c r="FD38" s="86">
        <v>350</v>
      </c>
      <c r="FE38" s="328" t="s">
        <v>1209</v>
      </c>
      <c r="FF38" s="86">
        <v>100</v>
      </c>
      <c r="FG38" s="72">
        <v>100</v>
      </c>
      <c r="FH38" s="71">
        <v>153704</v>
      </c>
      <c r="FI38" s="71">
        <v>29083</v>
      </c>
      <c r="FJ38" s="71">
        <v>10352</v>
      </c>
      <c r="FK38" s="115">
        <v>140458</v>
      </c>
      <c r="FL38" s="71">
        <v>119877</v>
      </c>
      <c r="FM38" s="71">
        <v>13405</v>
      </c>
      <c r="FN38" s="71">
        <v>7176</v>
      </c>
      <c r="FO38" s="71">
        <v>2894</v>
      </c>
      <c r="FP38" s="119">
        <v>19.5</v>
      </c>
      <c r="FQ38" s="116">
        <v>187</v>
      </c>
      <c r="FR38" s="111">
        <v>11.1</v>
      </c>
      <c r="FS38" s="118">
        <v>8130</v>
      </c>
      <c r="FT38" s="86">
        <v>245</v>
      </c>
      <c r="FU38" s="86">
        <v>152</v>
      </c>
      <c r="FV38" s="86">
        <v>228</v>
      </c>
      <c r="FW38" s="96">
        <v>14</v>
      </c>
      <c r="FX38" s="95">
        <v>433</v>
      </c>
      <c r="FY38" s="149">
        <v>64.522426638284941</v>
      </c>
      <c r="FZ38" s="74" t="s">
        <v>1208</v>
      </c>
      <c r="GA38" s="111">
        <v>100</v>
      </c>
      <c r="GB38" s="111">
        <v>89.5</v>
      </c>
      <c r="GC38" s="72">
        <v>75.2</v>
      </c>
      <c r="GD38" s="80">
        <v>32</v>
      </c>
      <c r="GE38" s="117">
        <v>118</v>
      </c>
      <c r="GF38" s="116">
        <v>16</v>
      </c>
      <c r="GG38" s="116">
        <v>107</v>
      </c>
      <c r="GH38" s="86">
        <v>1093</v>
      </c>
      <c r="GI38" s="86">
        <v>16</v>
      </c>
      <c r="GJ38" s="86">
        <v>1621</v>
      </c>
      <c r="GK38" s="86">
        <v>2764</v>
      </c>
      <c r="GL38" s="86">
        <v>7</v>
      </c>
      <c r="GM38" s="115">
        <v>7368168</v>
      </c>
      <c r="GN38" s="114">
        <v>3074</v>
      </c>
      <c r="GO38" s="86" t="s">
        <v>439</v>
      </c>
      <c r="GP38" s="86" t="s">
        <v>439</v>
      </c>
      <c r="GQ38" s="71">
        <v>13507</v>
      </c>
      <c r="GR38" s="74">
        <v>68</v>
      </c>
      <c r="GS38" s="74">
        <v>2897</v>
      </c>
      <c r="GT38" s="74">
        <v>10542</v>
      </c>
      <c r="GU38" s="71">
        <v>248872</v>
      </c>
      <c r="GV38" s="71">
        <v>968</v>
      </c>
      <c r="GW38" s="71">
        <v>127463</v>
      </c>
      <c r="GX38" s="71">
        <v>120441</v>
      </c>
      <c r="GY38" s="71">
        <v>448</v>
      </c>
      <c r="GZ38" s="71">
        <v>6177</v>
      </c>
      <c r="HA38" s="71">
        <v>1897546</v>
      </c>
      <c r="HB38" s="71">
        <v>1982</v>
      </c>
      <c r="HC38" s="71">
        <v>17910</v>
      </c>
      <c r="HD38" s="71">
        <v>378203</v>
      </c>
      <c r="HE38" s="71">
        <v>789</v>
      </c>
      <c r="HF38" s="71">
        <v>112478</v>
      </c>
      <c r="HG38" s="71">
        <v>15171655.65</v>
      </c>
      <c r="HH38" s="74">
        <v>742</v>
      </c>
      <c r="HI38" s="86">
        <v>27035</v>
      </c>
      <c r="HJ38" s="86">
        <v>1175458</v>
      </c>
      <c r="HK38" s="88">
        <v>70.53</v>
      </c>
      <c r="HL38" s="86">
        <v>7763</v>
      </c>
      <c r="HM38" s="71">
        <v>5304</v>
      </c>
      <c r="HN38" s="71">
        <v>1925</v>
      </c>
      <c r="HO38" s="87">
        <v>211</v>
      </c>
      <c r="HP38" s="74" t="s">
        <v>1208</v>
      </c>
      <c r="HQ38" s="74" t="s">
        <v>1208</v>
      </c>
      <c r="HR38" s="74" t="s">
        <v>1208</v>
      </c>
      <c r="HS38" s="87">
        <v>123</v>
      </c>
      <c r="HT38" s="71">
        <v>2567910</v>
      </c>
      <c r="HU38" s="71">
        <v>17326813</v>
      </c>
      <c r="HV38" s="86">
        <v>1947482</v>
      </c>
      <c r="HW38" s="86">
        <v>2457715</v>
      </c>
      <c r="HX38" s="86">
        <v>440605</v>
      </c>
      <c r="HY38" s="86">
        <v>9500</v>
      </c>
      <c r="HZ38" s="86">
        <v>10080</v>
      </c>
      <c r="IA38" s="86">
        <v>307130</v>
      </c>
      <c r="IB38" s="86">
        <v>207300</v>
      </c>
      <c r="IC38" s="85">
        <v>18342</v>
      </c>
      <c r="ID38" s="85">
        <v>1674193</v>
      </c>
      <c r="IE38" s="85">
        <v>2097945</v>
      </c>
      <c r="IF38" s="79" t="s">
        <v>439</v>
      </c>
      <c r="IG38" s="79">
        <v>35</v>
      </c>
      <c r="IH38" s="85" t="s">
        <v>439</v>
      </c>
      <c r="II38" s="79">
        <v>35</v>
      </c>
      <c r="IJ38" s="85">
        <v>54430</v>
      </c>
      <c r="IK38" s="71">
        <v>284868</v>
      </c>
      <c r="IL38" s="79">
        <v>320</v>
      </c>
      <c r="IM38" s="113">
        <v>0</v>
      </c>
      <c r="IN38" s="112">
        <v>40.5</v>
      </c>
      <c r="IO38" s="86">
        <v>246109</v>
      </c>
      <c r="IP38" s="162">
        <v>8.3656456230943412</v>
      </c>
      <c r="IQ38" s="80">
        <v>7.5</v>
      </c>
      <c r="IR38" s="80">
        <v>7.5</v>
      </c>
      <c r="IS38" s="80">
        <v>1150.7</v>
      </c>
      <c r="IT38" s="80">
        <v>1128.8</v>
      </c>
      <c r="IU38" s="71">
        <v>118681</v>
      </c>
      <c r="IV38" s="72">
        <v>65.599999999999994</v>
      </c>
      <c r="IW38" s="72">
        <v>68.599999999999994</v>
      </c>
      <c r="IX38" s="72">
        <v>44.8</v>
      </c>
      <c r="IY38" s="72">
        <v>71.599999999999994</v>
      </c>
      <c r="IZ38" s="72">
        <v>24.9</v>
      </c>
      <c r="JA38" s="79">
        <v>4</v>
      </c>
      <c r="JB38" s="79">
        <v>22</v>
      </c>
      <c r="JC38" s="111">
        <v>78.790000000000006</v>
      </c>
      <c r="JD38" s="110">
        <v>1.393</v>
      </c>
      <c r="JE38" s="109">
        <v>77.099999999999994</v>
      </c>
      <c r="JF38" s="109">
        <v>2.2999999999999998</v>
      </c>
      <c r="JG38" s="109">
        <v>5.9</v>
      </c>
      <c r="JH38" s="108">
        <v>51630630</v>
      </c>
      <c r="JI38" s="74">
        <v>58.6</v>
      </c>
      <c r="JJ38" s="74">
        <v>29.7</v>
      </c>
      <c r="JK38" s="162">
        <v>-5.86</v>
      </c>
      <c r="JL38" s="162">
        <v>-21.43</v>
      </c>
      <c r="JM38" s="162">
        <v>-61.3</v>
      </c>
      <c r="JN38" s="72">
        <v>50.5</v>
      </c>
      <c r="JO38" s="462">
        <v>3427</v>
      </c>
      <c r="JP38" s="74" t="s">
        <v>1208</v>
      </c>
      <c r="JQ38" s="74" t="s">
        <v>1208</v>
      </c>
      <c r="JR38" s="74" t="s">
        <v>1208</v>
      </c>
      <c r="JS38" s="72">
        <v>37</v>
      </c>
      <c r="JT38" s="72">
        <v>26.6</v>
      </c>
      <c r="JU38" s="71">
        <v>97225</v>
      </c>
      <c r="JV38" s="71">
        <v>1240</v>
      </c>
      <c r="JW38" s="71">
        <v>1960</v>
      </c>
      <c r="JX38" s="71">
        <v>8383</v>
      </c>
      <c r="JY38" s="71">
        <v>8472</v>
      </c>
      <c r="JZ38" s="71">
        <v>8030</v>
      </c>
      <c r="KA38" s="71">
        <v>8766</v>
      </c>
      <c r="KB38" s="71">
        <v>10731</v>
      </c>
      <c r="KC38" s="71">
        <v>12729</v>
      </c>
      <c r="KD38" s="71">
        <v>10623</v>
      </c>
      <c r="KE38" s="71">
        <v>8257</v>
      </c>
      <c r="KF38" s="71">
        <v>6537</v>
      </c>
      <c r="KG38" s="71">
        <v>4836</v>
      </c>
      <c r="KH38" s="74" t="s">
        <v>1208</v>
      </c>
      <c r="KI38" s="71">
        <v>3510</v>
      </c>
      <c r="KJ38" s="71">
        <v>1513</v>
      </c>
      <c r="KK38" s="71">
        <v>593</v>
      </c>
      <c r="KL38" s="71">
        <v>314</v>
      </c>
      <c r="KM38" s="71">
        <v>10344</v>
      </c>
      <c r="KN38" s="71">
        <v>10616</v>
      </c>
      <c r="KO38" s="71">
        <v>10191</v>
      </c>
      <c r="KP38" s="71">
        <v>10996</v>
      </c>
      <c r="KQ38" s="71">
        <v>12145</v>
      </c>
      <c r="KR38" s="71">
        <v>13628</v>
      </c>
      <c r="KS38" s="71">
        <v>15841</v>
      </c>
      <c r="KT38" s="71">
        <v>13455</v>
      </c>
      <c r="KU38" s="71">
        <v>11428</v>
      </c>
      <c r="KV38" s="71">
        <v>10888</v>
      </c>
      <c r="KW38" s="71">
        <v>12326</v>
      </c>
      <c r="KX38" s="74" t="s">
        <v>1207</v>
      </c>
      <c r="KY38" s="71">
        <v>14204</v>
      </c>
      <c r="KZ38" s="71">
        <v>10486</v>
      </c>
      <c r="LA38" s="71">
        <v>7021</v>
      </c>
      <c r="LB38" s="71">
        <v>8027</v>
      </c>
    </row>
    <row r="39" spans="1:314" ht="12" customHeight="1">
      <c r="A39" s="3">
        <v>252018</v>
      </c>
      <c r="B39" s="2" t="s">
        <v>727</v>
      </c>
      <c r="C39" s="94">
        <v>464.51</v>
      </c>
      <c r="D39" s="71">
        <v>343835</v>
      </c>
      <c r="E39" s="72">
        <v>13.5</v>
      </c>
      <c r="F39" s="72">
        <v>59.6</v>
      </c>
      <c r="G39" s="72">
        <v>26.9</v>
      </c>
      <c r="H39" s="79">
        <v>16950</v>
      </c>
      <c r="I39" s="79">
        <v>36193</v>
      </c>
      <c r="J39" s="79">
        <v>56200</v>
      </c>
      <c r="K39" s="79">
        <v>45718</v>
      </c>
      <c r="L39" s="71">
        <v>152682</v>
      </c>
      <c r="M39" s="71">
        <v>4520</v>
      </c>
      <c r="N39" s="71">
        <v>12445</v>
      </c>
      <c r="O39" s="74">
        <v>11282</v>
      </c>
      <c r="P39" s="74" t="s">
        <v>1208</v>
      </c>
      <c r="Q39" s="74" t="s">
        <v>1208</v>
      </c>
      <c r="R39" s="79">
        <v>342271</v>
      </c>
      <c r="S39" s="71">
        <v>345070</v>
      </c>
      <c r="T39" s="71">
        <v>308476</v>
      </c>
      <c r="U39" s="71">
        <v>411209</v>
      </c>
      <c r="V39" s="71">
        <v>1290294</v>
      </c>
      <c r="W39" s="71">
        <v>434528</v>
      </c>
      <c r="X39" s="71">
        <v>875065</v>
      </c>
      <c r="Y39" s="86">
        <v>55</v>
      </c>
      <c r="Z39" s="477">
        <v>63</v>
      </c>
      <c r="AA39" s="86">
        <v>0</v>
      </c>
      <c r="AB39" s="74" t="s">
        <v>1208</v>
      </c>
      <c r="AC39" s="74" t="s">
        <v>1208</v>
      </c>
      <c r="AD39" s="87" t="s">
        <v>439</v>
      </c>
      <c r="AE39" s="71">
        <v>1518</v>
      </c>
      <c r="AF39" s="86">
        <v>978</v>
      </c>
      <c r="AG39" s="71">
        <v>1300</v>
      </c>
      <c r="AH39" s="71">
        <v>29997</v>
      </c>
      <c r="AI39" s="71">
        <v>1848</v>
      </c>
      <c r="AJ39" s="74" t="s">
        <v>1208</v>
      </c>
      <c r="AK39" s="477">
        <v>38</v>
      </c>
      <c r="AL39" s="71">
        <v>3242</v>
      </c>
      <c r="AM39" s="74">
        <v>37</v>
      </c>
      <c r="AN39" s="71">
        <v>18309</v>
      </c>
      <c r="AO39" s="71">
        <v>1104</v>
      </c>
      <c r="AP39" s="71">
        <v>113</v>
      </c>
      <c r="AQ39" s="102">
        <v>18</v>
      </c>
      <c r="AR39" s="71">
        <v>8925</v>
      </c>
      <c r="AS39" s="71">
        <v>635</v>
      </c>
      <c r="AT39" s="71">
        <v>5</v>
      </c>
      <c r="AU39" s="71">
        <v>232</v>
      </c>
      <c r="AV39" s="71">
        <v>11</v>
      </c>
      <c r="AW39" s="71">
        <v>37</v>
      </c>
      <c r="AX39" s="74" t="s">
        <v>1208</v>
      </c>
      <c r="AY39" s="74" t="s">
        <v>1208</v>
      </c>
      <c r="AZ39" s="74" t="s">
        <v>1208</v>
      </c>
      <c r="BA39" s="74" t="s">
        <v>1208</v>
      </c>
      <c r="BB39" s="72">
        <v>100</v>
      </c>
      <c r="BC39" s="72">
        <v>89.7</v>
      </c>
      <c r="BD39" s="72">
        <v>69.400000000000006</v>
      </c>
      <c r="BE39" s="74" t="s">
        <v>1208</v>
      </c>
      <c r="BF39" s="86">
        <v>3</v>
      </c>
      <c r="BG39" s="102">
        <v>3</v>
      </c>
      <c r="BH39" s="102">
        <v>6</v>
      </c>
      <c r="BI39" s="74" t="s">
        <v>1208</v>
      </c>
      <c r="BJ39" s="74" t="s">
        <v>1208</v>
      </c>
      <c r="BK39" s="102">
        <v>3</v>
      </c>
      <c r="BL39" s="102">
        <v>3</v>
      </c>
      <c r="BM39" s="102">
        <v>3</v>
      </c>
      <c r="BN39" s="102">
        <v>5</v>
      </c>
      <c r="BO39" s="74">
        <v>7</v>
      </c>
      <c r="BP39" s="71">
        <v>14609</v>
      </c>
      <c r="BQ39" s="74">
        <v>1</v>
      </c>
      <c r="BR39" s="71">
        <v>31853</v>
      </c>
      <c r="BS39" s="74">
        <v>1</v>
      </c>
      <c r="BT39" s="71">
        <v>21447</v>
      </c>
      <c r="BU39" s="74">
        <v>13</v>
      </c>
      <c r="BV39" s="71">
        <v>6076</v>
      </c>
      <c r="BW39" s="72">
        <v>54</v>
      </c>
      <c r="BX39" s="86">
        <v>1</v>
      </c>
      <c r="BY39" s="86">
        <v>5</v>
      </c>
      <c r="BZ39" s="86">
        <v>614</v>
      </c>
      <c r="CA39" s="86">
        <v>10650</v>
      </c>
      <c r="CB39" s="72">
        <v>45.2</v>
      </c>
      <c r="CC39" s="101">
        <v>0.82839671934904635</v>
      </c>
      <c r="CD39" s="72">
        <v>28.600209525344507</v>
      </c>
      <c r="CE39" s="72">
        <v>3.8504545403719068</v>
      </c>
      <c r="CF39" s="72">
        <v>61.518720000000002</v>
      </c>
      <c r="CG39" s="74">
        <v>15</v>
      </c>
      <c r="CH39" s="71">
        <v>4009</v>
      </c>
      <c r="CI39" s="74">
        <v>300</v>
      </c>
      <c r="CJ39" s="74">
        <v>1250</v>
      </c>
      <c r="CK39" s="74">
        <v>3173</v>
      </c>
      <c r="CL39" s="74">
        <v>940</v>
      </c>
      <c r="CM39" s="74">
        <v>219</v>
      </c>
      <c r="CN39" s="74">
        <v>470</v>
      </c>
      <c r="CO39" s="94">
        <v>1.38</v>
      </c>
      <c r="CP39" s="101">
        <v>95925390</v>
      </c>
      <c r="CQ39" s="74">
        <v>4</v>
      </c>
      <c r="CR39" s="74">
        <v>140</v>
      </c>
      <c r="CS39" s="74">
        <v>5</v>
      </c>
      <c r="CT39" s="74">
        <v>2</v>
      </c>
      <c r="CU39" s="74">
        <v>165</v>
      </c>
      <c r="CV39" s="74">
        <v>15</v>
      </c>
      <c r="CW39" s="71">
        <v>1294</v>
      </c>
      <c r="CX39" s="74">
        <v>7</v>
      </c>
      <c r="CY39" s="74">
        <v>449</v>
      </c>
      <c r="CZ39" s="86">
        <v>40</v>
      </c>
      <c r="DA39" s="86">
        <v>684</v>
      </c>
      <c r="DB39" s="86">
        <v>13</v>
      </c>
      <c r="DC39" s="86">
        <v>145</v>
      </c>
      <c r="DD39" s="86">
        <v>16</v>
      </c>
      <c r="DE39" s="86">
        <v>437</v>
      </c>
      <c r="DF39" s="71">
        <v>11300</v>
      </c>
      <c r="DG39" s="71">
        <v>3010</v>
      </c>
      <c r="DH39" s="87">
        <v>1937</v>
      </c>
      <c r="DI39" s="87">
        <v>1117999.8589999999</v>
      </c>
      <c r="DJ39" s="87">
        <v>433635.23599999998</v>
      </c>
      <c r="DK39" s="87">
        <v>534551.41399999999</v>
      </c>
      <c r="DL39" s="71">
        <v>92455</v>
      </c>
      <c r="DM39" s="74">
        <v>11</v>
      </c>
      <c r="DN39" s="87">
        <v>17936</v>
      </c>
      <c r="DO39" s="87">
        <v>2031</v>
      </c>
      <c r="DP39" s="87">
        <v>1339</v>
      </c>
      <c r="DQ39" s="86">
        <v>256</v>
      </c>
      <c r="DR39" s="86">
        <v>1586</v>
      </c>
      <c r="DS39" s="71">
        <v>6041</v>
      </c>
      <c r="DT39" s="161">
        <v>15980</v>
      </c>
      <c r="DU39" s="71">
        <v>3284</v>
      </c>
      <c r="DV39" s="71">
        <v>2952</v>
      </c>
      <c r="DW39" s="86">
        <v>335</v>
      </c>
      <c r="DX39" s="86">
        <v>164</v>
      </c>
      <c r="DY39" s="86">
        <v>5</v>
      </c>
      <c r="DZ39" s="86">
        <v>1814</v>
      </c>
      <c r="EA39" s="86">
        <v>11</v>
      </c>
      <c r="EB39" s="86">
        <v>15643</v>
      </c>
      <c r="EC39" s="74" t="s">
        <v>1208</v>
      </c>
      <c r="ED39" s="116">
        <v>127</v>
      </c>
      <c r="EE39" s="71">
        <v>9784</v>
      </c>
      <c r="EF39" s="118">
        <v>9150</v>
      </c>
      <c r="EG39" s="74">
        <v>1</v>
      </c>
      <c r="EH39" s="115">
        <v>1639</v>
      </c>
      <c r="EI39" s="86">
        <v>124</v>
      </c>
      <c r="EJ39" s="86">
        <v>100</v>
      </c>
      <c r="EK39" s="72">
        <v>82.5</v>
      </c>
      <c r="EL39" s="86">
        <v>82</v>
      </c>
      <c r="EM39" s="86">
        <v>435</v>
      </c>
      <c r="EN39" s="86">
        <v>1414</v>
      </c>
      <c r="EO39" s="87">
        <v>419</v>
      </c>
      <c r="EP39" s="87">
        <v>347</v>
      </c>
      <c r="EQ39" s="87">
        <v>2197</v>
      </c>
      <c r="ER39" s="71">
        <v>2434</v>
      </c>
      <c r="ES39" s="72">
        <v>89.2</v>
      </c>
      <c r="ET39" s="72">
        <v>88.3</v>
      </c>
      <c r="EU39" s="87">
        <v>221</v>
      </c>
      <c r="EV39" s="72">
        <v>11.22</v>
      </c>
      <c r="EW39" s="87">
        <v>67808</v>
      </c>
      <c r="EX39" s="72">
        <v>32.5</v>
      </c>
      <c r="EY39" s="87">
        <v>380425</v>
      </c>
      <c r="EZ39" s="72">
        <v>-2.7</v>
      </c>
      <c r="FA39" s="86">
        <v>321</v>
      </c>
      <c r="FB39" s="86">
        <v>3</v>
      </c>
      <c r="FC39" s="120">
        <v>1448</v>
      </c>
      <c r="FD39" s="86">
        <v>39</v>
      </c>
      <c r="FE39" s="328" t="s">
        <v>1209</v>
      </c>
      <c r="FF39" s="86">
        <v>100</v>
      </c>
      <c r="FG39" s="72">
        <v>100</v>
      </c>
      <c r="FH39" s="71">
        <v>104358</v>
      </c>
      <c r="FI39" s="71">
        <v>2813</v>
      </c>
      <c r="FJ39" s="71">
        <v>1706</v>
      </c>
      <c r="FK39" s="115">
        <v>94501</v>
      </c>
      <c r="FL39" s="71">
        <v>83290</v>
      </c>
      <c r="FM39" s="71">
        <v>7359</v>
      </c>
      <c r="FN39" s="71">
        <v>3852</v>
      </c>
      <c r="FO39" s="71">
        <v>7044</v>
      </c>
      <c r="FP39" s="119">
        <v>15.7</v>
      </c>
      <c r="FQ39" s="116">
        <v>224</v>
      </c>
      <c r="FR39" s="111">
        <v>10</v>
      </c>
      <c r="FS39" s="118">
        <v>5972</v>
      </c>
      <c r="FT39" s="86">
        <v>87</v>
      </c>
      <c r="FU39" s="86">
        <v>127</v>
      </c>
      <c r="FV39" s="86">
        <v>218</v>
      </c>
      <c r="FW39" s="86">
        <v>20</v>
      </c>
      <c r="FX39" s="86">
        <v>602</v>
      </c>
      <c r="FY39" s="149">
        <v>72.101150317914858</v>
      </c>
      <c r="FZ39" s="74" t="s">
        <v>1208</v>
      </c>
      <c r="GA39" s="111">
        <v>100</v>
      </c>
      <c r="GB39" s="111">
        <v>95.3</v>
      </c>
      <c r="GC39" s="72">
        <v>98.5</v>
      </c>
      <c r="GD39" s="80">
        <v>75.7</v>
      </c>
      <c r="GE39" s="117">
        <v>75</v>
      </c>
      <c r="GF39" s="116">
        <v>10</v>
      </c>
      <c r="GG39" s="116">
        <v>52</v>
      </c>
      <c r="GH39" s="86">
        <v>733</v>
      </c>
      <c r="GI39" s="86">
        <v>9</v>
      </c>
      <c r="GJ39" s="86">
        <v>1571</v>
      </c>
      <c r="GK39" s="86">
        <v>2842</v>
      </c>
      <c r="GL39" s="86">
        <v>6</v>
      </c>
      <c r="GM39" s="115">
        <v>7562900</v>
      </c>
      <c r="GN39" s="114">
        <v>3962</v>
      </c>
      <c r="GO39" s="86" t="s">
        <v>439</v>
      </c>
      <c r="GP39" s="86" t="s">
        <v>439</v>
      </c>
      <c r="GQ39" s="71">
        <v>11367</v>
      </c>
      <c r="GR39" s="74">
        <v>24</v>
      </c>
      <c r="GS39" s="74">
        <v>1626</v>
      </c>
      <c r="GT39" s="74">
        <v>9717</v>
      </c>
      <c r="GU39" s="71">
        <v>116437</v>
      </c>
      <c r="GV39" s="71">
        <v>217</v>
      </c>
      <c r="GW39" s="71">
        <v>20918</v>
      </c>
      <c r="GX39" s="71">
        <v>95302</v>
      </c>
      <c r="GY39" s="71">
        <v>362</v>
      </c>
      <c r="GZ39" s="71">
        <v>2856</v>
      </c>
      <c r="HA39" s="71">
        <v>205671</v>
      </c>
      <c r="HB39" s="71">
        <v>1573</v>
      </c>
      <c r="HC39" s="71">
        <v>14677</v>
      </c>
      <c r="HD39" s="71">
        <v>263467</v>
      </c>
      <c r="HE39" s="71">
        <v>205</v>
      </c>
      <c r="HF39" s="71">
        <v>10230</v>
      </c>
      <c r="HG39" s="71">
        <v>388339.92</v>
      </c>
      <c r="HH39" s="74">
        <v>197</v>
      </c>
      <c r="HI39" s="86">
        <v>6560</v>
      </c>
      <c r="HJ39" s="86">
        <v>214129</v>
      </c>
      <c r="HK39" s="88">
        <v>31.37</v>
      </c>
      <c r="HL39" s="86">
        <v>1040</v>
      </c>
      <c r="HM39" s="71">
        <v>2341</v>
      </c>
      <c r="HN39" s="71">
        <v>1197</v>
      </c>
      <c r="HO39" s="87">
        <v>29</v>
      </c>
      <c r="HP39" s="74" t="s">
        <v>1208</v>
      </c>
      <c r="HQ39" s="74" t="s">
        <v>1208</v>
      </c>
      <c r="HR39" s="74" t="s">
        <v>1208</v>
      </c>
      <c r="HS39" s="87">
        <v>2</v>
      </c>
      <c r="HT39" s="71">
        <v>1471923</v>
      </c>
      <c r="HU39" s="71">
        <v>10141128</v>
      </c>
      <c r="HV39" s="87">
        <v>1078281</v>
      </c>
      <c r="HW39" s="86">
        <v>1427596</v>
      </c>
      <c r="HX39" s="86">
        <v>200827</v>
      </c>
      <c r="HY39" s="86">
        <v>5810</v>
      </c>
      <c r="HZ39" s="86">
        <v>8010</v>
      </c>
      <c r="IA39" s="86">
        <v>203245</v>
      </c>
      <c r="IB39" s="86">
        <v>82519</v>
      </c>
      <c r="IC39" s="85">
        <v>67623</v>
      </c>
      <c r="ID39" s="85">
        <v>6495817</v>
      </c>
      <c r="IE39" s="85" t="s">
        <v>439</v>
      </c>
      <c r="IF39" s="79">
        <v>208</v>
      </c>
      <c r="IG39" s="79" t="s">
        <v>439</v>
      </c>
      <c r="IH39" s="85">
        <v>87</v>
      </c>
      <c r="II39" s="79" t="s">
        <v>439</v>
      </c>
      <c r="IJ39" s="85">
        <v>41276</v>
      </c>
      <c r="IK39" s="71">
        <v>158273</v>
      </c>
      <c r="IL39" s="85">
        <v>4700</v>
      </c>
      <c r="IM39" s="85">
        <v>0</v>
      </c>
      <c r="IN39" s="112">
        <v>41.21</v>
      </c>
      <c r="IO39" s="85">
        <v>280334</v>
      </c>
      <c r="IP39" s="162" t="s">
        <v>439</v>
      </c>
      <c r="IQ39" s="80">
        <v>2.1</v>
      </c>
      <c r="IR39" s="80">
        <v>2.1</v>
      </c>
      <c r="IS39" s="80">
        <v>854.2</v>
      </c>
      <c r="IT39" s="80">
        <v>854.2</v>
      </c>
      <c r="IU39" s="71">
        <v>31083</v>
      </c>
      <c r="IV39" s="72">
        <v>70.5</v>
      </c>
      <c r="IW39" s="72">
        <v>68</v>
      </c>
      <c r="IX39" s="72">
        <v>44.4</v>
      </c>
      <c r="IY39" s="72">
        <v>74</v>
      </c>
      <c r="IZ39" s="72">
        <v>26.9</v>
      </c>
      <c r="JA39" s="79">
        <v>3</v>
      </c>
      <c r="JB39" s="79">
        <v>22</v>
      </c>
      <c r="JC39" s="111">
        <v>56</v>
      </c>
      <c r="JD39" s="110">
        <v>0.82399999999999995</v>
      </c>
      <c r="JE39" s="109">
        <v>91.5</v>
      </c>
      <c r="JF39" s="109">
        <v>1.7</v>
      </c>
      <c r="JG39" s="109">
        <v>4.5999999999999996</v>
      </c>
      <c r="JH39" s="108">
        <v>122827471</v>
      </c>
      <c r="JI39" s="74">
        <v>37.29</v>
      </c>
      <c r="JJ39" s="74">
        <v>42.17</v>
      </c>
      <c r="JK39" s="107" t="s">
        <v>439</v>
      </c>
      <c r="JL39" s="107" t="s">
        <v>439</v>
      </c>
      <c r="JM39" s="74" t="s">
        <v>439</v>
      </c>
      <c r="JN39" s="72">
        <v>41.64</v>
      </c>
      <c r="JO39" s="462">
        <v>2401</v>
      </c>
      <c r="JP39" s="74" t="s">
        <v>1208</v>
      </c>
      <c r="JQ39" s="74" t="s">
        <v>1208</v>
      </c>
      <c r="JR39" s="74" t="s">
        <v>1208</v>
      </c>
      <c r="JS39" s="72">
        <v>16</v>
      </c>
      <c r="JT39" s="72">
        <v>38</v>
      </c>
      <c r="JU39" s="71">
        <v>65528</v>
      </c>
      <c r="JV39" s="71">
        <v>1412</v>
      </c>
      <c r="JW39" s="71">
        <v>1384</v>
      </c>
      <c r="JX39" s="71">
        <v>5886</v>
      </c>
      <c r="JY39" s="71">
        <v>6323</v>
      </c>
      <c r="JZ39" s="71">
        <v>6563</v>
      </c>
      <c r="KA39" s="71">
        <v>7331</v>
      </c>
      <c r="KB39" s="71">
        <v>9202</v>
      </c>
      <c r="KC39" s="71">
        <v>11232</v>
      </c>
      <c r="KD39" s="71">
        <v>9715</v>
      </c>
      <c r="KE39" s="71">
        <v>8212</v>
      </c>
      <c r="KF39" s="71">
        <v>6176</v>
      </c>
      <c r="KG39" s="71">
        <v>3978</v>
      </c>
      <c r="KH39" s="74" t="s">
        <v>1208</v>
      </c>
      <c r="KI39" s="71">
        <v>2965</v>
      </c>
      <c r="KJ39" s="71">
        <v>1153</v>
      </c>
      <c r="KK39" s="71">
        <v>469</v>
      </c>
      <c r="KL39" s="71">
        <v>233</v>
      </c>
      <c r="KM39" s="71">
        <v>8432</v>
      </c>
      <c r="KN39" s="71">
        <v>8290</v>
      </c>
      <c r="KO39" s="71">
        <v>7402</v>
      </c>
      <c r="KP39" s="71">
        <v>8472</v>
      </c>
      <c r="KQ39" s="71">
        <v>9886</v>
      </c>
      <c r="KR39" s="71">
        <v>11700</v>
      </c>
      <c r="KS39" s="71">
        <v>13856</v>
      </c>
      <c r="KT39" s="71">
        <v>12193</v>
      </c>
      <c r="KU39" s="71">
        <v>11254</v>
      </c>
      <c r="KV39" s="71">
        <v>10398</v>
      </c>
      <c r="KW39" s="71">
        <v>10973</v>
      </c>
      <c r="KX39" s="74" t="s">
        <v>1207</v>
      </c>
      <c r="KY39" s="71">
        <v>13051</v>
      </c>
      <c r="KZ39" s="71">
        <v>9796</v>
      </c>
      <c r="LA39" s="71">
        <v>7248</v>
      </c>
      <c r="LB39" s="71">
        <v>9490</v>
      </c>
    </row>
    <row r="40" spans="1:314" ht="12" customHeight="1">
      <c r="A40" s="3">
        <v>272035</v>
      </c>
      <c r="B40" s="2" t="s">
        <v>728</v>
      </c>
      <c r="C40" s="94">
        <v>36.6</v>
      </c>
      <c r="D40" s="71">
        <v>408736</v>
      </c>
      <c r="E40" s="72">
        <v>13.6</v>
      </c>
      <c r="F40" s="72">
        <v>60.6</v>
      </c>
      <c r="G40" s="72">
        <v>25.8</v>
      </c>
      <c r="H40" s="79">
        <v>21358</v>
      </c>
      <c r="I40" s="79">
        <v>44473</v>
      </c>
      <c r="J40" s="79">
        <v>66627</v>
      </c>
      <c r="K40" s="71">
        <v>56526</v>
      </c>
      <c r="L40" s="71">
        <v>195170</v>
      </c>
      <c r="M40" s="71">
        <v>6130</v>
      </c>
      <c r="N40" s="71">
        <v>20038</v>
      </c>
      <c r="O40" s="74">
        <v>18674</v>
      </c>
      <c r="P40" s="74" t="s">
        <v>1208</v>
      </c>
      <c r="Q40" s="74" t="s">
        <v>1208</v>
      </c>
      <c r="R40" s="79">
        <v>400834</v>
      </c>
      <c r="S40" s="71">
        <v>401558</v>
      </c>
      <c r="T40" s="71">
        <v>351933</v>
      </c>
      <c r="U40" s="71">
        <v>162611</v>
      </c>
      <c r="V40" s="71">
        <v>2818898</v>
      </c>
      <c r="W40" s="71">
        <v>954038</v>
      </c>
      <c r="X40" s="71">
        <v>1053513</v>
      </c>
      <c r="Y40" s="86">
        <v>35</v>
      </c>
      <c r="Z40" s="477">
        <v>41</v>
      </c>
      <c r="AA40" s="86">
        <v>39</v>
      </c>
      <c r="AB40" s="74" t="s">
        <v>1208</v>
      </c>
      <c r="AC40" s="74" t="s">
        <v>1208</v>
      </c>
      <c r="AD40" s="87" t="s">
        <v>439</v>
      </c>
      <c r="AE40" s="71">
        <v>74</v>
      </c>
      <c r="AF40" s="86">
        <v>4924</v>
      </c>
      <c r="AG40" s="71">
        <v>1344</v>
      </c>
      <c r="AH40" s="71">
        <v>162327</v>
      </c>
      <c r="AI40" s="71" t="s">
        <v>439</v>
      </c>
      <c r="AJ40" s="74" t="s">
        <v>1208</v>
      </c>
      <c r="AK40" s="477">
        <v>18</v>
      </c>
      <c r="AL40" s="71">
        <v>3364</v>
      </c>
      <c r="AM40" s="74">
        <v>41</v>
      </c>
      <c r="AN40" s="71">
        <v>22318</v>
      </c>
      <c r="AO40" s="71">
        <v>1360</v>
      </c>
      <c r="AP40" s="71">
        <v>318</v>
      </c>
      <c r="AQ40" s="102">
        <v>17</v>
      </c>
      <c r="AR40" s="71">
        <v>9417</v>
      </c>
      <c r="AS40" s="71">
        <v>685</v>
      </c>
      <c r="AT40" s="71">
        <v>10</v>
      </c>
      <c r="AU40" s="71">
        <v>460</v>
      </c>
      <c r="AV40" s="71">
        <v>28</v>
      </c>
      <c r="AW40" s="71">
        <v>136</v>
      </c>
      <c r="AX40" s="74" t="s">
        <v>1208</v>
      </c>
      <c r="AY40" s="74" t="s">
        <v>1208</v>
      </c>
      <c r="AZ40" s="74" t="s">
        <v>1208</v>
      </c>
      <c r="BA40" s="74" t="s">
        <v>1208</v>
      </c>
      <c r="BB40" s="72">
        <v>94.150417827298043</v>
      </c>
      <c r="BC40" s="72">
        <v>109.5</v>
      </c>
      <c r="BD40" s="72">
        <v>105.4</v>
      </c>
      <c r="BE40" s="74" t="s">
        <v>1208</v>
      </c>
      <c r="BF40" s="86">
        <v>9</v>
      </c>
      <c r="BG40" s="102">
        <v>10</v>
      </c>
      <c r="BH40" s="102">
        <v>6</v>
      </c>
      <c r="BI40" s="74" t="s">
        <v>1208</v>
      </c>
      <c r="BJ40" s="74" t="s">
        <v>1208</v>
      </c>
      <c r="BK40" s="86">
        <v>2</v>
      </c>
      <c r="BL40" s="86">
        <v>2</v>
      </c>
      <c r="BM40" s="102">
        <v>2</v>
      </c>
      <c r="BN40" s="102">
        <v>4</v>
      </c>
      <c r="BO40" s="74">
        <v>6</v>
      </c>
      <c r="BP40" s="71">
        <v>26870</v>
      </c>
      <c r="BQ40" s="74" t="s">
        <v>439</v>
      </c>
      <c r="BR40" s="71" t="s">
        <v>439</v>
      </c>
      <c r="BS40" s="74">
        <v>4</v>
      </c>
      <c r="BT40" s="71">
        <v>40189</v>
      </c>
      <c r="BU40" s="74">
        <v>2</v>
      </c>
      <c r="BV40" s="71">
        <v>10591</v>
      </c>
      <c r="BW40" s="72">
        <v>55.4</v>
      </c>
      <c r="BX40" s="86">
        <v>1</v>
      </c>
      <c r="BY40" s="86">
        <v>2</v>
      </c>
      <c r="BZ40" s="86">
        <v>233</v>
      </c>
      <c r="CA40" s="86">
        <v>6944</v>
      </c>
      <c r="CB40" s="72">
        <v>49.2</v>
      </c>
      <c r="CC40" s="101">
        <v>0.66</v>
      </c>
      <c r="CD40" s="72">
        <v>18.600000000000001</v>
      </c>
      <c r="CE40" s="72">
        <v>3.9822135316292666</v>
      </c>
      <c r="CF40" s="72">
        <v>61.456020000000002</v>
      </c>
      <c r="CG40" s="74">
        <v>19</v>
      </c>
      <c r="CH40" s="71">
        <v>4070</v>
      </c>
      <c r="CI40" s="74">
        <v>413</v>
      </c>
      <c r="CJ40" s="74">
        <v>869</v>
      </c>
      <c r="CK40" s="74">
        <v>3845</v>
      </c>
      <c r="CL40" s="74">
        <v>1158</v>
      </c>
      <c r="CM40" s="74">
        <v>204</v>
      </c>
      <c r="CN40" s="74">
        <v>647</v>
      </c>
      <c r="CO40" s="94">
        <v>1.47</v>
      </c>
      <c r="CP40" s="101">
        <v>0</v>
      </c>
      <c r="CQ40" s="74">
        <v>1</v>
      </c>
      <c r="CR40" s="74">
        <v>14</v>
      </c>
      <c r="CS40" s="74">
        <v>0</v>
      </c>
      <c r="CT40" s="74">
        <v>1</v>
      </c>
      <c r="CU40" s="74">
        <v>70</v>
      </c>
      <c r="CV40" s="74">
        <v>14</v>
      </c>
      <c r="CW40" s="71">
        <v>1160</v>
      </c>
      <c r="CX40" s="74">
        <v>10</v>
      </c>
      <c r="CY40" s="74">
        <v>809</v>
      </c>
      <c r="CZ40" s="86">
        <v>29</v>
      </c>
      <c r="DA40" s="86">
        <v>502</v>
      </c>
      <c r="DB40" s="86">
        <v>5</v>
      </c>
      <c r="DC40" s="86">
        <v>45</v>
      </c>
      <c r="DD40" s="86">
        <v>19</v>
      </c>
      <c r="DE40" s="86">
        <v>510</v>
      </c>
      <c r="DF40" s="71">
        <v>15121</v>
      </c>
      <c r="DG40" s="71">
        <v>2658</v>
      </c>
      <c r="DH40" s="87">
        <v>1976</v>
      </c>
      <c r="DI40" s="87">
        <v>1761607.487</v>
      </c>
      <c r="DJ40" s="87">
        <v>416946.93699999998</v>
      </c>
      <c r="DK40" s="87">
        <v>567597.07999999996</v>
      </c>
      <c r="DL40" s="71">
        <v>105297</v>
      </c>
      <c r="DM40" s="74">
        <v>14</v>
      </c>
      <c r="DN40" s="87">
        <v>24821</v>
      </c>
      <c r="DO40" s="87">
        <v>2537</v>
      </c>
      <c r="DP40" s="87">
        <v>1914</v>
      </c>
      <c r="DQ40" s="86">
        <v>42</v>
      </c>
      <c r="DR40" s="86">
        <v>1726</v>
      </c>
      <c r="DS40" s="71">
        <v>7684</v>
      </c>
      <c r="DT40" s="122">
        <v>13494</v>
      </c>
      <c r="DU40" s="71">
        <v>3564</v>
      </c>
      <c r="DV40" s="71">
        <v>4398</v>
      </c>
      <c r="DW40" s="86">
        <v>469</v>
      </c>
      <c r="DX40" s="86">
        <v>231</v>
      </c>
      <c r="DY40" s="86">
        <v>9</v>
      </c>
      <c r="DZ40" s="86">
        <v>2214</v>
      </c>
      <c r="EA40" s="86">
        <v>83</v>
      </c>
      <c r="EB40" s="86">
        <v>9074</v>
      </c>
      <c r="EC40" s="74" t="s">
        <v>1208</v>
      </c>
      <c r="ED40" s="116">
        <v>115</v>
      </c>
      <c r="EE40" s="71">
        <v>11520</v>
      </c>
      <c r="EF40" s="118">
        <v>10948</v>
      </c>
      <c r="EG40" s="74">
        <v>0</v>
      </c>
      <c r="EH40" s="115">
        <v>1752</v>
      </c>
      <c r="EI40" s="86">
        <v>117</v>
      </c>
      <c r="EJ40" s="86">
        <v>115</v>
      </c>
      <c r="EK40" s="72">
        <v>70</v>
      </c>
      <c r="EL40" s="86">
        <v>66</v>
      </c>
      <c r="EM40" s="86">
        <v>322</v>
      </c>
      <c r="EN40" s="86">
        <v>1892</v>
      </c>
      <c r="EO40" s="87">
        <v>345</v>
      </c>
      <c r="EP40" s="87">
        <v>112</v>
      </c>
      <c r="EQ40" s="87">
        <v>3236</v>
      </c>
      <c r="ER40" s="71">
        <v>3493</v>
      </c>
      <c r="ES40" s="72">
        <v>93.2</v>
      </c>
      <c r="ET40" s="72">
        <v>92.6</v>
      </c>
      <c r="EU40" s="87">
        <v>544</v>
      </c>
      <c r="EV40" s="72">
        <v>24.08</v>
      </c>
      <c r="EW40" s="87">
        <v>78298</v>
      </c>
      <c r="EX40" s="72">
        <v>21.8</v>
      </c>
      <c r="EY40" s="87">
        <v>390075</v>
      </c>
      <c r="EZ40" s="72">
        <v>-3</v>
      </c>
      <c r="FA40" s="86">
        <v>308</v>
      </c>
      <c r="FB40" s="86">
        <v>17</v>
      </c>
      <c r="FC40" s="120">
        <v>1338</v>
      </c>
      <c r="FD40" s="86">
        <v>151</v>
      </c>
      <c r="FE40" s="328" t="s">
        <v>1209</v>
      </c>
      <c r="FF40" s="86">
        <v>100</v>
      </c>
      <c r="FG40" s="72">
        <v>100</v>
      </c>
      <c r="FH40" s="71">
        <v>122551</v>
      </c>
      <c r="FI40" s="71">
        <v>6397</v>
      </c>
      <c r="FJ40" s="71">
        <v>0</v>
      </c>
      <c r="FK40" s="115">
        <v>110963</v>
      </c>
      <c r="FL40" s="71">
        <v>93333</v>
      </c>
      <c r="FM40" s="71">
        <v>13072</v>
      </c>
      <c r="FN40" s="71">
        <v>4558</v>
      </c>
      <c r="FO40" s="71">
        <v>5191</v>
      </c>
      <c r="FP40" s="119">
        <v>14.7</v>
      </c>
      <c r="FQ40" s="116">
        <v>429</v>
      </c>
      <c r="FR40" s="111">
        <v>3.9</v>
      </c>
      <c r="FS40" s="118">
        <v>16450</v>
      </c>
      <c r="FT40" s="86">
        <v>0</v>
      </c>
      <c r="FU40" s="86">
        <v>76</v>
      </c>
      <c r="FV40" s="86">
        <v>819</v>
      </c>
      <c r="FW40" s="96">
        <v>36</v>
      </c>
      <c r="FX40" s="95">
        <v>1482</v>
      </c>
      <c r="FY40" s="149">
        <v>55.729970884352184</v>
      </c>
      <c r="FZ40" s="74" t="s">
        <v>1208</v>
      </c>
      <c r="GA40" s="111">
        <v>100</v>
      </c>
      <c r="GB40" s="111">
        <v>97.8</v>
      </c>
      <c r="GC40" s="72">
        <v>99.9</v>
      </c>
      <c r="GD40" s="80">
        <v>82</v>
      </c>
      <c r="GE40" s="117">
        <v>83</v>
      </c>
      <c r="GF40" s="116">
        <v>10</v>
      </c>
      <c r="GG40" s="116">
        <v>73</v>
      </c>
      <c r="GH40" s="86">
        <v>913</v>
      </c>
      <c r="GI40" s="86">
        <v>2</v>
      </c>
      <c r="GJ40" s="86">
        <v>1870</v>
      </c>
      <c r="GK40" s="86">
        <v>3177</v>
      </c>
      <c r="GL40" s="86">
        <v>7</v>
      </c>
      <c r="GM40" s="115" t="s">
        <v>439</v>
      </c>
      <c r="GN40" s="114">
        <v>1311</v>
      </c>
      <c r="GO40" s="86" t="s">
        <v>439</v>
      </c>
      <c r="GP40" s="86" t="s">
        <v>439</v>
      </c>
      <c r="GQ40" s="71">
        <v>13044</v>
      </c>
      <c r="GR40" s="74">
        <v>11</v>
      </c>
      <c r="GS40" s="74">
        <v>2064</v>
      </c>
      <c r="GT40" s="74">
        <v>10969</v>
      </c>
      <c r="GU40" s="71">
        <v>127496</v>
      </c>
      <c r="GV40" s="71">
        <v>54</v>
      </c>
      <c r="GW40" s="71">
        <v>20709</v>
      </c>
      <c r="GX40" s="71">
        <v>106733</v>
      </c>
      <c r="GY40" s="71">
        <v>497</v>
      </c>
      <c r="GZ40" s="71">
        <v>5381</v>
      </c>
      <c r="HA40" s="71">
        <v>766182</v>
      </c>
      <c r="HB40" s="71">
        <v>1692</v>
      </c>
      <c r="HC40" s="71">
        <v>15201</v>
      </c>
      <c r="HD40" s="71">
        <v>321383</v>
      </c>
      <c r="HE40" s="71">
        <v>491</v>
      </c>
      <c r="HF40" s="71">
        <v>11034</v>
      </c>
      <c r="HG40" s="71">
        <v>312701.49</v>
      </c>
      <c r="HH40" s="74">
        <v>486</v>
      </c>
      <c r="HI40" s="86">
        <v>8438</v>
      </c>
      <c r="HJ40" s="86">
        <v>185820</v>
      </c>
      <c r="HK40" s="501">
        <v>0.56000000000000005</v>
      </c>
      <c r="HL40" s="86">
        <v>0</v>
      </c>
      <c r="HM40" s="71">
        <v>238</v>
      </c>
      <c r="HN40" s="71">
        <v>67</v>
      </c>
      <c r="HO40" s="87">
        <v>0</v>
      </c>
      <c r="HP40" s="74" t="s">
        <v>1208</v>
      </c>
      <c r="HQ40" s="74" t="s">
        <v>1208</v>
      </c>
      <c r="HR40" s="74" t="s">
        <v>1208</v>
      </c>
      <c r="HS40" s="87">
        <v>0</v>
      </c>
      <c r="HT40" s="71">
        <v>625675</v>
      </c>
      <c r="HU40" s="71">
        <v>4172601</v>
      </c>
      <c r="HV40" s="86">
        <v>491665.6</v>
      </c>
      <c r="HW40" s="86">
        <v>619634.6</v>
      </c>
      <c r="HX40" s="86">
        <v>215605.8</v>
      </c>
      <c r="HY40" s="86">
        <v>3070</v>
      </c>
      <c r="HZ40" s="86" t="s">
        <v>439</v>
      </c>
      <c r="IA40" s="86">
        <v>78340</v>
      </c>
      <c r="IB40" s="86">
        <v>68340</v>
      </c>
      <c r="IC40" s="85">
        <v>58714</v>
      </c>
      <c r="ID40" s="85">
        <v>15679305</v>
      </c>
      <c r="IE40" s="85">
        <v>0</v>
      </c>
      <c r="IF40" s="79">
        <v>92</v>
      </c>
      <c r="IG40" s="79">
        <v>0</v>
      </c>
      <c r="IH40" s="85">
        <v>58</v>
      </c>
      <c r="II40" s="79">
        <v>0</v>
      </c>
      <c r="IJ40" s="85">
        <v>36101</v>
      </c>
      <c r="IK40" s="71">
        <v>113071</v>
      </c>
      <c r="IL40" s="79">
        <v>8860</v>
      </c>
      <c r="IM40" s="113">
        <v>0</v>
      </c>
      <c r="IN40" s="112">
        <v>36.39</v>
      </c>
      <c r="IO40" s="85">
        <v>401558</v>
      </c>
      <c r="IP40" s="162" t="s">
        <v>439</v>
      </c>
      <c r="IQ40" s="80">
        <v>3.5</v>
      </c>
      <c r="IR40" s="80">
        <v>1.8</v>
      </c>
      <c r="IS40" s="80">
        <v>153.80000000000001</v>
      </c>
      <c r="IT40" s="80">
        <v>153.80000000000001</v>
      </c>
      <c r="IU40" s="71">
        <v>148249</v>
      </c>
      <c r="IV40" s="72">
        <v>72.900000000000006</v>
      </c>
      <c r="IW40" s="72">
        <v>65</v>
      </c>
      <c r="IX40" s="72">
        <v>37.200000000000003</v>
      </c>
      <c r="IY40" s="72">
        <v>68.599999999999994</v>
      </c>
      <c r="IZ40" s="72">
        <v>28.5</v>
      </c>
      <c r="JA40" s="79">
        <v>6</v>
      </c>
      <c r="JB40" s="79">
        <v>21</v>
      </c>
      <c r="JC40" s="111">
        <v>37.9</v>
      </c>
      <c r="JD40" s="110">
        <v>0.91100000000000003</v>
      </c>
      <c r="JE40" s="109">
        <v>90.8</v>
      </c>
      <c r="JF40" s="109">
        <v>3.1</v>
      </c>
      <c r="JG40" s="109">
        <v>4.7</v>
      </c>
      <c r="JH40" s="108">
        <v>86636693</v>
      </c>
      <c r="JI40" s="74">
        <v>42</v>
      </c>
      <c r="JJ40" s="74">
        <v>45.6</v>
      </c>
      <c r="JK40" s="74" t="s">
        <v>439</v>
      </c>
      <c r="JL40" s="74" t="s">
        <v>439</v>
      </c>
      <c r="JM40" s="74" t="s">
        <v>439</v>
      </c>
      <c r="JN40" s="72">
        <v>44.1</v>
      </c>
      <c r="JO40" s="462">
        <v>3544</v>
      </c>
      <c r="JP40" s="74" t="s">
        <v>1208</v>
      </c>
      <c r="JQ40" s="74" t="s">
        <v>1208</v>
      </c>
      <c r="JR40" s="74" t="s">
        <v>1208</v>
      </c>
      <c r="JS40" s="72">
        <v>41</v>
      </c>
      <c r="JT40" s="72">
        <v>31.5</v>
      </c>
      <c r="JU40" s="71">
        <v>78542</v>
      </c>
      <c r="JV40" s="71">
        <v>1469</v>
      </c>
      <c r="JW40" s="71">
        <v>1527</v>
      </c>
      <c r="JX40" s="71">
        <v>6998</v>
      </c>
      <c r="JY40" s="71">
        <v>8390</v>
      </c>
      <c r="JZ40" s="71">
        <v>8201</v>
      </c>
      <c r="KA40" s="71">
        <v>8767</v>
      </c>
      <c r="KB40" s="71">
        <v>10716</v>
      </c>
      <c r="KC40" s="71">
        <v>13221</v>
      </c>
      <c r="KD40" s="71">
        <v>11709</v>
      </c>
      <c r="KE40" s="71">
        <v>9570</v>
      </c>
      <c r="KF40" s="71">
        <v>6353</v>
      </c>
      <c r="KG40" s="71">
        <v>4500</v>
      </c>
      <c r="KH40" s="74" t="s">
        <v>1208</v>
      </c>
      <c r="KI40" s="71">
        <v>3785</v>
      </c>
      <c r="KJ40" s="71">
        <v>1828</v>
      </c>
      <c r="KK40" s="71">
        <v>724</v>
      </c>
      <c r="KL40" s="71">
        <v>346</v>
      </c>
      <c r="KM40" s="71">
        <v>9109</v>
      </c>
      <c r="KN40" s="71">
        <v>10044</v>
      </c>
      <c r="KO40" s="71">
        <v>9900</v>
      </c>
      <c r="KP40" s="71">
        <v>11202</v>
      </c>
      <c r="KQ40" s="71">
        <v>12708</v>
      </c>
      <c r="KR40" s="71">
        <v>14674</v>
      </c>
      <c r="KS40" s="71">
        <v>17418</v>
      </c>
      <c r="KT40" s="71">
        <v>15521</v>
      </c>
      <c r="KU40" s="71">
        <v>13336</v>
      </c>
      <c r="KV40" s="71">
        <v>10768</v>
      </c>
      <c r="KW40" s="71">
        <v>11380</v>
      </c>
      <c r="KX40" s="74" t="s">
        <v>1207</v>
      </c>
      <c r="KY40" s="71">
        <v>14608</v>
      </c>
      <c r="KZ40" s="71">
        <v>12994</v>
      </c>
      <c r="LA40" s="71">
        <v>10258</v>
      </c>
      <c r="LB40" s="71">
        <v>11847</v>
      </c>
    </row>
    <row r="41" spans="1:314" ht="12" customHeight="1">
      <c r="A41" s="3">
        <v>272051</v>
      </c>
      <c r="B41" s="2" t="s">
        <v>856</v>
      </c>
      <c r="C41" s="94">
        <v>36.090000000000003</v>
      </c>
      <c r="D41" s="71">
        <v>376944</v>
      </c>
      <c r="E41" s="72">
        <v>13.95</v>
      </c>
      <c r="F41" s="72">
        <v>62.24</v>
      </c>
      <c r="G41" s="72">
        <v>23.79</v>
      </c>
      <c r="H41" s="79">
        <v>20469</v>
      </c>
      <c r="I41" s="79">
        <v>42284</v>
      </c>
      <c r="J41" s="79">
        <v>63056</v>
      </c>
      <c r="K41" s="71">
        <v>46256</v>
      </c>
      <c r="L41" s="71">
        <v>177152</v>
      </c>
      <c r="M41" s="71">
        <v>5574</v>
      </c>
      <c r="N41" s="71">
        <v>22214</v>
      </c>
      <c r="O41" s="74">
        <v>19705</v>
      </c>
      <c r="P41" s="74" t="s">
        <v>1208</v>
      </c>
      <c r="Q41" s="74" t="s">
        <v>1208</v>
      </c>
      <c r="R41" s="79">
        <v>386989</v>
      </c>
      <c r="S41" s="71">
        <v>385567</v>
      </c>
      <c r="T41" s="71">
        <v>373037</v>
      </c>
      <c r="U41" s="71">
        <v>110999</v>
      </c>
      <c r="V41" s="71">
        <v>2559423</v>
      </c>
      <c r="W41" s="71">
        <v>954132</v>
      </c>
      <c r="X41" s="71">
        <v>1252829</v>
      </c>
      <c r="Y41" s="86">
        <v>18</v>
      </c>
      <c r="Z41" s="477">
        <v>36</v>
      </c>
      <c r="AA41" s="86">
        <v>36</v>
      </c>
      <c r="AB41" s="74" t="s">
        <v>1208</v>
      </c>
      <c r="AC41" s="74" t="s">
        <v>1208</v>
      </c>
      <c r="AD41" s="87" t="s">
        <v>439</v>
      </c>
      <c r="AE41" s="71">
        <v>782</v>
      </c>
      <c r="AF41" s="86">
        <v>509</v>
      </c>
      <c r="AG41" s="71">
        <v>1382</v>
      </c>
      <c r="AH41" s="71">
        <v>234575</v>
      </c>
      <c r="AI41" s="71" t="s">
        <v>439</v>
      </c>
      <c r="AJ41" s="74" t="s">
        <v>1208</v>
      </c>
      <c r="AK41" s="477">
        <v>31</v>
      </c>
      <c r="AL41" s="71">
        <v>6431</v>
      </c>
      <c r="AM41" s="74">
        <v>36</v>
      </c>
      <c r="AN41" s="71">
        <v>21021</v>
      </c>
      <c r="AO41" s="71">
        <v>1261</v>
      </c>
      <c r="AP41" s="71">
        <v>233</v>
      </c>
      <c r="AQ41" s="102">
        <v>18</v>
      </c>
      <c r="AR41" s="71">
        <v>8852</v>
      </c>
      <c r="AS41" s="71">
        <v>632</v>
      </c>
      <c r="AT41" s="71">
        <v>36</v>
      </c>
      <c r="AU41" s="71">
        <v>402</v>
      </c>
      <c r="AV41" s="71">
        <v>21</v>
      </c>
      <c r="AW41" s="71">
        <v>36</v>
      </c>
      <c r="AX41" s="74" t="s">
        <v>1208</v>
      </c>
      <c r="AY41" s="74" t="s">
        <v>1208</v>
      </c>
      <c r="AZ41" s="74" t="s">
        <v>1208</v>
      </c>
      <c r="BA41" s="74" t="s">
        <v>1208</v>
      </c>
      <c r="BB41" s="72">
        <v>100</v>
      </c>
      <c r="BC41" s="72">
        <v>107.8</v>
      </c>
      <c r="BD41" s="72">
        <v>107.1</v>
      </c>
      <c r="BE41" s="74" t="s">
        <v>1208</v>
      </c>
      <c r="BF41" s="86">
        <v>23</v>
      </c>
      <c r="BG41" s="102">
        <v>23</v>
      </c>
      <c r="BH41" s="102">
        <v>19</v>
      </c>
      <c r="BI41" s="74" t="s">
        <v>1208</v>
      </c>
      <c r="BJ41" s="74" t="s">
        <v>1208</v>
      </c>
      <c r="BK41" s="86">
        <v>0</v>
      </c>
      <c r="BL41" s="86">
        <v>0</v>
      </c>
      <c r="BM41" s="102">
        <v>0</v>
      </c>
      <c r="BN41" s="102">
        <v>0</v>
      </c>
      <c r="BO41" s="74">
        <v>5</v>
      </c>
      <c r="BP41" s="71">
        <v>29727</v>
      </c>
      <c r="BQ41" s="74">
        <v>1</v>
      </c>
      <c r="BR41" s="71">
        <v>30975</v>
      </c>
      <c r="BS41" s="74">
        <v>4</v>
      </c>
      <c r="BT41" s="71">
        <v>46281</v>
      </c>
      <c r="BU41" s="74">
        <v>2</v>
      </c>
      <c r="BV41" s="71">
        <v>4735</v>
      </c>
      <c r="BW41" s="72">
        <v>50.6</v>
      </c>
      <c r="BX41" s="86">
        <v>1</v>
      </c>
      <c r="BY41" s="86">
        <v>5</v>
      </c>
      <c r="BZ41" s="86">
        <v>87</v>
      </c>
      <c r="CA41" s="86">
        <v>47191</v>
      </c>
      <c r="CB41" s="72">
        <v>62.8</v>
      </c>
      <c r="CC41" s="101" t="s">
        <v>439</v>
      </c>
      <c r="CD41" s="72" t="s">
        <v>439</v>
      </c>
      <c r="CE41" s="72">
        <v>3.6138975287281596</v>
      </c>
      <c r="CF41" s="72">
        <v>62.54081</v>
      </c>
      <c r="CG41" s="74">
        <v>15</v>
      </c>
      <c r="CH41" s="71">
        <v>4605</v>
      </c>
      <c r="CI41" s="74">
        <v>353</v>
      </c>
      <c r="CJ41" s="74">
        <v>2425</v>
      </c>
      <c r="CK41" s="74">
        <v>3051</v>
      </c>
      <c r="CL41" s="74">
        <v>934</v>
      </c>
      <c r="CM41" s="74">
        <v>188</v>
      </c>
      <c r="CN41" s="74">
        <v>422</v>
      </c>
      <c r="CO41" s="94">
        <v>1.3655999999999999</v>
      </c>
      <c r="CP41" s="101" t="s">
        <v>439</v>
      </c>
      <c r="CQ41" s="74">
        <v>1</v>
      </c>
      <c r="CR41" s="74">
        <v>1</v>
      </c>
      <c r="CS41" s="74">
        <v>1</v>
      </c>
      <c r="CT41" s="74">
        <v>0</v>
      </c>
      <c r="CU41" s="74">
        <v>0</v>
      </c>
      <c r="CV41" s="74">
        <v>17</v>
      </c>
      <c r="CW41" s="71">
        <v>1500</v>
      </c>
      <c r="CX41" s="74">
        <v>7</v>
      </c>
      <c r="CY41" s="74">
        <v>818</v>
      </c>
      <c r="CZ41" s="86">
        <v>17</v>
      </c>
      <c r="DA41" s="86">
        <v>271</v>
      </c>
      <c r="DB41" s="86">
        <v>8</v>
      </c>
      <c r="DC41" s="86">
        <v>92</v>
      </c>
      <c r="DD41" s="86">
        <v>7</v>
      </c>
      <c r="DE41" s="86">
        <v>181</v>
      </c>
      <c r="DF41" s="71">
        <v>10929</v>
      </c>
      <c r="DG41" s="71">
        <v>2056</v>
      </c>
      <c r="DH41" s="87">
        <v>1934</v>
      </c>
      <c r="DI41" s="87">
        <v>1252640.6299999999</v>
      </c>
      <c r="DJ41" s="87">
        <v>267293.83100000001</v>
      </c>
      <c r="DK41" s="87">
        <v>555993.14199999999</v>
      </c>
      <c r="DL41" s="71">
        <v>90006</v>
      </c>
      <c r="DM41" s="74">
        <v>16</v>
      </c>
      <c r="DN41" s="87">
        <v>17599</v>
      </c>
      <c r="DO41" s="87">
        <v>1888</v>
      </c>
      <c r="DP41" s="87">
        <v>1427</v>
      </c>
      <c r="DQ41" s="86">
        <v>91</v>
      </c>
      <c r="DR41" s="86">
        <v>1966</v>
      </c>
      <c r="DS41" s="71">
        <v>12111</v>
      </c>
      <c r="DT41" s="122">
        <v>12360</v>
      </c>
      <c r="DU41" s="71">
        <v>3080</v>
      </c>
      <c r="DV41" s="71">
        <v>3182</v>
      </c>
      <c r="DW41" s="86">
        <v>399</v>
      </c>
      <c r="DX41" s="86">
        <v>172</v>
      </c>
      <c r="DY41" s="86">
        <v>2</v>
      </c>
      <c r="DZ41" s="86">
        <v>1911</v>
      </c>
      <c r="EA41" s="86">
        <v>63</v>
      </c>
      <c r="EB41" s="86">
        <v>14859</v>
      </c>
      <c r="EC41" s="74" t="s">
        <v>1208</v>
      </c>
      <c r="ED41" s="116">
        <v>112</v>
      </c>
      <c r="EE41" s="71">
        <v>8231</v>
      </c>
      <c r="EF41" s="118">
        <v>8029</v>
      </c>
      <c r="EG41" s="74">
        <v>8</v>
      </c>
      <c r="EH41" s="115">
        <v>1116</v>
      </c>
      <c r="EI41" s="86">
        <v>102</v>
      </c>
      <c r="EJ41" s="86">
        <v>83</v>
      </c>
      <c r="EK41" s="72">
        <v>70.8</v>
      </c>
      <c r="EL41" s="86">
        <v>70</v>
      </c>
      <c r="EM41" s="86">
        <v>190</v>
      </c>
      <c r="EN41" s="86">
        <v>1460</v>
      </c>
      <c r="EO41" s="87">
        <v>202</v>
      </c>
      <c r="EP41" s="87">
        <v>143</v>
      </c>
      <c r="EQ41" s="87">
        <v>104</v>
      </c>
      <c r="ER41" s="71">
        <v>3135</v>
      </c>
      <c r="ES41" s="72">
        <v>102.7</v>
      </c>
      <c r="ET41" s="72">
        <v>99.6</v>
      </c>
      <c r="EU41" s="87">
        <v>1491</v>
      </c>
      <c r="EV41" s="72">
        <v>14.67</v>
      </c>
      <c r="EW41" s="87">
        <v>65936</v>
      </c>
      <c r="EX41" s="72">
        <v>40.299999999999997</v>
      </c>
      <c r="EY41" s="87">
        <v>397662</v>
      </c>
      <c r="EZ41" s="72">
        <v>-1.9</v>
      </c>
      <c r="FA41" s="86">
        <v>108</v>
      </c>
      <c r="FB41" s="86">
        <v>10</v>
      </c>
      <c r="FC41" s="120">
        <v>3708</v>
      </c>
      <c r="FD41" s="86">
        <v>130</v>
      </c>
      <c r="FE41" s="328" t="s">
        <v>1209</v>
      </c>
      <c r="FF41" s="86">
        <v>100</v>
      </c>
      <c r="FG41" s="72" t="s">
        <v>439</v>
      </c>
      <c r="FH41" s="71">
        <v>116093.71</v>
      </c>
      <c r="FI41" s="71">
        <v>4251</v>
      </c>
      <c r="FJ41" s="71">
        <v>0</v>
      </c>
      <c r="FK41" s="115">
        <v>104295</v>
      </c>
      <c r="FL41" s="71">
        <v>88515</v>
      </c>
      <c r="FM41" s="71">
        <v>7323</v>
      </c>
      <c r="FN41" s="71">
        <v>8457</v>
      </c>
      <c r="FO41" s="71">
        <v>7547.71</v>
      </c>
      <c r="FP41" s="119">
        <v>15.35483705361815</v>
      </c>
      <c r="FQ41" s="116">
        <v>138</v>
      </c>
      <c r="FR41" s="111">
        <v>8.6999999999999993</v>
      </c>
      <c r="FS41" s="118">
        <v>19571</v>
      </c>
      <c r="FT41" s="86">
        <v>853</v>
      </c>
      <c r="FU41" s="86">
        <v>31</v>
      </c>
      <c r="FV41" s="86">
        <v>391</v>
      </c>
      <c r="FW41" s="96">
        <v>23</v>
      </c>
      <c r="FX41" s="95">
        <v>1070</v>
      </c>
      <c r="FY41" s="149">
        <v>50.959649811998432</v>
      </c>
      <c r="FZ41" s="74" t="s">
        <v>1208</v>
      </c>
      <c r="GA41" s="111">
        <v>99.9</v>
      </c>
      <c r="GB41" s="111">
        <v>96.1</v>
      </c>
      <c r="GC41" s="72">
        <v>99.9</v>
      </c>
      <c r="GD41" s="80">
        <v>54.03</v>
      </c>
      <c r="GE41" s="117">
        <v>37</v>
      </c>
      <c r="GF41" s="116">
        <v>8</v>
      </c>
      <c r="GG41" s="116">
        <v>44</v>
      </c>
      <c r="GH41" s="86">
        <v>732</v>
      </c>
      <c r="GI41" s="86">
        <v>2</v>
      </c>
      <c r="GJ41" s="86">
        <v>1576</v>
      </c>
      <c r="GK41" s="86">
        <v>2609</v>
      </c>
      <c r="GL41" s="86">
        <v>6</v>
      </c>
      <c r="GM41" s="115">
        <v>1942073</v>
      </c>
      <c r="GN41" s="114">
        <v>2073</v>
      </c>
      <c r="GO41" s="86" t="s">
        <v>439</v>
      </c>
      <c r="GP41" s="86" t="s">
        <v>439</v>
      </c>
      <c r="GQ41" s="71">
        <v>11526</v>
      </c>
      <c r="GR41" s="74">
        <v>5</v>
      </c>
      <c r="GS41" s="74">
        <v>1265</v>
      </c>
      <c r="GT41" s="74">
        <v>10256</v>
      </c>
      <c r="GU41" s="71">
        <v>144593</v>
      </c>
      <c r="GV41" s="71">
        <v>38</v>
      </c>
      <c r="GW41" s="71">
        <v>14589</v>
      </c>
      <c r="GX41" s="71">
        <v>129966</v>
      </c>
      <c r="GY41" s="71">
        <v>1067</v>
      </c>
      <c r="GZ41" s="71">
        <v>13553</v>
      </c>
      <c r="HA41" s="71">
        <v>1635413</v>
      </c>
      <c r="HB41" s="71">
        <v>1378</v>
      </c>
      <c r="HC41" s="71">
        <v>14895</v>
      </c>
      <c r="HD41" s="71">
        <v>284462</v>
      </c>
      <c r="HE41" s="71">
        <v>122</v>
      </c>
      <c r="HF41" s="71">
        <v>4941</v>
      </c>
      <c r="HG41" s="71">
        <v>267121.65000000002</v>
      </c>
      <c r="HH41" s="74">
        <v>120</v>
      </c>
      <c r="HI41" s="86">
        <v>3596</v>
      </c>
      <c r="HJ41" s="86">
        <v>210101</v>
      </c>
      <c r="HK41" s="88">
        <v>0.45</v>
      </c>
      <c r="HL41" s="86">
        <v>0</v>
      </c>
      <c r="HM41" s="71">
        <v>148</v>
      </c>
      <c r="HN41" s="71">
        <v>51</v>
      </c>
      <c r="HO41" s="87">
        <v>0</v>
      </c>
      <c r="HP41" s="74" t="s">
        <v>1208</v>
      </c>
      <c r="HQ41" s="74" t="s">
        <v>1208</v>
      </c>
      <c r="HR41" s="74" t="s">
        <v>1208</v>
      </c>
      <c r="HS41" s="87">
        <v>0</v>
      </c>
      <c r="HT41" s="71">
        <v>509750</v>
      </c>
      <c r="HU41" s="71">
        <v>3950000</v>
      </c>
      <c r="HV41" s="86">
        <v>413347.7</v>
      </c>
      <c r="HW41" s="86">
        <v>510741.8</v>
      </c>
      <c r="HX41" s="86">
        <v>123884.6</v>
      </c>
      <c r="HY41" s="86">
        <v>5100</v>
      </c>
      <c r="HZ41" s="86">
        <v>0</v>
      </c>
      <c r="IA41" s="86">
        <v>87100</v>
      </c>
      <c r="IB41" s="86">
        <v>81252</v>
      </c>
      <c r="IC41" s="85">
        <v>52589</v>
      </c>
      <c r="ID41" s="85">
        <v>8414000</v>
      </c>
      <c r="IE41" s="85" t="s">
        <v>439</v>
      </c>
      <c r="IF41" s="79">
        <v>167</v>
      </c>
      <c r="IG41" s="79" t="s">
        <v>439</v>
      </c>
      <c r="IH41" s="85">
        <v>135</v>
      </c>
      <c r="II41" s="79" t="s">
        <v>439</v>
      </c>
      <c r="IJ41" s="85">
        <v>30246</v>
      </c>
      <c r="IK41" s="71">
        <v>104655</v>
      </c>
      <c r="IL41" s="79">
        <v>4494</v>
      </c>
      <c r="IM41" s="113">
        <v>0</v>
      </c>
      <c r="IN41" s="112">
        <v>36.090000000000003</v>
      </c>
      <c r="IO41" s="85">
        <v>385567</v>
      </c>
      <c r="IP41" s="162" t="s">
        <v>439</v>
      </c>
      <c r="IQ41" s="80">
        <v>6.6</v>
      </c>
      <c r="IR41" s="80">
        <v>6.6</v>
      </c>
      <c r="IS41" s="80">
        <v>396.4</v>
      </c>
      <c r="IT41" s="80">
        <v>376</v>
      </c>
      <c r="IU41" s="71">
        <v>166894</v>
      </c>
      <c r="IV41" s="72">
        <v>70.7</v>
      </c>
      <c r="IW41" s="72">
        <v>62.2</v>
      </c>
      <c r="IX41" s="72">
        <v>50.4</v>
      </c>
      <c r="IY41" s="72">
        <v>70.599999999999994</v>
      </c>
      <c r="IZ41" s="72">
        <v>34.200000000000003</v>
      </c>
      <c r="JA41" s="79">
        <v>0</v>
      </c>
      <c r="JB41" s="79">
        <v>175</v>
      </c>
      <c r="JC41" s="111">
        <v>46</v>
      </c>
      <c r="JD41" s="110">
        <v>0.99</v>
      </c>
      <c r="JE41" s="109">
        <v>95.2</v>
      </c>
      <c r="JF41" s="109">
        <v>-2.1</v>
      </c>
      <c r="JG41" s="109">
        <v>0.6</v>
      </c>
      <c r="JH41" s="108">
        <v>55555753</v>
      </c>
      <c r="JI41" s="74">
        <v>44.4</v>
      </c>
      <c r="JJ41" s="74">
        <v>40.1</v>
      </c>
      <c r="JK41" s="74" t="s">
        <v>439</v>
      </c>
      <c r="JL41" s="74" t="s">
        <v>439</v>
      </c>
      <c r="JM41" s="74" t="s">
        <v>439</v>
      </c>
      <c r="JN41" s="72">
        <v>42.4</v>
      </c>
      <c r="JO41" s="462">
        <v>2796</v>
      </c>
      <c r="JP41" s="74" t="s">
        <v>1208</v>
      </c>
      <c r="JQ41" s="74" t="s">
        <v>1208</v>
      </c>
      <c r="JR41" s="74" t="s">
        <v>1208</v>
      </c>
      <c r="JS41" s="72">
        <v>42</v>
      </c>
      <c r="JT41" s="72">
        <v>34.5</v>
      </c>
      <c r="JU41" s="71">
        <v>79978</v>
      </c>
      <c r="JV41" s="71">
        <v>1315</v>
      </c>
      <c r="JW41" s="71">
        <v>1536</v>
      </c>
      <c r="JX41" s="71">
        <v>7434</v>
      </c>
      <c r="JY41" s="71">
        <v>8282</v>
      </c>
      <c r="JZ41" s="71">
        <v>7734</v>
      </c>
      <c r="KA41" s="71">
        <v>8508</v>
      </c>
      <c r="KB41" s="71">
        <v>10120</v>
      </c>
      <c r="KC41" s="71">
        <v>12504</v>
      </c>
      <c r="KD41" s="71">
        <v>10917</v>
      </c>
      <c r="KE41" s="71">
        <v>8160</v>
      </c>
      <c r="KF41" s="71">
        <v>5445</v>
      </c>
      <c r="KG41" s="71">
        <v>3873</v>
      </c>
      <c r="KH41" s="74" t="s">
        <v>1208</v>
      </c>
      <c r="KI41" s="71">
        <v>2874</v>
      </c>
      <c r="KJ41" s="71">
        <v>1212</v>
      </c>
      <c r="KK41" s="71">
        <v>492</v>
      </c>
      <c r="KL41" s="71">
        <v>235</v>
      </c>
      <c r="KM41" s="71">
        <v>9238</v>
      </c>
      <c r="KN41" s="71">
        <v>10653</v>
      </c>
      <c r="KO41" s="71">
        <v>9640</v>
      </c>
      <c r="KP41" s="71">
        <v>10684</v>
      </c>
      <c r="KQ41" s="71">
        <v>12359</v>
      </c>
      <c r="KR41" s="71">
        <v>13821</v>
      </c>
      <c r="KS41" s="71">
        <v>16145</v>
      </c>
      <c r="KT41" s="71">
        <v>14332</v>
      </c>
      <c r="KU41" s="71">
        <v>11504</v>
      </c>
      <c r="KV41" s="71">
        <v>9322</v>
      </c>
      <c r="KW41" s="71">
        <v>10531</v>
      </c>
      <c r="KX41" s="74" t="s">
        <v>1207</v>
      </c>
      <c r="KY41" s="71">
        <v>12786</v>
      </c>
      <c r="KZ41" s="71">
        <v>10451</v>
      </c>
      <c r="LA41" s="71">
        <v>8241</v>
      </c>
      <c r="LB41" s="71">
        <v>9173</v>
      </c>
    </row>
    <row r="42" spans="1:314" ht="12" customHeight="1">
      <c r="A42" s="3">
        <v>272078</v>
      </c>
      <c r="B42" s="2" t="s">
        <v>729</v>
      </c>
      <c r="C42" s="94">
        <v>105.29</v>
      </c>
      <c r="D42" s="71">
        <v>350819</v>
      </c>
      <c r="E42" s="72">
        <v>12.3</v>
      </c>
      <c r="F42" s="72">
        <v>58.4</v>
      </c>
      <c r="G42" s="72">
        <v>29.3</v>
      </c>
      <c r="H42" s="79">
        <v>15797</v>
      </c>
      <c r="I42" s="79">
        <v>33473</v>
      </c>
      <c r="J42" s="79">
        <v>52990</v>
      </c>
      <c r="K42" s="71">
        <v>55574</v>
      </c>
      <c r="L42" s="71">
        <v>162676</v>
      </c>
      <c r="M42" s="71">
        <v>3495</v>
      </c>
      <c r="N42" s="71">
        <v>11502</v>
      </c>
      <c r="O42" s="74">
        <v>10990</v>
      </c>
      <c r="P42" s="74" t="s">
        <v>1208</v>
      </c>
      <c r="Q42" s="74" t="s">
        <v>1208</v>
      </c>
      <c r="R42" s="79">
        <v>352384</v>
      </c>
      <c r="S42" s="71">
        <v>352698</v>
      </c>
      <c r="T42" s="71">
        <v>302566</v>
      </c>
      <c r="U42" s="71">
        <v>286763</v>
      </c>
      <c r="V42" s="71">
        <v>2576470</v>
      </c>
      <c r="W42" s="71">
        <v>1037637</v>
      </c>
      <c r="X42" s="71">
        <v>1632471</v>
      </c>
      <c r="Y42" s="86">
        <v>18</v>
      </c>
      <c r="Z42" s="477">
        <v>79</v>
      </c>
      <c r="AA42" s="86">
        <v>40</v>
      </c>
      <c r="AB42" s="74" t="s">
        <v>1208</v>
      </c>
      <c r="AC42" s="74" t="s">
        <v>1208</v>
      </c>
      <c r="AD42" s="87" t="s">
        <v>439</v>
      </c>
      <c r="AE42" s="71">
        <v>1728.98</v>
      </c>
      <c r="AF42" s="101">
        <v>2175.75</v>
      </c>
      <c r="AG42" s="71">
        <v>1564</v>
      </c>
      <c r="AH42" s="71" t="s">
        <v>439</v>
      </c>
      <c r="AI42" s="71" t="s">
        <v>439</v>
      </c>
      <c r="AJ42" s="74" t="s">
        <v>1208</v>
      </c>
      <c r="AK42" s="477">
        <v>21</v>
      </c>
      <c r="AL42" s="71">
        <v>2332</v>
      </c>
      <c r="AM42" s="74">
        <v>41</v>
      </c>
      <c r="AN42" s="71">
        <v>17484</v>
      </c>
      <c r="AO42" s="71">
        <v>1212</v>
      </c>
      <c r="AP42" s="71">
        <v>157</v>
      </c>
      <c r="AQ42" s="102">
        <v>18</v>
      </c>
      <c r="AR42" s="71">
        <v>8713</v>
      </c>
      <c r="AS42" s="71">
        <v>647</v>
      </c>
      <c r="AT42" s="71">
        <v>7</v>
      </c>
      <c r="AU42" s="71">
        <v>242</v>
      </c>
      <c r="AV42" s="71">
        <v>18</v>
      </c>
      <c r="AW42" s="71">
        <v>62</v>
      </c>
      <c r="AX42" s="74" t="s">
        <v>1208</v>
      </c>
      <c r="AY42" s="74" t="s">
        <v>1208</v>
      </c>
      <c r="AZ42" s="74" t="s">
        <v>1208</v>
      </c>
      <c r="BA42" s="74" t="s">
        <v>1208</v>
      </c>
      <c r="BB42" s="72">
        <v>100</v>
      </c>
      <c r="BC42" s="72">
        <v>114</v>
      </c>
      <c r="BD42" s="72">
        <v>108.7</v>
      </c>
      <c r="BE42" s="74" t="s">
        <v>1208</v>
      </c>
      <c r="BF42" s="86">
        <v>9</v>
      </c>
      <c r="BG42" s="102">
        <v>34</v>
      </c>
      <c r="BH42" s="102">
        <v>25</v>
      </c>
      <c r="BI42" s="74" t="s">
        <v>1208</v>
      </c>
      <c r="BJ42" s="74" t="s">
        <v>1208</v>
      </c>
      <c r="BK42" s="86">
        <v>0</v>
      </c>
      <c r="BL42" s="86" t="s">
        <v>439</v>
      </c>
      <c r="BM42" s="102" t="s">
        <v>439</v>
      </c>
      <c r="BN42" s="102" t="s">
        <v>439</v>
      </c>
      <c r="BO42" s="74">
        <v>3</v>
      </c>
      <c r="BP42" s="71">
        <v>14721</v>
      </c>
      <c r="BQ42" s="74">
        <v>1</v>
      </c>
      <c r="BR42" s="71">
        <v>24719</v>
      </c>
      <c r="BS42" s="74">
        <v>2</v>
      </c>
      <c r="BT42" s="71">
        <v>26843</v>
      </c>
      <c r="BU42" s="74">
        <v>3</v>
      </c>
      <c r="BV42" s="71">
        <v>2187</v>
      </c>
      <c r="BW42" s="72">
        <v>52</v>
      </c>
      <c r="BX42" s="86">
        <v>1</v>
      </c>
      <c r="BY42" s="86">
        <v>3</v>
      </c>
      <c r="BZ42" s="86">
        <v>46</v>
      </c>
      <c r="CA42" s="86">
        <v>6914</v>
      </c>
      <c r="CB42" s="72">
        <v>32.020000000000003</v>
      </c>
      <c r="CC42" s="101">
        <v>0.63</v>
      </c>
      <c r="CD42" s="72">
        <v>17.3</v>
      </c>
      <c r="CE42" s="72">
        <v>4.1317686978651205</v>
      </c>
      <c r="CF42" s="72">
        <v>58.407629999999997</v>
      </c>
      <c r="CG42" s="74">
        <v>19</v>
      </c>
      <c r="CH42" s="71">
        <v>4297</v>
      </c>
      <c r="CI42" s="74">
        <v>297</v>
      </c>
      <c r="CJ42" s="74">
        <v>1454</v>
      </c>
      <c r="CK42" s="74">
        <v>3330</v>
      </c>
      <c r="CL42" s="74">
        <v>992</v>
      </c>
      <c r="CM42" s="74">
        <v>173</v>
      </c>
      <c r="CN42" s="74">
        <v>632</v>
      </c>
      <c r="CO42" s="94">
        <v>1.3710100000000001</v>
      </c>
      <c r="CP42" s="86">
        <v>38303900</v>
      </c>
      <c r="CQ42" s="74">
        <v>1</v>
      </c>
      <c r="CR42" s="74">
        <v>16</v>
      </c>
      <c r="CS42" s="74">
        <v>5</v>
      </c>
      <c r="CT42" s="74">
        <v>2</v>
      </c>
      <c r="CU42" s="74">
        <v>100</v>
      </c>
      <c r="CV42" s="74">
        <v>15</v>
      </c>
      <c r="CW42" s="71">
        <v>1265</v>
      </c>
      <c r="CX42" s="74">
        <v>8</v>
      </c>
      <c r="CY42" s="74">
        <v>742</v>
      </c>
      <c r="CZ42" s="86">
        <v>35</v>
      </c>
      <c r="DA42" s="86">
        <v>539</v>
      </c>
      <c r="DB42" s="86">
        <v>8</v>
      </c>
      <c r="DC42" s="86">
        <v>90</v>
      </c>
      <c r="DD42" s="86">
        <v>10</v>
      </c>
      <c r="DE42" s="86">
        <v>258</v>
      </c>
      <c r="DF42" s="71">
        <v>11616</v>
      </c>
      <c r="DG42" s="71">
        <v>2252</v>
      </c>
      <c r="DH42" s="87">
        <v>1830</v>
      </c>
      <c r="DI42" s="87">
        <v>1211928.8219999999</v>
      </c>
      <c r="DJ42" s="87">
        <v>351019.435</v>
      </c>
      <c r="DK42" s="87">
        <v>519976.33399999997</v>
      </c>
      <c r="DL42" s="71">
        <v>102936</v>
      </c>
      <c r="DM42" s="74">
        <v>12</v>
      </c>
      <c r="DN42" s="87">
        <v>18950</v>
      </c>
      <c r="DO42" s="87">
        <v>1906</v>
      </c>
      <c r="DP42" s="87">
        <v>1455</v>
      </c>
      <c r="DQ42" s="86">
        <v>90</v>
      </c>
      <c r="DR42" s="86">
        <v>1027</v>
      </c>
      <c r="DS42" s="71">
        <v>11615</v>
      </c>
      <c r="DT42" s="122">
        <v>12966</v>
      </c>
      <c r="DU42" s="71">
        <v>3596</v>
      </c>
      <c r="DV42" s="71">
        <v>3838</v>
      </c>
      <c r="DW42" s="86">
        <v>402</v>
      </c>
      <c r="DX42" s="86">
        <v>206</v>
      </c>
      <c r="DY42" s="86">
        <v>4</v>
      </c>
      <c r="DZ42" s="86">
        <v>1805</v>
      </c>
      <c r="EA42" s="86">
        <v>59</v>
      </c>
      <c r="EB42" s="86">
        <v>12334</v>
      </c>
      <c r="EC42" s="74" t="s">
        <v>1208</v>
      </c>
      <c r="ED42" s="116">
        <v>102</v>
      </c>
      <c r="EE42" s="71">
        <v>7930</v>
      </c>
      <c r="EF42" s="118">
        <v>7921</v>
      </c>
      <c r="EG42" s="74">
        <v>0</v>
      </c>
      <c r="EH42" s="115">
        <v>1327</v>
      </c>
      <c r="EI42" s="86">
        <v>90</v>
      </c>
      <c r="EJ42" s="86">
        <v>99</v>
      </c>
      <c r="EK42" s="72">
        <v>74.8</v>
      </c>
      <c r="EL42" s="86">
        <v>49</v>
      </c>
      <c r="EM42" s="86">
        <v>183</v>
      </c>
      <c r="EN42" s="86">
        <v>1766</v>
      </c>
      <c r="EO42" s="87">
        <v>568</v>
      </c>
      <c r="EP42" s="87">
        <v>159</v>
      </c>
      <c r="EQ42" s="87">
        <v>2184</v>
      </c>
      <c r="ER42" s="71">
        <v>2437</v>
      </c>
      <c r="ES42" s="72">
        <v>98</v>
      </c>
      <c r="ET42" s="72">
        <v>97.5</v>
      </c>
      <c r="EU42" s="87">
        <v>965</v>
      </c>
      <c r="EV42" s="72">
        <v>16.510000000000002</v>
      </c>
      <c r="EW42" s="87">
        <v>69924</v>
      </c>
      <c r="EX42" s="72">
        <v>32.700000000000003</v>
      </c>
      <c r="EY42" s="87">
        <v>412291</v>
      </c>
      <c r="EZ42" s="72">
        <v>-3.7</v>
      </c>
      <c r="FA42" s="86">
        <v>182</v>
      </c>
      <c r="FB42" s="86">
        <v>39</v>
      </c>
      <c r="FC42" s="125">
        <v>6992</v>
      </c>
      <c r="FD42" s="86">
        <v>85</v>
      </c>
      <c r="FE42" s="328" t="s">
        <v>1209</v>
      </c>
      <c r="FF42" s="86">
        <v>100</v>
      </c>
      <c r="FG42" s="72">
        <v>100</v>
      </c>
      <c r="FH42" s="71">
        <v>115947</v>
      </c>
      <c r="FI42" s="71">
        <v>5629</v>
      </c>
      <c r="FJ42" s="71">
        <v>0</v>
      </c>
      <c r="FK42" s="115">
        <v>101288</v>
      </c>
      <c r="FL42" s="71">
        <v>86602</v>
      </c>
      <c r="FM42" s="71">
        <v>6477</v>
      </c>
      <c r="FN42" s="71">
        <v>8209</v>
      </c>
      <c r="FO42" s="71">
        <v>9030</v>
      </c>
      <c r="FP42" s="119">
        <v>13.1</v>
      </c>
      <c r="FQ42" s="116">
        <v>221</v>
      </c>
      <c r="FR42" s="111">
        <v>5.91</v>
      </c>
      <c r="FS42" s="118">
        <v>14998</v>
      </c>
      <c r="FT42" s="86">
        <v>0</v>
      </c>
      <c r="FU42" s="86">
        <v>4</v>
      </c>
      <c r="FV42" s="86">
        <v>78</v>
      </c>
      <c r="FW42" s="96">
        <v>16</v>
      </c>
      <c r="FX42" s="95">
        <v>727</v>
      </c>
      <c r="FY42" s="149">
        <v>65.566556655665565</v>
      </c>
      <c r="FZ42" s="74" t="s">
        <v>1208</v>
      </c>
      <c r="GA42" s="111">
        <v>99.99</v>
      </c>
      <c r="GB42" s="111">
        <v>95.2</v>
      </c>
      <c r="GC42" s="72">
        <v>99.6</v>
      </c>
      <c r="GD42" s="80">
        <v>52</v>
      </c>
      <c r="GE42" s="117">
        <v>70</v>
      </c>
      <c r="GF42" s="116">
        <v>9</v>
      </c>
      <c r="GG42" s="116">
        <v>56</v>
      </c>
      <c r="GH42" s="86">
        <v>583</v>
      </c>
      <c r="GI42" s="86">
        <v>4</v>
      </c>
      <c r="GJ42" s="86">
        <v>1458</v>
      </c>
      <c r="GK42" s="86">
        <v>3340</v>
      </c>
      <c r="GL42" s="86">
        <v>5</v>
      </c>
      <c r="GM42" s="115">
        <v>956472</v>
      </c>
      <c r="GN42" s="114">
        <v>525</v>
      </c>
      <c r="GO42" s="86" t="s">
        <v>439</v>
      </c>
      <c r="GP42" s="86" t="s">
        <v>439</v>
      </c>
      <c r="GQ42" s="71">
        <v>9320</v>
      </c>
      <c r="GR42" s="74">
        <v>15</v>
      </c>
      <c r="GS42" s="74">
        <v>1169</v>
      </c>
      <c r="GT42" s="74">
        <v>8136</v>
      </c>
      <c r="GU42" s="71">
        <v>102933</v>
      </c>
      <c r="GV42" s="71">
        <v>77</v>
      </c>
      <c r="GW42" s="71">
        <v>16965</v>
      </c>
      <c r="GX42" s="71">
        <v>85891</v>
      </c>
      <c r="GY42" s="71">
        <v>260</v>
      </c>
      <c r="GZ42" s="71">
        <v>2896</v>
      </c>
      <c r="HA42" s="71">
        <v>242817</v>
      </c>
      <c r="HB42" s="71">
        <v>1465</v>
      </c>
      <c r="HC42" s="71">
        <v>15392</v>
      </c>
      <c r="HD42" s="71">
        <v>312218</v>
      </c>
      <c r="HE42" s="71">
        <v>185</v>
      </c>
      <c r="HF42" s="71">
        <v>9798</v>
      </c>
      <c r="HG42" s="71">
        <v>437970.9</v>
      </c>
      <c r="HH42" s="74">
        <v>178</v>
      </c>
      <c r="HI42" s="86">
        <v>5848</v>
      </c>
      <c r="HJ42" s="86">
        <v>166428</v>
      </c>
      <c r="HK42" s="88">
        <v>6.37</v>
      </c>
      <c r="HL42" s="143">
        <v>41.4</v>
      </c>
      <c r="HM42" s="71">
        <v>1213</v>
      </c>
      <c r="HN42" s="71">
        <v>434</v>
      </c>
      <c r="HO42" s="87">
        <v>7</v>
      </c>
      <c r="HP42" s="74" t="s">
        <v>1208</v>
      </c>
      <c r="HQ42" s="74" t="s">
        <v>1208</v>
      </c>
      <c r="HR42" s="74" t="s">
        <v>1208</v>
      </c>
      <c r="HS42" s="87" t="s">
        <v>439</v>
      </c>
      <c r="HT42" s="71">
        <v>890880</v>
      </c>
      <c r="HU42" s="71">
        <v>5610133</v>
      </c>
      <c r="HV42" s="86">
        <v>684468</v>
      </c>
      <c r="HW42" s="86">
        <v>811611</v>
      </c>
      <c r="HX42" s="86">
        <v>116359</v>
      </c>
      <c r="HY42" s="86">
        <v>1560</v>
      </c>
      <c r="HZ42" s="86">
        <v>12830</v>
      </c>
      <c r="IA42" s="86">
        <v>87894</v>
      </c>
      <c r="IB42" s="86">
        <v>59520</v>
      </c>
      <c r="IC42" s="85">
        <v>38123</v>
      </c>
      <c r="ID42" s="85">
        <v>2396075</v>
      </c>
      <c r="IE42" s="85">
        <v>13945495</v>
      </c>
      <c r="IF42" s="79">
        <v>46</v>
      </c>
      <c r="IG42" s="79">
        <v>168</v>
      </c>
      <c r="IH42" s="85">
        <v>40</v>
      </c>
      <c r="II42" s="79">
        <v>109</v>
      </c>
      <c r="IJ42" s="85">
        <v>0</v>
      </c>
      <c r="IK42" s="71">
        <v>108694</v>
      </c>
      <c r="IL42" s="79">
        <v>2840</v>
      </c>
      <c r="IM42" s="113" t="s">
        <v>439</v>
      </c>
      <c r="IN42" s="112">
        <v>32.590000000000003</v>
      </c>
      <c r="IO42" s="85">
        <v>335860</v>
      </c>
      <c r="IP42" s="162">
        <v>-6.83</v>
      </c>
      <c r="IQ42" s="80">
        <v>5.6</v>
      </c>
      <c r="IR42" s="80">
        <v>5.6</v>
      </c>
      <c r="IS42" s="80">
        <v>157.65</v>
      </c>
      <c r="IT42" s="80">
        <v>147.66</v>
      </c>
      <c r="IU42" s="71">
        <v>38601</v>
      </c>
      <c r="IV42" s="72">
        <v>79.099999999999994</v>
      </c>
      <c r="IW42" s="72">
        <v>54.5</v>
      </c>
      <c r="IX42" s="72">
        <v>57.5</v>
      </c>
      <c r="IY42" s="72">
        <v>68.7</v>
      </c>
      <c r="IZ42" s="72">
        <v>30.6</v>
      </c>
      <c r="JA42" s="79">
        <v>1</v>
      </c>
      <c r="JB42" s="79">
        <v>13</v>
      </c>
      <c r="JC42" s="111">
        <v>57.4</v>
      </c>
      <c r="JD42" s="110">
        <v>0.81399999999999995</v>
      </c>
      <c r="JE42" s="109">
        <v>92.2</v>
      </c>
      <c r="JF42" s="109">
        <v>-0.4</v>
      </c>
      <c r="JG42" s="109">
        <v>0.88125908058729818</v>
      </c>
      <c r="JH42" s="108">
        <v>47536636</v>
      </c>
      <c r="JI42" s="74">
        <v>38.9</v>
      </c>
      <c r="JJ42" s="74">
        <v>40.799999999999997</v>
      </c>
      <c r="JK42" s="74" t="s">
        <v>439</v>
      </c>
      <c r="JL42" s="74" t="s">
        <v>439</v>
      </c>
      <c r="JM42" s="74" t="s">
        <v>439</v>
      </c>
      <c r="JN42" s="72">
        <v>46.9</v>
      </c>
      <c r="JO42" s="462">
        <v>2446</v>
      </c>
      <c r="JP42" s="74" t="s">
        <v>1208</v>
      </c>
      <c r="JQ42" s="74" t="s">
        <v>1208</v>
      </c>
      <c r="JR42" s="74" t="s">
        <v>1208</v>
      </c>
      <c r="JS42" s="72">
        <v>49.3</v>
      </c>
      <c r="JT42" s="72">
        <v>29.5</v>
      </c>
      <c r="JU42" s="71">
        <v>65411</v>
      </c>
      <c r="JV42" s="71">
        <v>1091</v>
      </c>
      <c r="JW42" s="71">
        <v>1473</v>
      </c>
      <c r="JX42" s="71">
        <v>6170</v>
      </c>
      <c r="JY42" s="71">
        <v>6698</v>
      </c>
      <c r="JZ42" s="71">
        <v>6397</v>
      </c>
      <c r="KA42" s="71">
        <v>7292</v>
      </c>
      <c r="KB42" s="71">
        <v>9151</v>
      </c>
      <c r="KC42" s="71">
        <v>11753</v>
      </c>
      <c r="KD42" s="71">
        <v>9908</v>
      </c>
      <c r="KE42" s="71">
        <v>7512</v>
      </c>
      <c r="KF42" s="71">
        <v>5265</v>
      </c>
      <c r="KG42" s="71">
        <v>3629</v>
      </c>
      <c r="KH42" s="74" t="s">
        <v>1208</v>
      </c>
      <c r="KI42" s="71">
        <v>2816</v>
      </c>
      <c r="KJ42" s="71">
        <v>1321</v>
      </c>
      <c r="KK42" s="71">
        <v>476</v>
      </c>
      <c r="KL42" s="71">
        <v>222</v>
      </c>
      <c r="KM42" s="71">
        <v>8006</v>
      </c>
      <c r="KN42" s="71">
        <v>8536</v>
      </c>
      <c r="KO42" s="71">
        <v>7824</v>
      </c>
      <c r="KP42" s="71">
        <v>8471</v>
      </c>
      <c r="KQ42" s="71">
        <v>9835</v>
      </c>
      <c r="KR42" s="71">
        <v>11933</v>
      </c>
      <c r="KS42" s="71">
        <v>14870</v>
      </c>
      <c r="KT42" s="71">
        <v>12923</v>
      </c>
      <c r="KU42" s="71">
        <v>10573</v>
      </c>
      <c r="KV42" s="71">
        <v>9373</v>
      </c>
      <c r="KW42" s="71">
        <v>11129</v>
      </c>
      <c r="KX42" s="74" t="s">
        <v>1207</v>
      </c>
      <c r="KY42" s="71">
        <v>14728</v>
      </c>
      <c r="KZ42" s="71">
        <v>13073</v>
      </c>
      <c r="LA42" s="71">
        <v>9312</v>
      </c>
      <c r="LB42" s="71">
        <v>10180</v>
      </c>
    </row>
    <row r="43" spans="1:314" ht="12" customHeight="1">
      <c r="A43" s="3">
        <v>272108</v>
      </c>
      <c r="B43" s="2" t="s">
        <v>730</v>
      </c>
      <c r="C43" s="94">
        <v>65.12</v>
      </c>
      <c r="D43" s="71">
        <v>398187</v>
      </c>
      <c r="E43" s="72">
        <v>12.4</v>
      </c>
      <c r="F43" s="72">
        <v>59.1</v>
      </c>
      <c r="G43" s="72">
        <v>28.5</v>
      </c>
      <c r="H43" s="79">
        <v>17112</v>
      </c>
      <c r="I43" s="79">
        <v>37878</v>
      </c>
      <c r="J43" s="79">
        <v>60646</v>
      </c>
      <c r="K43" s="71">
        <v>100229</v>
      </c>
      <c r="L43" s="71">
        <v>182379</v>
      </c>
      <c r="M43" s="71">
        <v>4548</v>
      </c>
      <c r="N43" s="71">
        <v>13085</v>
      </c>
      <c r="O43" s="74">
        <v>13133</v>
      </c>
      <c r="P43" s="74" t="s">
        <v>1208</v>
      </c>
      <c r="Q43" s="74" t="s">
        <v>1208</v>
      </c>
      <c r="R43" s="79">
        <v>395553</v>
      </c>
      <c r="S43" s="71">
        <v>397289</v>
      </c>
      <c r="T43" s="71">
        <v>346010</v>
      </c>
      <c r="U43" s="71">
        <v>21826</v>
      </c>
      <c r="V43" s="71">
        <v>2659430</v>
      </c>
      <c r="W43" s="71">
        <v>1160283</v>
      </c>
      <c r="X43" s="71">
        <v>1219630</v>
      </c>
      <c r="Y43" s="86">
        <v>19</v>
      </c>
      <c r="Z43" s="477">
        <v>45</v>
      </c>
      <c r="AA43" s="86">
        <v>44</v>
      </c>
      <c r="AB43" s="74" t="s">
        <v>1208</v>
      </c>
      <c r="AC43" s="74" t="s">
        <v>1208</v>
      </c>
      <c r="AD43" s="87" t="s">
        <v>439</v>
      </c>
      <c r="AE43" s="71">
        <v>1259</v>
      </c>
      <c r="AF43" s="86">
        <v>4919</v>
      </c>
      <c r="AG43" s="71">
        <v>0</v>
      </c>
      <c r="AH43" s="71">
        <v>47390</v>
      </c>
      <c r="AI43" s="71" t="s">
        <v>439</v>
      </c>
      <c r="AJ43" s="74" t="s">
        <v>1208</v>
      </c>
      <c r="AK43" s="477">
        <v>21</v>
      </c>
      <c r="AL43" s="71">
        <v>3755</v>
      </c>
      <c r="AM43" s="74">
        <v>45</v>
      </c>
      <c r="AN43" s="71">
        <v>20183</v>
      </c>
      <c r="AO43" s="71">
        <v>1394</v>
      </c>
      <c r="AP43" s="71">
        <v>216</v>
      </c>
      <c r="AQ43" s="102">
        <v>19</v>
      </c>
      <c r="AR43" s="71">
        <v>10205</v>
      </c>
      <c r="AS43" s="71">
        <v>743</v>
      </c>
      <c r="AT43" s="71">
        <v>2</v>
      </c>
      <c r="AU43" s="71">
        <v>482</v>
      </c>
      <c r="AV43" s="71">
        <v>19</v>
      </c>
      <c r="AW43" s="71">
        <v>67</v>
      </c>
      <c r="AX43" s="74" t="s">
        <v>1208</v>
      </c>
      <c r="AY43" s="74" t="s">
        <v>1208</v>
      </c>
      <c r="AZ43" s="74" t="s">
        <v>1208</v>
      </c>
      <c r="BA43" s="74" t="s">
        <v>1208</v>
      </c>
      <c r="BB43" s="72">
        <v>100</v>
      </c>
      <c r="BC43" s="72">
        <v>77</v>
      </c>
      <c r="BD43" s="72">
        <v>80</v>
      </c>
      <c r="BE43" s="74" t="s">
        <v>1208</v>
      </c>
      <c r="BF43" s="86">
        <v>20</v>
      </c>
      <c r="BG43" s="102">
        <v>21</v>
      </c>
      <c r="BH43" s="102">
        <v>16</v>
      </c>
      <c r="BI43" s="74" t="s">
        <v>1208</v>
      </c>
      <c r="BJ43" s="74" t="s">
        <v>1208</v>
      </c>
      <c r="BK43" s="86">
        <v>7</v>
      </c>
      <c r="BL43" s="86">
        <v>7</v>
      </c>
      <c r="BM43" s="102">
        <v>11</v>
      </c>
      <c r="BN43" s="102">
        <v>9</v>
      </c>
      <c r="BO43" s="74">
        <v>4</v>
      </c>
      <c r="BP43" s="71">
        <v>17904</v>
      </c>
      <c r="BQ43" s="74">
        <v>1</v>
      </c>
      <c r="BR43" s="71">
        <v>25462</v>
      </c>
      <c r="BS43" s="74">
        <v>1</v>
      </c>
      <c r="BT43" s="71">
        <v>11220</v>
      </c>
      <c r="BU43" s="74">
        <v>2</v>
      </c>
      <c r="BV43" s="71">
        <v>10591</v>
      </c>
      <c r="BW43" s="72">
        <v>37.6</v>
      </c>
      <c r="BX43" s="86">
        <v>1</v>
      </c>
      <c r="BY43" s="86">
        <v>5</v>
      </c>
      <c r="BZ43" s="86">
        <v>1740</v>
      </c>
      <c r="CA43" s="86">
        <v>16719</v>
      </c>
      <c r="CB43" s="72">
        <v>62.5</v>
      </c>
      <c r="CC43" s="101">
        <v>0.64</v>
      </c>
      <c r="CD43" s="72">
        <v>22.4</v>
      </c>
      <c r="CE43" s="72">
        <v>4.2324231462808237</v>
      </c>
      <c r="CF43" s="72">
        <v>58.046349999999997</v>
      </c>
      <c r="CG43" s="74">
        <v>25</v>
      </c>
      <c r="CH43" s="71">
        <v>5511</v>
      </c>
      <c r="CI43" s="74">
        <v>288</v>
      </c>
      <c r="CJ43" s="74">
        <v>1223</v>
      </c>
      <c r="CK43" s="74">
        <v>3862</v>
      </c>
      <c r="CL43" s="74">
        <v>1160</v>
      </c>
      <c r="CM43" s="74">
        <v>226</v>
      </c>
      <c r="CN43" s="74">
        <v>664</v>
      </c>
      <c r="CO43" s="94">
        <v>1.21</v>
      </c>
      <c r="CP43" s="101" t="s">
        <v>439</v>
      </c>
      <c r="CQ43" s="74">
        <v>1</v>
      </c>
      <c r="CR43" s="74">
        <v>4</v>
      </c>
      <c r="CS43" s="74">
        <v>2</v>
      </c>
      <c r="CT43" s="74">
        <v>1</v>
      </c>
      <c r="CU43" s="74">
        <v>100</v>
      </c>
      <c r="CV43" s="74">
        <v>17</v>
      </c>
      <c r="CW43" s="71">
        <v>1183</v>
      </c>
      <c r="CX43" s="74">
        <v>9</v>
      </c>
      <c r="CY43" s="74">
        <v>973</v>
      </c>
      <c r="CZ43" s="86">
        <v>34</v>
      </c>
      <c r="DA43" s="86">
        <v>470</v>
      </c>
      <c r="DB43" s="86">
        <v>9</v>
      </c>
      <c r="DC43" s="86">
        <v>37</v>
      </c>
      <c r="DD43" s="86">
        <v>8</v>
      </c>
      <c r="DE43" s="86">
        <v>199</v>
      </c>
      <c r="DF43" s="71">
        <v>13127</v>
      </c>
      <c r="DG43" s="71">
        <v>2185</v>
      </c>
      <c r="DH43" s="87">
        <v>2016</v>
      </c>
      <c r="DI43" s="87">
        <v>1548508.334</v>
      </c>
      <c r="DJ43" s="87">
        <v>326223.609</v>
      </c>
      <c r="DK43" s="87">
        <v>583212.09900000005</v>
      </c>
      <c r="DL43" s="71">
        <v>113403</v>
      </c>
      <c r="DM43" s="74">
        <v>13</v>
      </c>
      <c r="DN43" s="87">
        <v>21643</v>
      </c>
      <c r="DO43" s="87">
        <v>2372</v>
      </c>
      <c r="DP43" s="87">
        <v>1838</v>
      </c>
      <c r="DQ43" s="86">
        <v>76</v>
      </c>
      <c r="DR43" s="86">
        <v>1954</v>
      </c>
      <c r="DS43" s="71">
        <v>11222</v>
      </c>
      <c r="DT43" s="122">
        <v>16000</v>
      </c>
      <c r="DU43" s="71">
        <v>3686</v>
      </c>
      <c r="DV43" s="71">
        <v>3730</v>
      </c>
      <c r="DW43" s="86">
        <v>435</v>
      </c>
      <c r="DX43" s="86">
        <v>179</v>
      </c>
      <c r="DY43" s="86">
        <v>7</v>
      </c>
      <c r="DZ43" s="86">
        <v>2310</v>
      </c>
      <c r="EA43" s="86">
        <v>81</v>
      </c>
      <c r="EB43" s="86">
        <v>11974</v>
      </c>
      <c r="EC43" s="74" t="s">
        <v>1208</v>
      </c>
      <c r="ED43" s="116">
        <v>80</v>
      </c>
      <c r="EE43" s="71">
        <v>9823</v>
      </c>
      <c r="EF43" s="118">
        <v>9415</v>
      </c>
      <c r="EG43" s="74">
        <v>0</v>
      </c>
      <c r="EH43" s="115">
        <v>1894</v>
      </c>
      <c r="EI43" s="86">
        <v>63</v>
      </c>
      <c r="EJ43" s="86">
        <v>81</v>
      </c>
      <c r="EK43" s="72">
        <v>36.9</v>
      </c>
      <c r="EL43" s="86">
        <v>75</v>
      </c>
      <c r="EM43" s="86">
        <v>204</v>
      </c>
      <c r="EN43" s="86">
        <v>2380</v>
      </c>
      <c r="EO43" s="87">
        <v>347</v>
      </c>
      <c r="EP43" s="87">
        <v>67</v>
      </c>
      <c r="EQ43" s="87">
        <v>2171</v>
      </c>
      <c r="ER43" s="71">
        <v>2448</v>
      </c>
      <c r="ES43" s="72">
        <v>94.9</v>
      </c>
      <c r="ET43" s="72">
        <v>85.8</v>
      </c>
      <c r="EU43" s="87" t="s">
        <v>439</v>
      </c>
      <c r="EV43" s="72">
        <v>18.850000000000001</v>
      </c>
      <c r="EW43" s="87">
        <v>80941</v>
      </c>
      <c r="EX43" s="72">
        <v>30.1</v>
      </c>
      <c r="EY43" s="87">
        <v>397981</v>
      </c>
      <c r="EZ43" s="72">
        <v>-2.4</v>
      </c>
      <c r="FA43" s="86">
        <v>351</v>
      </c>
      <c r="FB43" s="86">
        <v>9</v>
      </c>
      <c r="FC43" s="120">
        <v>1994</v>
      </c>
      <c r="FD43" s="86">
        <v>168</v>
      </c>
      <c r="FE43" s="328" t="s">
        <v>1209</v>
      </c>
      <c r="FF43" s="86">
        <v>100</v>
      </c>
      <c r="FG43" s="72">
        <v>100</v>
      </c>
      <c r="FH43" s="71">
        <v>119145</v>
      </c>
      <c r="FI43" s="71">
        <v>1254</v>
      </c>
      <c r="FJ43" s="71">
        <v>0</v>
      </c>
      <c r="FK43" s="115">
        <v>104279</v>
      </c>
      <c r="FL43" s="71">
        <v>88296</v>
      </c>
      <c r="FM43" s="71">
        <v>8679</v>
      </c>
      <c r="FN43" s="71">
        <v>7304</v>
      </c>
      <c r="FO43" s="71">
        <v>13612</v>
      </c>
      <c r="FP43" s="119">
        <v>19.600000000000001</v>
      </c>
      <c r="FQ43" s="116">
        <v>517</v>
      </c>
      <c r="FR43" s="111">
        <v>5.55</v>
      </c>
      <c r="FS43" s="118">
        <v>14667</v>
      </c>
      <c r="FT43" s="86">
        <v>0</v>
      </c>
      <c r="FU43" s="86">
        <v>2</v>
      </c>
      <c r="FV43" s="86">
        <v>12</v>
      </c>
      <c r="FW43" s="96">
        <v>32</v>
      </c>
      <c r="FX43" s="95">
        <v>1388</v>
      </c>
      <c r="FY43" s="149">
        <v>67.856178138983168</v>
      </c>
      <c r="FZ43" s="74" t="s">
        <v>1208</v>
      </c>
      <c r="GA43" s="111">
        <v>100</v>
      </c>
      <c r="GB43" s="111">
        <v>92.8</v>
      </c>
      <c r="GC43" s="72">
        <v>97.3</v>
      </c>
      <c r="GD43" s="80">
        <v>33.1</v>
      </c>
      <c r="GE43" s="117">
        <v>98</v>
      </c>
      <c r="GF43" s="116">
        <v>18</v>
      </c>
      <c r="GG43" s="116">
        <v>32</v>
      </c>
      <c r="GH43" s="86">
        <v>1080</v>
      </c>
      <c r="GI43" s="86">
        <v>6</v>
      </c>
      <c r="GJ43" s="86">
        <v>1647</v>
      </c>
      <c r="GK43" s="86">
        <v>3414</v>
      </c>
      <c r="GL43" s="86">
        <v>7</v>
      </c>
      <c r="GM43" s="115" t="s">
        <v>439</v>
      </c>
      <c r="GN43" s="114">
        <v>433</v>
      </c>
      <c r="GO43" s="86" t="s">
        <v>439</v>
      </c>
      <c r="GP43" s="86" t="s">
        <v>439</v>
      </c>
      <c r="GQ43" s="71">
        <v>10074</v>
      </c>
      <c r="GR43" s="74">
        <v>8</v>
      </c>
      <c r="GS43" s="74">
        <v>1330</v>
      </c>
      <c r="GT43" s="74">
        <v>8736</v>
      </c>
      <c r="GU43" s="71">
        <v>120556</v>
      </c>
      <c r="GV43" s="71">
        <v>24</v>
      </c>
      <c r="GW43" s="71">
        <v>24014</v>
      </c>
      <c r="GX43" s="71">
        <v>96518</v>
      </c>
      <c r="GY43" s="71">
        <v>249</v>
      </c>
      <c r="GZ43" s="71">
        <v>2078</v>
      </c>
      <c r="HA43" s="71">
        <v>184135</v>
      </c>
      <c r="HB43" s="71">
        <v>1580</v>
      </c>
      <c r="HC43" s="71">
        <v>16494</v>
      </c>
      <c r="HD43" s="71">
        <v>319342</v>
      </c>
      <c r="HE43" s="71">
        <v>279</v>
      </c>
      <c r="HF43" s="71">
        <v>17754</v>
      </c>
      <c r="HG43" s="71">
        <v>771342.4</v>
      </c>
      <c r="HH43" s="74">
        <v>273</v>
      </c>
      <c r="HI43" s="86">
        <v>11775</v>
      </c>
      <c r="HJ43" s="86">
        <v>367906</v>
      </c>
      <c r="HK43" s="88">
        <v>6</v>
      </c>
      <c r="HL43" s="86">
        <v>40</v>
      </c>
      <c r="HM43" s="71">
        <v>1055</v>
      </c>
      <c r="HN43" s="71">
        <v>359</v>
      </c>
      <c r="HO43" s="87">
        <v>4</v>
      </c>
      <c r="HP43" s="74" t="s">
        <v>1208</v>
      </c>
      <c r="HQ43" s="74" t="s">
        <v>1208</v>
      </c>
      <c r="HR43" s="74" t="s">
        <v>1208</v>
      </c>
      <c r="HS43" s="87">
        <v>0</v>
      </c>
      <c r="HT43" s="71">
        <v>781724</v>
      </c>
      <c r="HU43" s="71">
        <v>5107984</v>
      </c>
      <c r="HV43" s="86">
        <v>659902</v>
      </c>
      <c r="HW43" s="86">
        <v>764878</v>
      </c>
      <c r="HX43" s="86">
        <v>119895</v>
      </c>
      <c r="HY43" s="86">
        <v>760</v>
      </c>
      <c r="HZ43" s="86" t="s">
        <v>439</v>
      </c>
      <c r="IA43" s="86">
        <v>108390</v>
      </c>
      <c r="IB43" s="86">
        <v>65240</v>
      </c>
      <c r="IC43" s="85">
        <v>44235</v>
      </c>
      <c r="ID43" s="85">
        <v>26239176</v>
      </c>
      <c r="IE43" s="85" t="s">
        <v>439</v>
      </c>
      <c r="IF43" s="79">
        <v>315</v>
      </c>
      <c r="IG43" s="79" t="s">
        <v>439</v>
      </c>
      <c r="IH43" s="85">
        <v>251</v>
      </c>
      <c r="II43" s="79" t="s">
        <v>439</v>
      </c>
      <c r="IJ43" s="85">
        <v>0</v>
      </c>
      <c r="IK43" s="71">
        <v>140024</v>
      </c>
      <c r="IL43" s="79">
        <v>17850</v>
      </c>
      <c r="IM43" s="113">
        <v>0</v>
      </c>
      <c r="IN43" s="112">
        <v>43.27</v>
      </c>
      <c r="IO43" s="85">
        <v>386789</v>
      </c>
      <c r="IP43" s="162" t="s">
        <v>439</v>
      </c>
      <c r="IQ43" s="80">
        <v>7.86</v>
      </c>
      <c r="IR43" s="80">
        <v>3.6</v>
      </c>
      <c r="IS43" s="80">
        <v>562.70000000000005</v>
      </c>
      <c r="IT43" s="80">
        <v>562.02</v>
      </c>
      <c r="IU43" s="71" t="s">
        <v>439</v>
      </c>
      <c r="IV43" s="72">
        <v>69.099999999999994</v>
      </c>
      <c r="IW43" s="72">
        <v>60.9</v>
      </c>
      <c r="IX43" s="72">
        <v>45.4</v>
      </c>
      <c r="IY43" s="72">
        <v>71.900000000000006</v>
      </c>
      <c r="IZ43" s="72">
        <v>21.3</v>
      </c>
      <c r="JA43" s="79">
        <v>5</v>
      </c>
      <c r="JB43" s="79">
        <v>17</v>
      </c>
      <c r="JC43" s="111">
        <v>67.2</v>
      </c>
      <c r="JD43" s="110">
        <v>0.79700000000000004</v>
      </c>
      <c r="JE43" s="109">
        <v>95.7</v>
      </c>
      <c r="JF43" s="109">
        <v>-0.4</v>
      </c>
      <c r="JG43" s="109">
        <v>2.1</v>
      </c>
      <c r="JH43" s="108">
        <v>111037102</v>
      </c>
      <c r="JI43" s="74">
        <v>34.5</v>
      </c>
      <c r="JJ43" s="74">
        <v>41.1</v>
      </c>
      <c r="JK43" s="74" t="s">
        <v>439</v>
      </c>
      <c r="JL43" s="74" t="s">
        <v>439</v>
      </c>
      <c r="JM43" s="74" t="s">
        <v>439</v>
      </c>
      <c r="JN43" s="72">
        <v>40.9</v>
      </c>
      <c r="JO43" s="462">
        <v>2949</v>
      </c>
      <c r="JP43" s="74" t="s">
        <v>1208</v>
      </c>
      <c r="JQ43" s="74" t="s">
        <v>1208</v>
      </c>
      <c r="JR43" s="74" t="s">
        <v>1208</v>
      </c>
      <c r="JS43" s="72">
        <v>48</v>
      </c>
      <c r="JT43" s="72">
        <v>35.4</v>
      </c>
      <c r="JU43" s="71">
        <v>67931</v>
      </c>
      <c r="JV43" s="71">
        <v>1365</v>
      </c>
      <c r="JW43" s="71">
        <v>1716</v>
      </c>
      <c r="JX43" s="71">
        <v>6861</v>
      </c>
      <c r="JY43" s="71">
        <v>6499</v>
      </c>
      <c r="JZ43" s="71">
        <v>6324</v>
      </c>
      <c r="KA43" s="71">
        <v>7544</v>
      </c>
      <c r="KB43" s="71">
        <v>9648</v>
      </c>
      <c r="KC43" s="71">
        <v>12231</v>
      </c>
      <c r="KD43" s="71">
        <v>10493</v>
      </c>
      <c r="KE43" s="71">
        <v>8477</v>
      </c>
      <c r="KF43" s="71">
        <v>5970</v>
      </c>
      <c r="KG43" s="71">
        <v>4229</v>
      </c>
      <c r="KH43" s="74" t="s">
        <v>1208</v>
      </c>
      <c r="KI43" s="71">
        <v>3373</v>
      </c>
      <c r="KJ43" s="71">
        <v>1344</v>
      </c>
      <c r="KK43" s="71">
        <v>496</v>
      </c>
      <c r="KL43" s="71">
        <v>210</v>
      </c>
      <c r="KM43" s="71">
        <v>9106</v>
      </c>
      <c r="KN43" s="71">
        <v>9560</v>
      </c>
      <c r="KO43" s="71">
        <v>7665</v>
      </c>
      <c r="KP43" s="71">
        <v>8348</v>
      </c>
      <c r="KQ43" s="71">
        <v>10117</v>
      </c>
      <c r="KR43" s="71">
        <v>12632</v>
      </c>
      <c r="KS43" s="71">
        <v>15870</v>
      </c>
      <c r="KT43" s="71">
        <v>13990</v>
      </c>
      <c r="KU43" s="71">
        <v>12042</v>
      </c>
      <c r="KV43" s="71">
        <v>10817</v>
      </c>
      <c r="KW43" s="71">
        <v>12928</v>
      </c>
      <c r="KX43" s="74" t="s">
        <v>1207</v>
      </c>
      <c r="KY43" s="71">
        <v>16543</v>
      </c>
      <c r="KZ43" s="71">
        <v>13368</v>
      </c>
      <c r="LA43" s="71">
        <v>9154</v>
      </c>
      <c r="LB43" s="71">
        <v>10512</v>
      </c>
    </row>
    <row r="44" spans="1:314" ht="12" customHeight="1">
      <c r="A44" s="3">
        <v>272124</v>
      </c>
      <c r="B44" s="2" t="s">
        <v>770</v>
      </c>
      <c r="C44" s="94">
        <v>41.72</v>
      </c>
      <c r="D44" s="71">
        <v>264867</v>
      </c>
      <c r="E44" s="72">
        <v>12.1</v>
      </c>
      <c r="F44" s="72">
        <v>59.5</v>
      </c>
      <c r="G44" s="72">
        <v>28.4</v>
      </c>
      <c r="H44" s="79">
        <v>12119</v>
      </c>
      <c r="I44" s="79">
        <v>25204</v>
      </c>
      <c r="J44" s="79">
        <v>39506</v>
      </c>
      <c r="K44" s="71">
        <v>40386</v>
      </c>
      <c r="L44" s="71">
        <v>126462</v>
      </c>
      <c r="M44" s="71">
        <v>7885</v>
      </c>
      <c r="N44" s="71">
        <v>7825</v>
      </c>
      <c r="O44" s="74">
        <v>7919</v>
      </c>
      <c r="P44" s="74" t="s">
        <v>1208</v>
      </c>
      <c r="Q44" s="74" t="s">
        <v>1208</v>
      </c>
      <c r="R44" s="79">
        <v>264080</v>
      </c>
      <c r="S44" s="71">
        <v>264642</v>
      </c>
      <c r="T44" s="71">
        <v>248815</v>
      </c>
      <c r="U44" s="71">
        <v>44968</v>
      </c>
      <c r="V44" s="71">
        <v>1435999</v>
      </c>
      <c r="W44" s="71">
        <v>545657</v>
      </c>
      <c r="X44" s="71">
        <v>724563</v>
      </c>
      <c r="Y44" s="86">
        <v>0</v>
      </c>
      <c r="Z44" s="477">
        <v>84</v>
      </c>
      <c r="AA44" s="86">
        <v>25</v>
      </c>
      <c r="AB44" s="74" t="s">
        <v>1208</v>
      </c>
      <c r="AC44" s="74" t="s">
        <v>1208</v>
      </c>
      <c r="AD44" s="87" t="s">
        <v>439</v>
      </c>
      <c r="AE44" s="71">
        <v>453</v>
      </c>
      <c r="AF44" s="86">
        <v>878</v>
      </c>
      <c r="AG44" s="71">
        <v>1440</v>
      </c>
      <c r="AH44" s="71">
        <v>84278</v>
      </c>
      <c r="AI44" s="71">
        <v>0</v>
      </c>
      <c r="AJ44" s="74" t="s">
        <v>1208</v>
      </c>
      <c r="AK44" s="477">
        <v>1</v>
      </c>
      <c r="AL44" s="71">
        <v>499</v>
      </c>
      <c r="AM44" s="74">
        <v>27</v>
      </c>
      <c r="AN44" s="71">
        <v>12484</v>
      </c>
      <c r="AO44" s="71">
        <v>836</v>
      </c>
      <c r="AP44" s="71">
        <v>112</v>
      </c>
      <c r="AQ44" s="102">
        <v>14</v>
      </c>
      <c r="AR44" s="71">
        <v>6177</v>
      </c>
      <c r="AS44" s="71">
        <v>521</v>
      </c>
      <c r="AT44" s="71">
        <v>1</v>
      </c>
      <c r="AU44" s="71">
        <v>263</v>
      </c>
      <c r="AV44" s="71">
        <v>19</v>
      </c>
      <c r="AW44" s="71">
        <v>374</v>
      </c>
      <c r="AX44" s="74" t="s">
        <v>1208</v>
      </c>
      <c r="AY44" s="74" t="s">
        <v>1208</v>
      </c>
      <c r="AZ44" s="74" t="s">
        <v>1208</v>
      </c>
      <c r="BA44" s="74" t="s">
        <v>1208</v>
      </c>
      <c r="BB44" s="72">
        <v>100</v>
      </c>
      <c r="BC44" s="72">
        <v>99.9</v>
      </c>
      <c r="BD44" s="72">
        <v>99.9</v>
      </c>
      <c r="BE44" s="74" t="s">
        <v>1208</v>
      </c>
      <c r="BF44" s="86">
        <v>31</v>
      </c>
      <c r="BG44" s="102">
        <v>31</v>
      </c>
      <c r="BH44" s="102">
        <v>13</v>
      </c>
      <c r="BI44" s="74" t="s">
        <v>1208</v>
      </c>
      <c r="BJ44" s="74" t="s">
        <v>1208</v>
      </c>
      <c r="BK44" s="86">
        <v>0</v>
      </c>
      <c r="BL44" s="86">
        <v>0</v>
      </c>
      <c r="BM44" s="102">
        <v>0</v>
      </c>
      <c r="BN44" s="102">
        <v>0</v>
      </c>
      <c r="BO44" s="74">
        <v>2</v>
      </c>
      <c r="BP44" s="71">
        <v>15776</v>
      </c>
      <c r="BQ44" s="74">
        <v>0</v>
      </c>
      <c r="BR44" s="71">
        <v>0</v>
      </c>
      <c r="BS44" s="74">
        <v>2</v>
      </c>
      <c r="BT44" s="71">
        <v>18365</v>
      </c>
      <c r="BU44" s="74">
        <v>1</v>
      </c>
      <c r="BV44" s="71">
        <v>454</v>
      </c>
      <c r="BW44" s="72">
        <v>31.6</v>
      </c>
      <c r="BX44" s="86">
        <v>0</v>
      </c>
      <c r="BY44" s="86">
        <v>1</v>
      </c>
      <c r="BZ44" s="86">
        <v>0</v>
      </c>
      <c r="CA44" s="86">
        <v>3701</v>
      </c>
      <c r="CB44" s="72">
        <v>42</v>
      </c>
      <c r="CC44" s="101">
        <v>0.81</v>
      </c>
      <c r="CD44" s="72">
        <v>21.6</v>
      </c>
      <c r="CE44" s="72">
        <v>4.675236119372669</v>
      </c>
      <c r="CF44" s="72">
        <v>60.468119999999999</v>
      </c>
      <c r="CG44" s="74">
        <v>11</v>
      </c>
      <c r="CH44" s="71">
        <v>2386</v>
      </c>
      <c r="CI44" s="74">
        <v>220</v>
      </c>
      <c r="CJ44" s="74">
        <v>537</v>
      </c>
      <c r="CK44" s="74">
        <v>3052</v>
      </c>
      <c r="CL44" s="74">
        <v>859</v>
      </c>
      <c r="CM44" s="74">
        <v>179</v>
      </c>
      <c r="CN44" s="74">
        <v>485</v>
      </c>
      <c r="CO44" s="94">
        <v>1.44</v>
      </c>
      <c r="CP44" s="101" t="s">
        <v>439</v>
      </c>
      <c r="CQ44" s="74">
        <v>3</v>
      </c>
      <c r="CR44" s="74">
        <v>3</v>
      </c>
      <c r="CS44" s="74">
        <v>2</v>
      </c>
      <c r="CT44" s="74">
        <v>1</v>
      </c>
      <c r="CU44" s="74">
        <v>50</v>
      </c>
      <c r="CV44" s="74">
        <v>15</v>
      </c>
      <c r="CW44" s="71">
        <v>921</v>
      </c>
      <c r="CX44" s="74">
        <v>5</v>
      </c>
      <c r="CY44" s="74">
        <v>471</v>
      </c>
      <c r="CZ44" s="86">
        <v>21</v>
      </c>
      <c r="DA44" s="86">
        <v>342</v>
      </c>
      <c r="DB44" s="86">
        <v>9</v>
      </c>
      <c r="DC44" s="86">
        <v>72</v>
      </c>
      <c r="DD44" s="86">
        <v>2</v>
      </c>
      <c r="DE44" s="86">
        <v>53</v>
      </c>
      <c r="DF44" s="71">
        <v>10180</v>
      </c>
      <c r="DG44" s="71">
        <v>2249</v>
      </c>
      <c r="DH44" s="87">
        <v>1458</v>
      </c>
      <c r="DI44" s="87">
        <v>1257371.7549999999</v>
      </c>
      <c r="DJ44" s="87">
        <v>326771.96000000002</v>
      </c>
      <c r="DK44" s="87">
        <v>419422.98800000001</v>
      </c>
      <c r="DL44" s="71">
        <v>74953</v>
      </c>
      <c r="DM44" s="74">
        <v>16</v>
      </c>
      <c r="DN44" s="87">
        <v>17567</v>
      </c>
      <c r="DO44" s="87">
        <v>2105</v>
      </c>
      <c r="DP44" s="87">
        <v>1727</v>
      </c>
      <c r="DQ44" s="86">
        <v>84</v>
      </c>
      <c r="DR44" s="86">
        <v>1763</v>
      </c>
      <c r="DS44" s="71">
        <v>6372</v>
      </c>
      <c r="DT44" s="100">
        <v>10544</v>
      </c>
      <c r="DU44" s="71">
        <v>3015</v>
      </c>
      <c r="DV44" s="71">
        <v>3052</v>
      </c>
      <c r="DW44" s="86">
        <v>290</v>
      </c>
      <c r="DX44" s="86">
        <v>155</v>
      </c>
      <c r="DY44" s="86">
        <v>2</v>
      </c>
      <c r="DZ44" s="86">
        <v>1816</v>
      </c>
      <c r="EA44" s="86">
        <v>66</v>
      </c>
      <c r="EB44" s="86">
        <v>13676</v>
      </c>
      <c r="EC44" s="74" t="s">
        <v>1208</v>
      </c>
      <c r="ED44" s="116">
        <v>59</v>
      </c>
      <c r="EE44" s="71">
        <v>8159</v>
      </c>
      <c r="EF44" s="118">
        <v>7641</v>
      </c>
      <c r="EG44" s="74">
        <v>0</v>
      </c>
      <c r="EH44" s="115">
        <v>1336</v>
      </c>
      <c r="EI44" s="86">
        <v>50</v>
      </c>
      <c r="EJ44" s="86">
        <v>59</v>
      </c>
      <c r="EK44" s="72">
        <v>65</v>
      </c>
      <c r="EL44" s="86">
        <v>37</v>
      </c>
      <c r="EM44" s="86">
        <v>212</v>
      </c>
      <c r="EN44" s="86">
        <v>736</v>
      </c>
      <c r="EO44" s="87">
        <v>281</v>
      </c>
      <c r="EP44" s="87">
        <v>50</v>
      </c>
      <c r="EQ44" s="87">
        <v>1719</v>
      </c>
      <c r="ER44" s="71">
        <v>1947</v>
      </c>
      <c r="ES44" s="72">
        <v>90.6</v>
      </c>
      <c r="ET44" s="72">
        <v>87</v>
      </c>
      <c r="EU44" s="87">
        <v>199</v>
      </c>
      <c r="EV44" s="72">
        <v>29.31</v>
      </c>
      <c r="EW44" s="87">
        <v>58601</v>
      </c>
      <c r="EX44" s="72">
        <v>28.9</v>
      </c>
      <c r="EY44" s="87">
        <v>386935</v>
      </c>
      <c r="EZ44" s="72">
        <v>-1.6</v>
      </c>
      <c r="FA44" s="86">
        <v>328</v>
      </c>
      <c r="FB44" s="86">
        <v>8</v>
      </c>
      <c r="FC44" s="125">
        <v>474</v>
      </c>
      <c r="FD44" s="86">
        <v>230</v>
      </c>
      <c r="FE44" s="328" t="s">
        <v>1209</v>
      </c>
      <c r="FF44" s="86">
        <v>100</v>
      </c>
      <c r="FG44" s="72">
        <v>100</v>
      </c>
      <c r="FH44" s="71">
        <v>80999</v>
      </c>
      <c r="FI44" s="71">
        <v>714</v>
      </c>
      <c r="FJ44" s="71">
        <v>0</v>
      </c>
      <c r="FK44" s="115">
        <v>50718</v>
      </c>
      <c r="FL44" s="71">
        <v>43614</v>
      </c>
      <c r="FM44" s="71">
        <v>4559</v>
      </c>
      <c r="FN44" s="71">
        <v>2545</v>
      </c>
      <c r="FO44" s="71">
        <v>7261</v>
      </c>
      <c r="FP44" s="119">
        <v>13.7</v>
      </c>
      <c r="FQ44" s="116">
        <v>308</v>
      </c>
      <c r="FR44" s="111">
        <v>2.8</v>
      </c>
      <c r="FS44" s="118">
        <v>6461</v>
      </c>
      <c r="FT44" s="86">
        <v>0</v>
      </c>
      <c r="FU44" s="86">
        <v>16</v>
      </c>
      <c r="FV44" s="86">
        <v>154</v>
      </c>
      <c r="FW44" s="96">
        <v>46</v>
      </c>
      <c r="FX44" s="95">
        <v>1712</v>
      </c>
      <c r="FY44" s="149">
        <v>64.848409872135875</v>
      </c>
      <c r="FZ44" s="74" t="s">
        <v>1208</v>
      </c>
      <c r="GA44" s="111">
        <v>99.9</v>
      </c>
      <c r="GB44" s="111">
        <v>93</v>
      </c>
      <c r="GC44" s="72">
        <v>90.1</v>
      </c>
      <c r="GD44" s="80">
        <v>92</v>
      </c>
      <c r="GE44" s="117">
        <v>29</v>
      </c>
      <c r="GF44" s="116">
        <v>6</v>
      </c>
      <c r="GG44" s="116">
        <v>31</v>
      </c>
      <c r="GH44" s="86">
        <v>662</v>
      </c>
      <c r="GI44" s="86">
        <v>4</v>
      </c>
      <c r="GJ44" s="86">
        <v>1722</v>
      </c>
      <c r="GK44" s="86">
        <v>2049</v>
      </c>
      <c r="GL44" s="86">
        <v>3</v>
      </c>
      <c r="GM44" s="115" t="s">
        <v>439</v>
      </c>
      <c r="GN44" s="114">
        <v>258</v>
      </c>
      <c r="GO44" s="86" t="s">
        <v>439</v>
      </c>
      <c r="GP44" s="86" t="s">
        <v>439</v>
      </c>
      <c r="GQ44" s="71">
        <v>11940</v>
      </c>
      <c r="GR44" s="74">
        <v>18</v>
      </c>
      <c r="GS44" s="74">
        <v>3842</v>
      </c>
      <c r="GT44" s="74">
        <v>8080</v>
      </c>
      <c r="GU44" s="71">
        <v>110440</v>
      </c>
      <c r="GV44" s="71">
        <v>114</v>
      </c>
      <c r="GW44" s="71">
        <v>42638</v>
      </c>
      <c r="GX44" s="71">
        <v>67688</v>
      </c>
      <c r="GY44" s="71">
        <v>443</v>
      </c>
      <c r="GZ44" s="71">
        <v>5004</v>
      </c>
      <c r="HA44" s="71">
        <v>380866</v>
      </c>
      <c r="HB44" s="71">
        <v>1398</v>
      </c>
      <c r="HC44" s="71">
        <v>12032</v>
      </c>
      <c r="HD44" s="71">
        <v>253061</v>
      </c>
      <c r="HE44" s="71">
        <v>1308</v>
      </c>
      <c r="HF44" s="71">
        <v>29625</v>
      </c>
      <c r="HG44" s="71">
        <v>1124561.6200000001</v>
      </c>
      <c r="HH44" s="74">
        <v>1299</v>
      </c>
      <c r="HI44" s="86">
        <v>25079</v>
      </c>
      <c r="HJ44" s="86">
        <v>594007</v>
      </c>
      <c r="HK44" s="88" t="s">
        <v>940</v>
      </c>
      <c r="HL44" s="86">
        <v>0</v>
      </c>
      <c r="HM44" s="71">
        <v>859</v>
      </c>
      <c r="HN44" s="71">
        <v>227</v>
      </c>
      <c r="HO44" s="87">
        <v>28</v>
      </c>
      <c r="HP44" s="74" t="s">
        <v>1208</v>
      </c>
      <c r="HQ44" s="74" t="s">
        <v>1208</v>
      </c>
      <c r="HR44" s="74" t="s">
        <v>1208</v>
      </c>
      <c r="HS44" s="87">
        <v>0</v>
      </c>
      <c r="HT44" s="71">
        <v>608392</v>
      </c>
      <c r="HU44" s="71">
        <v>3452583</v>
      </c>
      <c r="HV44" s="86">
        <v>482257</v>
      </c>
      <c r="HW44" s="86">
        <v>586206</v>
      </c>
      <c r="HX44" s="86">
        <v>121115</v>
      </c>
      <c r="HY44" s="86">
        <v>3734</v>
      </c>
      <c r="HZ44" s="86">
        <v>1610</v>
      </c>
      <c r="IA44" s="86">
        <v>79810</v>
      </c>
      <c r="IB44" s="86">
        <v>44110</v>
      </c>
      <c r="IC44" s="85">
        <v>26568</v>
      </c>
      <c r="ID44" s="85">
        <v>1106182</v>
      </c>
      <c r="IE44" s="85" t="s">
        <v>439</v>
      </c>
      <c r="IF44" s="79" t="s">
        <v>439</v>
      </c>
      <c r="IG44" s="79" t="s">
        <v>439</v>
      </c>
      <c r="IH44" s="85" t="s">
        <v>439</v>
      </c>
      <c r="II44" s="79" t="s">
        <v>439</v>
      </c>
      <c r="IJ44" s="85" t="s">
        <v>439</v>
      </c>
      <c r="IK44" s="71">
        <v>89463</v>
      </c>
      <c r="IL44" s="79">
        <v>7760</v>
      </c>
      <c r="IM44" s="113" t="s">
        <v>439</v>
      </c>
      <c r="IN44" s="112">
        <v>31.26</v>
      </c>
      <c r="IO44" s="85">
        <v>259657</v>
      </c>
      <c r="IP44" s="162" t="s">
        <v>439</v>
      </c>
      <c r="IQ44" s="80">
        <v>0</v>
      </c>
      <c r="IR44" s="80">
        <v>0</v>
      </c>
      <c r="IS44" s="80">
        <v>218.5</v>
      </c>
      <c r="IT44" s="80">
        <v>190.3</v>
      </c>
      <c r="IU44" s="71" t="s">
        <v>439</v>
      </c>
      <c r="IV44" s="72">
        <v>70.5</v>
      </c>
      <c r="IW44" s="72">
        <v>60</v>
      </c>
      <c r="IX44" s="72">
        <v>29.5</v>
      </c>
      <c r="IY44" s="72">
        <v>58.5</v>
      </c>
      <c r="IZ44" s="72">
        <v>19.2</v>
      </c>
      <c r="JA44" s="79">
        <v>1</v>
      </c>
      <c r="JB44" s="79">
        <v>20</v>
      </c>
      <c r="JC44" s="111">
        <v>58.85</v>
      </c>
      <c r="JD44" s="110">
        <v>0.74</v>
      </c>
      <c r="JE44" s="109">
        <v>100.6</v>
      </c>
      <c r="JF44" s="109">
        <v>4.0999999999999996</v>
      </c>
      <c r="JG44" s="109">
        <v>0.7</v>
      </c>
      <c r="JH44" s="108">
        <v>95616606</v>
      </c>
      <c r="JI44" s="74">
        <v>33.299999999999997</v>
      </c>
      <c r="JJ44" s="74">
        <v>42.7</v>
      </c>
      <c r="JK44" s="74" t="s">
        <v>439</v>
      </c>
      <c r="JL44" s="74" t="s">
        <v>439</v>
      </c>
      <c r="JM44" s="74">
        <v>3.3</v>
      </c>
      <c r="JN44" s="72">
        <v>50.6</v>
      </c>
      <c r="JO44" s="462">
        <v>2395</v>
      </c>
      <c r="JP44" s="74" t="s">
        <v>1208</v>
      </c>
      <c r="JQ44" s="74" t="s">
        <v>1208</v>
      </c>
      <c r="JR44" s="74" t="s">
        <v>1208</v>
      </c>
      <c r="JS44" s="72">
        <v>35</v>
      </c>
      <c r="JT44" s="72">
        <v>31.7</v>
      </c>
      <c r="JU44" s="71">
        <v>51114</v>
      </c>
      <c r="JV44" s="71">
        <v>824</v>
      </c>
      <c r="JW44" s="71">
        <v>1308</v>
      </c>
      <c r="JX44" s="71">
        <v>4854</v>
      </c>
      <c r="JY44" s="71">
        <v>5261</v>
      </c>
      <c r="JZ44" s="71">
        <v>4813</v>
      </c>
      <c r="KA44" s="71">
        <v>5283</v>
      </c>
      <c r="KB44" s="71">
        <v>6577</v>
      </c>
      <c r="KC44" s="71">
        <v>8758</v>
      </c>
      <c r="KD44" s="71">
        <v>7764</v>
      </c>
      <c r="KE44" s="71">
        <v>6223</v>
      </c>
      <c r="KF44" s="71">
        <v>4033</v>
      </c>
      <c r="KG44" s="71">
        <v>3016</v>
      </c>
      <c r="KH44" s="74" t="s">
        <v>1208</v>
      </c>
      <c r="KI44" s="71">
        <v>2358</v>
      </c>
      <c r="KJ44" s="71">
        <v>1161</v>
      </c>
      <c r="KK44" s="71">
        <v>433</v>
      </c>
      <c r="KL44" s="71">
        <v>153</v>
      </c>
      <c r="KM44" s="71">
        <v>6232</v>
      </c>
      <c r="KN44" s="71">
        <v>6575</v>
      </c>
      <c r="KO44" s="71">
        <v>6239</v>
      </c>
      <c r="KP44" s="71">
        <v>6390</v>
      </c>
      <c r="KQ44" s="71">
        <v>7110</v>
      </c>
      <c r="KR44" s="71">
        <v>8399</v>
      </c>
      <c r="KS44" s="71">
        <v>11069</v>
      </c>
      <c r="KT44" s="71">
        <v>10096</v>
      </c>
      <c r="KU44" s="71">
        <v>8645</v>
      </c>
      <c r="KV44" s="71">
        <v>6868</v>
      </c>
      <c r="KW44" s="71">
        <v>8137</v>
      </c>
      <c r="KX44" s="74" t="s">
        <v>1207</v>
      </c>
      <c r="KY44" s="71">
        <v>10620</v>
      </c>
      <c r="KZ44" s="71">
        <v>9724</v>
      </c>
      <c r="LA44" s="71">
        <v>7184</v>
      </c>
      <c r="LB44" s="71">
        <v>7570</v>
      </c>
    </row>
    <row r="45" spans="1:314" ht="12" customHeight="1">
      <c r="A45" s="3">
        <v>272159</v>
      </c>
      <c r="B45" s="2" t="s">
        <v>769</v>
      </c>
      <c r="C45" s="94">
        <v>24.7</v>
      </c>
      <c r="D45" s="71">
        <v>229654</v>
      </c>
      <c r="E45" s="72">
        <v>11.4</v>
      </c>
      <c r="F45" s="72">
        <v>58.6</v>
      </c>
      <c r="G45" s="72">
        <v>30</v>
      </c>
      <c r="H45" s="79">
        <v>9363</v>
      </c>
      <c r="I45" s="79">
        <v>20216</v>
      </c>
      <c r="J45" s="79">
        <v>32134</v>
      </c>
      <c r="K45" s="71">
        <v>35971</v>
      </c>
      <c r="L45" s="71">
        <v>111052</v>
      </c>
      <c r="M45" s="71">
        <v>3172</v>
      </c>
      <c r="N45" s="71">
        <v>7157</v>
      </c>
      <c r="O45" s="71">
        <v>7449</v>
      </c>
      <c r="P45" s="74" t="s">
        <v>1208</v>
      </c>
      <c r="Q45" s="74" t="s">
        <v>1208</v>
      </c>
      <c r="R45" s="79">
        <v>229654</v>
      </c>
      <c r="S45" s="71">
        <v>229733</v>
      </c>
      <c r="T45" s="71">
        <v>197708</v>
      </c>
      <c r="U45" s="71">
        <v>0</v>
      </c>
      <c r="V45" s="71">
        <v>687506</v>
      </c>
      <c r="W45" s="71">
        <v>195937</v>
      </c>
      <c r="X45" s="71">
        <v>548164</v>
      </c>
      <c r="Y45" s="71">
        <v>36</v>
      </c>
      <c r="Z45" s="71">
        <v>24</v>
      </c>
      <c r="AA45" s="86">
        <v>24</v>
      </c>
      <c r="AB45" s="74" t="s">
        <v>1208</v>
      </c>
      <c r="AC45" s="74" t="s">
        <v>1208</v>
      </c>
      <c r="AD45" s="87" t="s">
        <v>439</v>
      </c>
      <c r="AE45" s="71">
        <v>70.64</v>
      </c>
      <c r="AF45" s="101">
        <v>28.22</v>
      </c>
      <c r="AG45" s="71">
        <v>1209</v>
      </c>
      <c r="AH45" s="71">
        <v>163164</v>
      </c>
      <c r="AI45" s="71" t="s">
        <v>439</v>
      </c>
      <c r="AJ45" s="74" t="s">
        <v>1208</v>
      </c>
      <c r="AK45" s="477">
        <v>9</v>
      </c>
      <c r="AL45" s="71">
        <v>1428</v>
      </c>
      <c r="AM45" s="71">
        <v>24</v>
      </c>
      <c r="AN45" s="71">
        <v>10715</v>
      </c>
      <c r="AO45" s="71">
        <v>679</v>
      </c>
      <c r="AP45" s="71">
        <v>35</v>
      </c>
      <c r="AQ45" s="102">
        <v>12</v>
      </c>
      <c r="AR45" s="71">
        <v>5278</v>
      </c>
      <c r="AS45" s="71">
        <v>391</v>
      </c>
      <c r="AT45" s="71">
        <v>1</v>
      </c>
      <c r="AU45" s="71">
        <v>111</v>
      </c>
      <c r="AV45" s="71">
        <v>14</v>
      </c>
      <c r="AW45" s="71">
        <v>30</v>
      </c>
      <c r="AX45" s="74" t="s">
        <v>1208</v>
      </c>
      <c r="AY45" s="74" t="s">
        <v>1208</v>
      </c>
      <c r="AZ45" s="74" t="s">
        <v>1208</v>
      </c>
      <c r="BA45" s="74" t="s">
        <v>1208</v>
      </c>
      <c r="BB45" s="72">
        <v>100</v>
      </c>
      <c r="BC45" s="72">
        <v>113</v>
      </c>
      <c r="BD45" s="72">
        <v>114</v>
      </c>
      <c r="BE45" s="74" t="s">
        <v>1208</v>
      </c>
      <c r="BF45" s="86">
        <v>12</v>
      </c>
      <c r="BG45" s="102">
        <v>12</v>
      </c>
      <c r="BH45" s="102">
        <v>7</v>
      </c>
      <c r="BI45" s="74" t="s">
        <v>1208</v>
      </c>
      <c r="BJ45" s="74" t="s">
        <v>1208</v>
      </c>
      <c r="BK45" s="86">
        <v>0</v>
      </c>
      <c r="BL45" s="86">
        <v>0</v>
      </c>
      <c r="BM45" s="102">
        <v>0</v>
      </c>
      <c r="BN45" s="102">
        <v>0</v>
      </c>
      <c r="BO45" s="74">
        <v>2</v>
      </c>
      <c r="BP45" s="71">
        <v>8755</v>
      </c>
      <c r="BQ45" s="74" t="s">
        <v>439</v>
      </c>
      <c r="BR45" s="71" t="s">
        <v>439</v>
      </c>
      <c r="BS45" s="74" t="s">
        <v>439</v>
      </c>
      <c r="BT45" s="71" t="s">
        <v>439</v>
      </c>
      <c r="BU45" s="74" t="s">
        <v>439</v>
      </c>
      <c r="BV45" s="71" t="s">
        <v>439</v>
      </c>
      <c r="BW45" s="72" t="s">
        <v>439</v>
      </c>
      <c r="BX45" s="86" t="s">
        <v>439</v>
      </c>
      <c r="BY45" s="86">
        <v>2</v>
      </c>
      <c r="BZ45" s="86" t="s">
        <v>439</v>
      </c>
      <c r="CA45" s="86">
        <v>9763</v>
      </c>
      <c r="CB45" s="72">
        <v>41.9</v>
      </c>
      <c r="CC45" s="101">
        <v>0.64</v>
      </c>
      <c r="CD45" s="72">
        <v>22.4</v>
      </c>
      <c r="CE45" s="72">
        <v>5.213761678469111</v>
      </c>
      <c r="CF45" s="72">
        <v>59.577500000000001</v>
      </c>
      <c r="CG45" s="74">
        <v>14</v>
      </c>
      <c r="CH45" s="71">
        <v>1952</v>
      </c>
      <c r="CI45" s="74">
        <v>185</v>
      </c>
      <c r="CJ45" s="74">
        <v>386</v>
      </c>
      <c r="CK45" s="74">
        <v>2468</v>
      </c>
      <c r="CL45" s="74">
        <v>723</v>
      </c>
      <c r="CM45" s="74">
        <v>137</v>
      </c>
      <c r="CN45" s="74">
        <v>397</v>
      </c>
      <c r="CO45" s="94">
        <v>1.37</v>
      </c>
      <c r="CP45" s="86">
        <v>31504780</v>
      </c>
      <c r="CQ45" s="74" t="s">
        <v>439</v>
      </c>
      <c r="CR45" s="74" t="s">
        <v>439</v>
      </c>
      <c r="CS45" s="71">
        <v>4</v>
      </c>
      <c r="CT45" s="71" t="s">
        <v>439</v>
      </c>
      <c r="CU45" s="71" t="s">
        <v>439</v>
      </c>
      <c r="CV45" s="71">
        <v>14</v>
      </c>
      <c r="CW45" s="71">
        <v>895</v>
      </c>
      <c r="CX45" s="71">
        <v>4</v>
      </c>
      <c r="CY45" s="71">
        <v>400</v>
      </c>
      <c r="CZ45" s="71">
        <v>20</v>
      </c>
      <c r="DA45" s="71">
        <v>367</v>
      </c>
      <c r="DB45" s="71">
        <v>4</v>
      </c>
      <c r="DC45" s="71">
        <v>44</v>
      </c>
      <c r="DD45" s="71">
        <v>5</v>
      </c>
      <c r="DE45" s="71">
        <v>125</v>
      </c>
      <c r="DF45" s="71">
        <v>8895</v>
      </c>
      <c r="DG45" s="71">
        <v>1636</v>
      </c>
      <c r="DH45" s="87">
        <v>1298</v>
      </c>
      <c r="DI45" s="87">
        <v>1033071.411</v>
      </c>
      <c r="DJ45" s="87">
        <v>247177.34599999999</v>
      </c>
      <c r="DK45" s="87">
        <v>368508.658</v>
      </c>
      <c r="DL45" s="71">
        <v>68957</v>
      </c>
      <c r="DM45" s="74">
        <v>12</v>
      </c>
      <c r="DN45" s="87">
        <v>13344</v>
      </c>
      <c r="DO45" s="87">
        <v>1687</v>
      </c>
      <c r="DP45" s="87">
        <v>1257</v>
      </c>
      <c r="DQ45" s="71">
        <v>47</v>
      </c>
      <c r="DR45" s="71">
        <v>1135</v>
      </c>
      <c r="DS45" s="71">
        <v>8262</v>
      </c>
      <c r="DT45" s="122">
        <v>9209</v>
      </c>
      <c r="DU45" s="71">
        <v>2782</v>
      </c>
      <c r="DV45" s="71">
        <v>2446</v>
      </c>
      <c r="DW45" s="71">
        <v>291</v>
      </c>
      <c r="DX45" s="71">
        <v>120</v>
      </c>
      <c r="DY45" s="71">
        <v>3</v>
      </c>
      <c r="DZ45" s="71">
        <v>1449</v>
      </c>
      <c r="EA45" s="71">
        <v>35</v>
      </c>
      <c r="EB45" s="71">
        <v>8842</v>
      </c>
      <c r="EC45" s="74" t="s">
        <v>1208</v>
      </c>
      <c r="ED45" s="116">
        <v>47</v>
      </c>
      <c r="EE45" s="71">
        <v>5332</v>
      </c>
      <c r="EF45" s="118">
        <v>4870</v>
      </c>
      <c r="EG45" s="71">
        <v>0</v>
      </c>
      <c r="EH45" s="115">
        <v>777</v>
      </c>
      <c r="EI45" s="86">
        <v>48</v>
      </c>
      <c r="EJ45" s="86">
        <v>46</v>
      </c>
      <c r="EK45" s="72">
        <v>60</v>
      </c>
      <c r="EL45" s="86">
        <v>40</v>
      </c>
      <c r="EM45" s="86">
        <v>131</v>
      </c>
      <c r="EN45" s="86">
        <v>764</v>
      </c>
      <c r="EO45" s="87">
        <v>127</v>
      </c>
      <c r="EP45" s="87">
        <v>25</v>
      </c>
      <c r="EQ45" s="87">
        <v>1111</v>
      </c>
      <c r="ER45" s="71">
        <v>1539</v>
      </c>
      <c r="ES45" s="72">
        <v>84.9</v>
      </c>
      <c r="ET45" s="72">
        <v>80</v>
      </c>
      <c r="EU45" s="87">
        <v>230</v>
      </c>
      <c r="EV45" s="72">
        <v>31.4</v>
      </c>
      <c r="EW45" s="87">
        <v>52239</v>
      </c>
      <c r="EX45" s="72">
        <v>34.799999999999997</v>
      </c>
      <c r="EY45" s="87">
        <v>387264</v>
      </c>
      <c r="EZ45" s="72">
        <v>-3.25</v>
      </c>
      <c r="FA45" s="86">
        <v>265</v>
      </c>
      <c r="FB45" s="86">
        <v>23</v>
      </c>
      <c r="FC45" s="125">
        <v>1209</v>
      </c>
      <c r="FD45" s="71">
        <v>144</v>
      </c>
      <c r="FE45" s="324" t="s">
        <v>1209</v>
      </c>
      <c r="FF45" s="71">
        <v>100</v>
      </c>
      <c r="FG45" s="72">
        <v>100</v>
      </c>
      <c r="FH45" s="71">
        <v>71771</v>
      </c>
      <c r="FI45" s="71">
        <v>2425</v>
      </c>
      <c r="FJ45" s="71">
        <v>68</v>
      </c>
      <c r="FK45" s="115">
        <v>63524</v>
      </c>
      <c r="FL45" s="71">
        <v>49500</v>
      </c>
      <c r="FM45" s="71">
        <v>10156</v>
      </c>
      <c r="FN45" s="71">
        <v>3868</v>
      </c>
      <c r="FO45" s="71">
        <v>5822</v>
      </c>
      <c r="FP45" s="119">
        <v>21.3</v>
      </c>
      <c r="FQ45" s="116">
        <v>79</v>
      </c>
      <c r="FR45" s="111">
        <v>5.7630174087975821</v>
      </c>
      <c r="FS45" s="118">
        <v>8407</v>
      </c>
      <c r="FT45" s="86">
        <v>0</v>
      </c>
      <c r="FU45" s="86" t="s">
        <v>439</v>
      </c>
      <c r="FV45" s="86" t="s">
        <v>439</v>
      </c>
      <c r="FW45" s="96">
        <v>16</v>
      </c>
      <c r="FX45" s="95">
        <v>625</v>
      </c>
      <c r="FY45" s="149">
        <v>63.691816351427754</v>
      </c>
      <c r="FZ45" s="74" t="s">
        <v>1208</v>
      </c>
      <c r="GA45" s="111">
        <v>100</v>
      </c>
      <c r="GB45" s="111">
        <v>95.9</v>
      </c>
      <c r="GC45" s="72">
        <v>99.7</v>
      </c>
      <c r="GD45" s="80">
        <v>34</v>
      </c>
      <c r="GE45" s="117">
        <v>49</v>
      </c>
      <c r="GF45" s="116">
        <v>7</v>
      </c>
      <c r="GG45" s="116">
        <v>24</v>
      </c>
      <c r="GH45" s="86" t="s">
        <v>439</v>
      </c>
      <c r="GI45" s="86">
        <v>5</v>
      </c>
      <c r="GJ45" s="86">
        <v>1466</v>
      </c>
      <c r="GK45" s="86">
        <v>2488</v>
      </c>
      <c r="GL45" s="86">
        <v>4</v>
      </c>
      <c r="GM45" s="115" t="s">
        <v>439</v>
      </c>
      <c r="GN45" s="114">
        <v>280</v>
      </c>
      <c r="GO45" s="86" t="s">
        <v>439</v>
      </c>
      <c r="GP45" s="86" t="s">
        <v>439</v>
      </c>
      <c r="GQ45" s="71">
        <v>7096</v>
      </c>
      <c r="GR45" s="74">
        <v>4</v>
      </c>
      <c r="GS45" s="74">
        <v>1101</v>
      </c>
      <c r="GT45" s="74">
        <v>5991</v>
      </c>
      <c r="GU45" s="71">
        <v>69396</v>
      </c>
      <c r="GV45" s="71">
        <v>14</v>
      </c>
      <c r="GW45" s="71">
        <v>12804</v>
      </c>
      <c r="GX45" s="71">
        <v>56578</v>
      </c>
      <c r="GY45" s="71">
        <v>211</v>
      </c>
      <c r="GZ45" s="71">
        <v>2093</v>
      </c>
      <c r="HA45" s="71">
        <v>195499</v>
      </c>
      <c r="HB45" s="71">
        <v>1090</v>
      </c>
      <c r="HC45" s="71">
        <v>10260</v>
      </c>
      <c r="HD45" s="71">
        <v>191958</v>
      </c>
      <c r="HE45" s="71">
        <v>217</v>
      </c>
      <c r="HF45" s="71">
        <v>7508</v>
      </c>
      <c r="HG45" s="71">
        <v>180019.44</v>
      </c>
      <c r="HH45" s="74">
        <v>214</v>
      </c>
      <c r="HI45" s="86">
        <v>5065</v>
      </c>
      <c r="HJ45" s="86" t="s">
        <v>439</v>
      </c>
      <c r="HK45" s="88">
        <v>1.4669650000000001</v>
      </c>
      <c r="HL45" s="86">
        <v>0</v>
      </c>
      <c r="HM45" s="71">
        <v>378</v>
      </c>
      <c r="HN45" s="71">
        <v>125</v>
      </c>
      <c r="HO45" s="87">
        <v>1</v>
      </c>
      <c r="HP45" s="74" t="s">
        <v>1208</v>
      </c>
      <c r="HQ45" s="74" t="s">
        <v>1208</v>
      </c>
      <c r="HR45" s="74" t="s">
        <v>1208</v>
      </c>
      <c r="HS45" s="87">
        <v>0</v>
      </c>
      <c r="HT45" s="71">
        <v>309138</v>
      </c>
      <c r="HU45" s="71">
        <v>1953299</v>
      </c>
      <c r="HV45" s="86">
        <v>250360</v>
      </c>
      <c r="HW45" s="86">
        <v>309998</v>
      </c>
      <c r="HX45" s="86">
        <v>80831</v>
      </c>
      <c r="HY45" s="86">
        <v>0</v>
      </c>
      <c r="HZ45" s="86">
        <v>0</v>
      </c>
      <c r="IA45" s="86">
        <v>53550</v>
      </c>
      <c r="IB45" s="86">
        <v>40450</v>
      </c>
      <c r="IC45" s="85" t="s">
        <v>439</v>
      </c>
      <c r="ID45" s="85" t="s">
        <v>439</v>
      </c>
      <c r="IE45" s="85" t="s">
        <v>439</v>
      </c>
      <c r="IF45" s="79">
        <v>209</v>
      </c>
      <c r="IG45" s="79" t="s">
        <v>439</v>
      </c>
      <c r="IH45" s="85">
        <v>160</v>
      </c>
      <c r="II45" s="79" t="s">
        <v>439</v>
      </c>
      <c r="IJ45" s="85">
        <v>91249</v>
      </c>
      <c r="IK45" s="71">
        <v>73569</v>
      </c>
      <c r="IL45" s="79">
        <v>8020</v>
      </c>
      <c r="IM45" s="113">
        <v>0</v>
      </c>
      <c r="IN45" s="464">
        <v>22.77</v>
      </c>
      <c r="IO45" s="463">
        <v>227418</v>
      </c>
      <c r="IP45" s="162" t="s">
        <v>439</v>
      </c>
      <c r="IQ45" s="80">
        <v>5.9</v>
      </c>
      <c r="IR45" s="80">
        <v>5.9</v>
      </c>
      <c r="IS45" s="80" t="s">
        <v>439</v>
      </c>
      <c r="IT45" s="80" t="s">
        <v>439</v>
      </c>
      <c r="IU45" s="71">
        <v>61714</v>
      </c>
      <c r="IV45" s="72">
        <v>64.599999999999994</v>
      </c>
      <c r="IW45" s="72">
        <v>63.7</v>
      </c>
      <c r="IX45" s="72">
        <v>43.8</v>
      </c>
      <c r="IY45" s="72">
        <v>68.2</v>
      </c>
      <c r="IZ45" s="72">
        <v>24.4</v>
      </c>
      <c r="JA45" s="79">
        <v>2</v>
      </c>
      <c r="JB45" s="79">
        <v>21</v>
      </c>
      <c r="JC45" s="116">
        <v>85</v>
      </c>
      <c r="JD45" s="110">
        <v>0.66100000000000003</v>
      </c>
      <c r="JE45" s="109">
        <v>87.4</v>
      </c>
      <c r="JF45" s="109">
        <v>-0.3</v>
      </c>
      <c r="JG45" s="109">
        <v>3.6</v>
      </c>
      <c r="JH45" s="108">
        <v>62031415</v>
      </c>
      <c r="JI45" s="74">
        <v>28.8</v>
      </c>
      <c r="JJ45" s="74">
        <v>42.6</v>
      </c>
      <c r="JK45" s="74" t="s">
        <v>439</v>
      </c>
      <c r="JL45" s="74" t="s">
        <v>439</v>
      </c>
      <c r="JM45" s="74" t="s">
        <v>439</v>
      </c>
      <c r="JN45" s="72">
        <v>42.9</v>
      </c>
      <c r="JO45" s="462">
        <v>1218</v>
      </c>
      <c r="JP45" s="74" t="s">
        <v>1208</v>
      </c>
      <c r="JQ45" s="74" t="s">
        <v>1208</v>
      </c>
      <c r="JR45" s="74" t="s">
        <v>1208</v>
      </c>
      <c r="JS45" s="72">
        <v>41.3</v>
      </c>
      <c r="JT45" s="72">
        <v>27.2</v>
      </c>
      <c r="JU45" s="71">
        <v>41396</v>
      </c>
      <c r="JV45" s="71">
        <v>794</v>
      </c>
      <c r="JW45" s="71">
        <v>1082</v>
      </c>
      <c r="JX45" s="71">
        <v>4000</v>
      </c>
      <c r="JY45" s="71">
        <v>3994</v>
      </c>
      <c r="JZ45" s="71">
        <v>3804</v>
      </c>
      <c r="KA45" s="71">
        <v>4236</v>
      </c>
      <c r="KB45" s="71">
        <v>5617</v>
      </c>
      <c r="KC45" s="71">
        <v>7683</v>
      </c>
      <c r="KD45" s="71">
        <v>6740</v>
      </c>
      <c r="KE45" s="71">
        <v>5058</v>
      </c>
      <c r="KF45" s="71">
        <v>3411</v>
      </c>
      <c r="KG45" s="71">
        <v>2755</v>
      </c>
      <c r="KH45" s="74" t="s">
        <v>1208</v>
      </c>
      <c r="KI45" s="71">
        <v>2299</v>
      </c>
      <c r="KJ45" s="71">
        <v>1056</v>
      </c>
      <c r="KK45" s="71">
        <v>325</v>
      </c>
      <c r="KL45" s="71">
        <v>156</v>
      </c>
      <c r="KM45" s="71">
        <v>4984</v>
      </c>
      <c r="KN45" s="71">
        <v>5477</v>
      </c>
      <c r="KO45" s="71">
        <v>4794</v>
      </c>
      <c r="KP45" s="71">
        <v>5053</v>
      </c>
      <c r="KQ45" s="71">
        <v>5733</v>
      </c>
      <c r="KR45" s="71">
        <v>7282</v>
      </c>
      <c r="KS45" s="71">
        <v>9674</v>
      </c>
      <c r="KT45" s="71">
        <v>8687</v>
      </c>
      <c r="KU45" s="71">
        <v>7089</v>
      </c>
      <c r="KV45" s="71">
        <v>5917</v>
      </c>
      <c r="KW45" s="71">
        <v>7414</v>
      </c>
      <c r="KX45" s="74" t="s">
        <v>1207</v>
      </c>
      <c r="KY45" s="71">
        <v>10229</v>
      </c>
      <c r="KZ45" s="71">
        <v>9148</v>
      </c>
      <c r="LA45" s="71">
        <v>6170</v>
      </c>
      <c r="LB45" s="71">
        <v>5976</v>
      </c>
    </row>
    <row r="46" spans="1:314" ht="12" customHeight="1">
      <c r="A46" s="3">
        <v>272272</v>
      </c>
      <c r="B46" s="2" t="s">
        <v>731</v>
      </c>
      <c r="C46" s="94">
        <v>61.78</v>
      </c>
      <c r="D46" s="71">
        <v>484663</v>
      </c>
      <c r="E46" s="72">
        <v>11.05</v>
      </c>
      <c r="F46" s="72">
        <v>60.68</v>
      </c>
      <c r="G46" s="72">
        <v>28.28</v>
      </c>
      <c r="H46" s="158">
        <v>19421</v>
      </c>
      <c r="I46" s="157">
        <v>41404</v>
      </c>
      <c r="J46" s="121">
        <v>66243</v>
      </c>
      <c r="K46" s="121">
        <v>72518</v>
      </c>
      <c r="L46" s="71">
        <v>243009</v>
      </c>
      <c r="M46" s="71">
        <v>18714</v>
      </c>
      <c r="N46" s="71">
        <v>16852</v>
      </c>
      <c r="O46" s="74">
        <v>16305</v>
      </c>
      <c r="P46" s="74" t="s">
        <v>1208</v>
      </c>
      <c r="Q46" s="74" t="s">
        <v>1208</v>
      </c>
      <c r="R46" s="156">
        <v>491833</v>
      </c>
      <c r="S46" s="71">
        <v>493940</v>
      </c>
      <c r="T46" s="71">
        <v>507267</v>
      </c>
      <c r="U46" s="71">
        <v>181722</v>
      </c>
      <c r="V46" s="71">
        <v>1578196</v>
      </c>
      <c r="W46" s="71">
        <v>549662</v>
      </c>
      <c r="X46" s="71">
        <v>824023</v>
      </c>
      <c r="Y46" s="86">
        <v>25</v>
      </c>
      <c r="Z46" s="477">
        <v>57</v>
      </c>
      <c r="AA46" s="86">
        <v>0</v>
      </c>
      <c r="AB46" s="74" t="s">
        <v>1208</v>
      </c>
      <c r="AC46" s="74" t="s">
        <v>1208</v>
      </c>
      <c r="AD46" s="87">
        <v>17585</v>
      </c>
      <c r="AE46" s="71">
        <v>565</v>
      </c>
      <c r="AF46" s="86">
        <v>2698</v>
      </c>
      <c r="AG46" s="71">
        <v>1500</v>
      </c>
      <c r="AH46" s="71">
        <v>82642</v>
      </c>
      <c r="AI46" s="71" t="s">
        <v>439</v>
      </c>
      <c r="AJ46" s="74" t="s">
        <v>1208</v>
      </c>
      <c r="AK46" s="477">
        <v>17</v>
      </c>
      <c r="AL46" s="71">
        <v>1998</v>
      </c>
      <c r="AM46" s="74">
        <v>49</v>
      </c>
      <c r="AN46" s="71">
        <v>20440</v>
      </c>
      <c r="AO46" s="71">
        <v>1351</v>
      </c>
      <c r="AP46" s="71">
        <v>250</v>
      </c>
      <c r="AQ46" s="102">
        <v>23</v>
      </c>
      <c r="AR46" s="71">
        <v>10273</v>
      </c>
      <c r="AS46" s="71">
        <v>798</v>
      </c>
      <c r="AT46" s="71">
        <v>7</v>
      </c>
      <c r="AU46" s="71">
        <v>600</v>
      </c>
      <c r="AV46" s="71">
        <v>46</v>
      </c>
      <c r="AW46" s="71">
        <v>503</v>
      </c>
      <c r="AX46" s="74" t="s">
        <v>1208</v>
      </c>
      <c r="AY46" s="74" t="s">
        <v>1208</v>
      </c>
      <c r="AZ46" s="74" t="s">
        <v>1208</v>
      </c>
      <c r="BA46" s="74" t="s">
        <v>1208</v>
      </c>
      <c r="BB46" s="72">
        <v>100</v>
      </c>
      <c r="BC46" s="72">
        <v>85.4</v>
      </c>
      <c r="BD46" s="72">
        <v>82.7</v>
      </c>
      <c r="BE46" s="74" t="s">
        <v>1208</v>
      </c>
      <c r="BF46" s="86">
        <v>17</v>
      </c>
      <c r="BG46" s="102">
        <v>20</v>
      </c>
      <c r="BH46" s="102">
        <v>13</v>
      </c>
      <c r="BI46" s="74" t="s">
        <v>1208</v>
      </c>
      <c r="BJ46" s="74" t="s">
        <v>1208</v>
      </c>
      <c r="BK46" s="86">
        <v>3</v>
      </c>
      <c r="BL46" s="86">
        <v>3</v>
      </c>
      <c r="BM46" s="102">
        <v>8</v>
      </c>
      <c r="BN46" s="102">
        <v>3</v>
      </c>
      <c r="BO46" s="74">
        <v>2</v>
      </c>
      <c r="BP46" s="71">
        <v>16393</v>
      </c>
      <c r="BQ46" s="74">
        <v>1</v>
      </c>
      <c r="BR46" s="71">
        <v>13500</v>
      </c>
      <c r="BS46" s="74">
        <v>8</v>
      </c>
      <c r="BT46" s="71">
        <v>71042.45</v>
      </c>
      <c r="BU46" s="74">
        <v>1</v>
      </c>
      <c r="BV46" s="71">
        <v>850</v>
      </c>
      <c r="BW46" s="72">
        <v>42.5</v>
      </c>
      <c r="BX46" s="86">
        <v>2</v>
      </c>
      <c r="BY46" s="86">
        <v>4</v>
      </c>
      <c r="BZ46" s="86">
        <v>512</v>
      </c>
      <c r="CA46" s="86">
        <v>32791</v>
      </c>
      <c r="CB46" s="72">
        <v>56.1</v>
      </c>
      <c r="CC46" s="101">
        <v>0.81</v>
      </c>
      <c r="CD46" s="72">
        <v>21.6</v>
      </c>
      <c r="CE46" s="72">
        <v>4.8429829048735238</v>
      </c>
      <c r="CF46" s="72">
        <v>62.460299999999997</v>
      </c>
      <c r="CG46" s="74">
        <v>21</v>
      </c>
      <c r="CH46" s="71">
        <v>4256</v>
      </c>
      <c r="CI46" s="74">
        <v>404</v>
      </c>
      <c r="CJ46" s="74">
        <v>842</v>
      </c>
      <c r="CK46" s="74">
        <v>5351</v>
      </c>
      <c r="CL46" s="74">
        <v>1626</v>
      </c>
      <c r="CM46" s="74">
        <v>317</v>
      </c>
      <c r="CN46" s="74">
        <v>906</v>
      </c>
      <c r="CO46" s="94">
        <v>1.3</v>
      </c>
      <c r="CP46" s="101">
        <v>0</v>
      </c>
      <c r="CQ46" s="74">
        <v>3</v>
      </c>
      <c r="CR46" s="74">
        <v>54</v>
      </c>
      <c r="CS46" s="74">
        <v>6</v>
      </c>
      <c r="CT46" s="74">
        <v>1</v>
      </c>
      <c r="CU46" s="74">
        <v>150</v>
      </c>
      <c r="CV46" s="74">
        <v>26</v>
      </c>
      <c r="CW46" s="71">
        <v>1856</v>
      </c>
      <c r="CX46" s="74">
        <v>12</v>
      </c>
      <c r="CY46" s="74">
        <v>1161</v>
      </c>
      <c r="CZ46" s="86">
        <v>44</v>
      </c>
      <c r="DA46" s="86">
        <v>667</v>
      </c>
      <c r="DB46" s="86">
        <v>26</v>
      </c>
      <c r="DC46" s="86">
        <v>289</v>
      </c>
      <c r="DD46" s="86">
        <v>4</v>
      </c>
      <c r="DE46" s="86">
        <v>108</v>
      </c>
      <c r="DF46" s="71">
        <v>20371</v>
      </c>
      <c r="DG46" s="71">
        <v>3821</v>
      </c>
      <c r="DH46" s="87">
        <v>3235</v>
      </c>
      <c r="DI46" s="87">
        <v>2272659.1039999998</v>
      </c>
      <c r="DJ46" s="87">
        <v>488142.67300000001</v>
      </c>
      <c r="DK46" s="87">
        <v>902587.48600000003</v>
      </c>
      <c r="DL46" s="71">
        <v>136922</v>
      </c>
      <c r="DM46" s="74">
        <v>22</v>
      </c>
      <c r="DN46" s="87">
        <v>33178</v>
      </c>
      <c r="DO46" s="87">
        <v>3578</v>
      </c>
      <c r="DP46" s="87">
        <v>2878</v>
      </c>
      <c r="DQ46" s="86">
        <v>110</v>
      </c>
      <c r="DR46" s="86">
        <v>1522</v>
      </c>
      <c r="DS46" s="71">
        <v>31097</v>
      </c>
      <c r="DT46" s="100">
        <v>18643</v>
      </c>
      <c r="DU46" s="79">
        <v>4841</v>
      </c>
      <c r="DV46" s="100">
        <v>5420</v>
      </c>
      <c r="DW46" s="86">
        <v>699</v>
      </c>
      <c r="DX46" s="86">
        <v>239</v>
      </c>
      <c r="DY46" s="86">
        <v>1</v>
      </c>
      <c r="DZ46" s="86">
        <v>3940</v>
      </c>
      <c r="EA46" s="86">
        <v>53</v>
      </c>
      <c r="EB46" s="86">
        <v>12805</v>
      </c>
      <c r="EC46" s="74" t="s">
        <v>1208</v>
      </c>
      <c r="ED46" s="116">
        <v>108</v>
      </c>
      <c r="EE46" s="71">
        <v>12338</v>
      </c>
      <c r="EF46" s="118">
        <v>11640</v>
      </c>
      <c r="EG46" s="74">
        <v>0</v>
      </c>
      <c r="EH46" s="115">
        <v>2119</v>
      </c>
      <c r="EI46" s="86">
        <v>104</v>
      </c>
      <c r="EJ46" s="86">
        <v>108</v>
      </c>
      <c r="EK46" s="72">
        <v>72.8</v>
      </c>
      <c r="EL46" s="86">
        <v>85</v>
      </c>
      <c r="EM46" s="86">
        <v>531</v>
      </c>
      <c r="EN46" s="86">
        <v>315</v>
      </c>
      <c r="EO46" s="87">
        <v>133</v>
      </c>
      <c r="EP46" s="87">
        <v>14</v>
      </c>
      <c r="EQ46" s="87">
        <v>3108</v>
      </c>
      <c r="ER46" s="71">
        <v>3122</v>
      </c>
      <c r="ES46" s="72">
        <v>97.7</v>
      </c>
      <c r="ET46" s="72">
        <v>95.5</v>
      </c>
      <c r="EU46" s="87">
        <v>517</v>
      </c>
      <c r="EV46" s="72">
        <v>35.590000000000003</v>
      </c>
      <c r="EW46" s="87">
        <v>107286</v>
      </c>
      <c r="EX46" s="72">
        <v>25.4</v>
      </c>
      <c r="EY46" s="87">
        <v>391106</v>
      </c>
      <c r="EZ46" s="72">
        <v>-2.4</v>
      </c>
      <c r="FA46" s="86">
        <v>296</v>
      </c>
      <c r="FB46" s="86">
        <v>17</v>
      </c>
      <c r="FC46" s="125">
        <v>2831</v>
      </c>
      <c r="FD46" s="86">
        <v>279</v>
      </c>
      <c r="FE46" s="328" t="s">
        <v>1209</v>
      </c>
      <c r="FF46" s="86">
        <v>91.7</v>
      </c>
      <c r="FG46" s="72">
        <v>95</v>
      </c>
      <c r="FH46" s="71">
        <v>185258</v>
      </c>
      <c r="FI46" s="71">
        <v>5529</v>
      </c>
      <c r="FJ46" s="71">
        <v>0</v>
      </c>
      <c r="FK46" s="115">
        <v>169734</v>
      </c>
      <c r="FL46" s="71" t="s">
        <v>439</v>
      </c>
      <c r="FM46" s="71">
        <v>7028</v>
      </c>
      <c r="FN46" s="71">
        <v>162706</v>
      </c>
      <c r="FO46" s="71">
        <v>9995</v>
      </c>
      <c r="FP46" s="119">
        <v>9.3000000000000007</v>
      </c>
      <c r="FQ46" s="116">
        <v>257</v>
      </c>
      <c r="FR46" s="111">
        <v>2.9</v>
      </c>
      <c r="FS46" s="118">
        <v>10706</v>
      </c>
      <c r="FT46" s="86">
        <v>6</v>
      </c>
      <c r="FU46" s="86">
        <v>38</v>
      </c>
      <c r="FV46" s="86">
        <v>243</v>
      </c>
      <c r="FW46" s="96">
        <v>58</v>
      </c>
      <c r="FX46" s="95">
        <v>1951</v>
      </c>
      <c r="FY46" s="149">
        <v>57.24176224601343</v>
      </c>
      <c r="FZ46" s="74" t="s">
        <v>1208</v>
      </c>
      <c r="GA46" s="111">
        <v>99.9</v>
      </c>
      <c r="GB46" s="111">
        <v>94.04</v>
      </c>
      <c r="GC46" s="72">
        <v>98.9</v>
      </c>
      <c r="GD46" s="80">
        <v>92</v>
      </c>
      <c r="GE46" s="117">
        <v>152</v>
      </c>
      <c r="GF46" s="116">
        <v>15</v>
      </c>
      <c r="GG46" s="116">
        <v>66</v>
      </c>
      <c r="GH46" s="86">
        <v>1653</v>
      </c>
      <c r="GI46" s="86">
        <v>6</v>
      </c>
      <c r="GJ46" s="121">
        <v>3865</v>
      </c>
      <c r="GK46" s="86">
        <v>3957</v>
      </c>
      <c r="GL46" s="86">
        <v>6</v>
      </c>
      <c r="GM46" s="115" t="s">
        <v>439</v>
      </c>
      <c r="GN46" s="114">
        <v>1115</v>
      </c>
      <c r="GO46" s="86" t="s">
        <v>439</v>
      </c>
      <c r="GP46" s="86" t="s">
        <v>439</v>
      </c>
      <c r="GQ46" s="71">
        <v>24644</v>
      </c>
      <c r="GR46" s="74">
        <v>11</v>
      </c>
      <c r="GS46" s="74">
        <v>7445</v>
      </c>
      <c r="GT46" s="74">
        <v>17188</v>
      </c>
      <c r="GU46" s="71">
        <v>231607</v>
      </c>
      <c r="GV46" s="71">
        <v>66</v>
      </c>
      <c r="GW46" s="71">
        <v>72467</v>
      </c>
      <c r="GX46" s="71">
        <v>159074</v>
      </c>
      <c r="GY46" s="71">
        <v>1697</v>
      </c>
      <c r="GZ46" s="71">
        <v>20419</v>
      </c>
      <c r="HA46" s="71">
        <v>1392283</v>
      </c>
      <c r="HB46" s="71">
        <v>2593</v>
      </c>
      <c r="HC46" s="71">
        <v>21349</v>
      </c>
      <c r="HD46" s="71">
        <v>405137</v>
      </c>
      <c r="HE46" s="71">
        <v>2417</v>
      </c>
      <c r="HF46" s="71">
        <v>49915</v>
      </c>
      <c r="HG46" s="71">
        <v>1165490.3899999999</v>
      </c>
      <c r="HH46" s="74">
        <v>2408</v>
      </c>
      <c r="HI46" s="86">
        <v>43771</v>
      </c>
      <c r="HJ46" s="86">
        <v>1014662</v>
      </c>
      <c r="HK46" s="88">
        <v>1.74</v>
      </c>
      <c r="HL46" s="86">
        <v>0</v>
      </c>
      <c r="HM46" s="71">
        <v>532</v>
      </c>
      <c r="HN46" s="71">
        <v>130</v>
      </c>
      <c r="HO46" s="87">
        <v>4</v>
      </c>
      <c r="HP46" s="74" t="s">
        <v>1208</v>
      </c>
      <c r="HQ46" s="74" t="s">
        <v>1208</v>
      </c>
      <c r="HR46" s="74" t="s">
        <v>1208</v>
      </c>
      <c r="HS46" s="87">
        <v>0</v>
      </c>
      <c r="HT46" s="71">
        <v>853511</v>
      </c>
      <c r="HU46" s="71">
        <v>5450671</v>
      </c>
      <c r="HV46" s="86">
        <v>663405.05000000005</v>
      </c>
      <c r="HW46" s="86">
        <v>864482.91</v>
      </c>
      <c r="HX46" s="86">
        <v>200728.35</v>
      </c>
      <c r="HY46" s="86">
        <v>3970</v>
      </c>
      <c r="HZ46" s="86">
        <v>0</v>
      </c>
      <c r="IA46" s="86">
        <v>120250</v>
      </c>
      <c r="IB46" s="86">
        <v>76040</v>
      </c>
      <c r="IC46" s="121">
        <v>66923</v>
      </c>
      <c r="ID46" s="85">
        <v>7118061</v>
      </c>
      <c r="IE46" s="85" t="s">
        <v>439</v>
      </c>
      <c r="IF46" s="79">
        <v>285</v>
      </c>
      <c r="IG46" s="79" t="s">
        <v>439</v>
      </c>
      <c r="IH46" s="85">
        <v>177</v>
      </c>
      <c r="II46" s="79" t="s">
        <v>439</v>
      </c>
      <c r="IJ46" s="85" t="s">
        <v>439</v>
      </c>
      <c r="IK46" s="71">
        <v>156662</v>
      </c>
      <c r="IL46" s="79">
        <v>13700</v>
      </c>
      <c r="IM46" s="113" t="s">
        <v>439</v>
      </c>
      <c r="IN46" s="112">
        <v>49.42</v>
      </c>
      <c r="IO46" s="85">
        <v>492760</v>
      </c>
      <c r="IP46" s="162" t="s">
        <v>439</v>
      </c>
      <c r="IQ46" s="80">
        <v>4.0999999999999996</v>
      </c>
      <c r="IR46" s="80">
        <v>4.0999999999999996</v>
      </c>
      <c r="IS46" s="80">
        <v>873</v>
      </c>
      <c r="IT46" s="80">
        <v>873</v>
      </c>
      <c r="IU46" s="71">
        <v>54373</v>
      </c>
      <c r="IV46" s="72">
        <v>69.8</v>
      </c>
      <c r="IW46" s="72">
        <v>58.9</v>
      </c>
      <c r="IX46" s="72">
        <v>40.200000000000003</v>
      </c>
      <c r="IY46" s="72">
        <v>56.1</v>
      </c>
      <c r="IZ46" s="72">
        <v>20.3</v>
      </c>
      <c r="JA46" s="79">
        <v>2</v>
      </c>
      <c r="JB46" s="79">
        <v>7</v>
      </c>
      <c r="JC46" s="111">
        <v>65.138999999999996</v>
      </c>
      <c r="JD46" s="110">
        <v>0.76600000000000001</v>
      </c>
      <c r="JE46" s="109">
        <v>96.3</v>
      </c>
      <c r="JF46" s="109">
        <v>6.3</v>
      </c>
      <c r="JG46" s="109">
        <v>2.9</v>
      </c>
      <c r="JH46" s="108">
        <v>182821162</v>
      </c>
      <c r="JI46" s="74">
        <v>35.4</v>
      </c>
      <c r="JJ46" s="74">
        <v>48.2</v>
      </c>
      <c r="JK46" s="74" t="s">
        <v>439</v>
      </c>
      <c r="JL46" s="74" t="s">
        <v>439</v>
      </c>
      <c r="JM46" s="74" t="s">
        <v>439</v>
      </c>
      <c r="JN46" s="72">
        <v>46.6</v>
      </c>
      <c r="JO46" s="462">
        <v>3036</v>
      </c>
      <c r="JP46" s="74" t="s">
        <v>1208</v>
      </c>
      <c r="JQ46" s="74" t="s">
        <v>1208</v>
      </c>
      <c r="JR46" s="74" t="s">
        <v>1208</v>
      </c>
      <c r="JS46" s="72">
        <v>12</v>
      </c>
      <c r="JT46" s="72">
        <v>32.1</v>
      </c>
      <c r="JU46" s="71">
        <v>97558</v>
      </c>
      <c r="JV46" s="71">
        <v>1728</v>
      </c>
      <c r="JW46" s="71">
        <v>2337</v>
      </c>
      <c r="JX46" s="71">
        <v>9874</v>
      </c>
      <c r="JY46" s="71">
        <v>10156</v>
      </c>
      <c r="JZ46" s="71">
        <v>8744</v>
      </c>
      <c r="KA46" s="71">
        <v>9362</v>
      </c>
      <c r="KB46" s="71">
        <v>11485</v>
      </c>
      <c r="KC46" s="71">
        <v>15740</v>
      </c>
      <c r="KD46" s="71">
        <v>14192</v>
      </c>
      <c r="KE46" s="71">
        <v>11388</v>
      </c>
      <c r="KF46" s="71">
        <v>7651</v>
      </c>
      <c r="KG46" s="71">
        <v>5933</v>
      </c>
      <c r="KH46" s="74" t="s">
        <v>1208</v>
      </c>
      <c r="KI46" s="71">
        <v>5403</v>
      </c>
      <c r="KJ46" s="71">
        <v>2792</v>
      </c>
      <c r="KK46" s="71">
        <v>1073</v>
      </c>
      <c r="KL46" s="71">
        <v>463</v>
      </c>
      <c r="KM46" s="71">
        <v>11128</v>
      </c>
      <c r="KN46" s="71">
        <v>13333</v>
      </c>
      <c r="KO46" s="71">
        <v>11878</v>
      </c>
      <c r="KP46" s="71">
        <v>11351</v>
      </c>
      <c r="KQ46" s="71">
        <v>12314</v>
      </c>
      <c r="KR46" s="71">
        <v>14649</v>
      </c>
      <c r="KS46" s="71">
        <v>19933</v>
      </c>
      <c r="KT46" s="71">
        <v>18235</v>
      </c>
      <c r="KU46" s="71">
        <v>15467</v>
      </c>
      <c r="KV46" s="71">
        <v>12429</v>
      </c>
      <c r="KW46" s="71">
        <v>14441</v>
      </c>
      <c r="KX46" s="74" t="s">
        <v>1207</v>
      </c>
      <c r="KY46" s="71">
        <v>19390</v>
      </c>
      <c r="KZ46" s="71">
        <v>17425</v>
      </c>
      <c r="LA46" s="71">
        <v>13100</v>
      </c>
      <c r="LB46" s="71">
        <v>13172</v>
      </c>
    </row>
    <row r="47" spans="1:314" ht="12" customHeight="1">
      <c r="A47" s="3">
        <v>282014</v>
      </c>
      <c r="B47" s="2" t="s">
        <v>732</v>
      </c>
      <c r="C47" s="94">
        <v>534.35</v>
      </c>
      <c r="D47" s="71">
        <v>532637</v>
      </c>
      <c r="E47" s="72">
        <v>13.1</v>
      </c>
      <c r="F47" s="72">
        <v>60</v>
      </c>
      <c r="G47" s="72">
        <v>26.9</v>
      </c>
      <c r="H47" s="79">
        <v>25285</v>
      </c>
      <c r="I47" s="79">
        <v>54392</v>
      </c>
      <c r="J47" s="79">
        <v>85093</v>
      </c>
      <c r="K47" s="71">
        <v>72889</v>
      </c>
      <c r="L47" s="71">
        <v>242774</v>
      </c>
      <c r="M47" s="71">
        <v>11537</v>
      </c>
      <c r="N47" s="71">
        <v>14532</v>
      </c>
      <c r="O47" s="74">
        <v>14500</v>
      </c>
      <c r="P47" s="74" t="s">
        <v>1208</v>
      </c>
      <c r="Q47" s="74" t="s">
        <v>1208</v>
      </c>
      <c r="R47" s="79">
        <v>528552</v>
      </c>
      <c r="S47" s="71">
        <v>530495</v>
      </c>
      <c r="T47" s="71">
        <v>533536</v>
      </c>
      <c r="U47" s="71">
        <v>555675</v>
      </c>
      <c r="V47" s="71">
        <v>1632915</v>
      </c>
      <c r="W47" s="155">
        <v>530866</v>
      </c>
      <c r="X47" s="71">
        <v>1370195</v>
      </c>
      <c r="Y47" s="86">
        <v>3</v>
      </c>
      <c r="Z47" s="477">
        <v>143</v>
      </c>
      <c r="AA47" s="86">
        <v>0</v>
      </c>
      <c r="AB47" s="74" t="s">
        <v>1208</v>
      </c>
      <c r="AC47" s="74" t="s">
        <v>1208</v>
      </c>
      <c r="AD47" s="87">
        <v>66671</v>
      </c>
      <c r="AE47" s="71">
        <v>204</v>
      </c>
      <c r="AF47" s="86">
        <v>2066</v>
      </c>
      <c r="AG47" s="71">
        <v>1657</v>
      </c>
      <c r="AH47" s="71">
        <v>85312</v>
      </c>
      <c r="AI47" s="71">
        <v>500</v>
      </c>
      <c r="AJ47" s="74" t="s">
        <v>1208</v>
      </c>
      <c r="AK47" s="477">
        <v>42</v>
      </c>
      <c r="AL47" s="71">
        <v>2521</v>
      </c>
      <c r="AM47" s="74">
        <v>66</v>
      </c>
      <c r="AN47" s="71">
        <v>27713</v>
      </c>
      <c r="AO47" s="71">
        <v>1772</v>
      </c>
      <c r="AP47" s="71">
        <v>333</v>
      </c>
      <c r="AQ47" s="102">
        <v>32</v>
      </c>
      <c r="AR47" s="71">
        <v>13267</v>
      </c>
      <c r="AS47" s="71">
        <v>985</v>
      </c>
      <c r="AT47" s="71">
        <v>7</v>
      </c>
      <c r="AU47" s="71">
        <v>756</v>
      </c>
      <c r="AV47" s="71">
        <v>18</v>
      </c>
      <c r="AW47" s="71">
        <v>395</v>
      </c>
      <c r="AX47" s="74" t="s">
        <v>1208</v>
      </c>
      <c r="AY47" s="74" t="s">
        <v>1208</v>
      </c>
      <c r="AZ47" s="74" t="s">
        <v>1208</v>
      </c>
      <c r="BA47" s="74" t="s">
        <v>1208</v>
      </c>
      <c r="BB47" s="72">
        <v>100</v>
      </c>
      <c r="BC47" s="72">
        <v>113.2</v>
      </c>
      <c r="BD47" s="72">
        <v>115.8</v>
      </c>
      <c r="BE47" s="74" t="s">
        <v>1208</v>
      </c>
      <c r="BF47" s="86">
        <v>39</v>
      </c>
      <c r="BG47" s="102">
        <v>39</v>
      </c>
      <c r="BH47" s="102">
        <v>36</v>
      </c>
      <c r="BI47" s="74" t="s">
        <v>1208</v>
      </c>
      <c r="BJ47" s="74" t="s">
        <v>1208</v>
      </c>
      <c r="BK47" s="86">
        <v>4</v>
      </c>
      <c r="BL47" s="86">
        <v>4</v>
      </c>
      <c r="BM47" s="102">
        <v>9</v>
      </c>
      <c r="BN47" s="102">
        <v>7</v>
      </c>
      <c r="BO47" s="74">
        <v>8</v>
      </c>
      <c r="BP47" s="71">
        <v>32880</v>
      </c>
      <c r="BQ47" s="74">
        <v>1</v>
      </c>
      <c r="BR47" s="71">
        <v>39600</v>
      </c>
      <c r="BS47" s="74">
        <v>8</v>
      </c>
      <c r="BT47" s="71">
        <v>139175</v>
      </c>
      <c r="BU47" s="74">
        <v>5</v>
      </c>
      <c r="BV47" s="71">
        <v>2079</v>
      </c>
      <c r="BW47" s="72">
        <v>46.1</v>
      </c>
      <c r="BX47" s="86">
        <v>2</v>
      </c>
      <c r="BY47" s="86">
        <v>4</v>
      </c>
      <c r="BZ47" s="86">
        <v>114</v>
      </c>
      <c r="CA47" s="86">
        <v>4778</v>
      </c>
      <c r="CB47" s="72">
        <v>57.7</v>
      </c>
      <c r="CC47" s="101">
        <v>1.22</v>
      </c>
      <c r="CD47" s="72">
        <v>28.1</v>
      </c>
      <c r="CE47" s="72">
        <v>4.0063475501065167</v>
      </c>
      <c r="CF47" s="72">
        <v>60.97139</v>
      </c>
      <c r="CG47" s="74">
        <v>35</v>
      </c>
      <c r="CH47" s="71">
        <v>6254</v>
      </c>
      <c r="CI47" s="74">
        <v>417</v>
      </c>
      <c r="CJ47" s="74">
        <v>1234</v>
      </c>
      <c r="CK47" s="74">
        <v>5712</v>
      </c>
      <c r="CL47" s="74">
        <v>1604</v>
      </c>
      <c r="CM47" s="74">
        <v>414</v>
      </c>
      <c r="CN47" s="74">
        <v>967</v>
      </c>
      <c r="CO47" s="94">
        <v>1.46</v>
      </c>
      <c r="CP47" s="79">
        <v>15444000</v>
      </c>
      <c r="CQ47" s="74">
        <v>4</v>
      </c>
      <c r="CR47" s="74">
        <v>267</v>
      </c>
      <c r="CS47" s="74">
        <v>4</v>
      </c>
      <c r="CT47" s="74">
        <v>3</v>
      </c>
      <c r="CU47" s="74">
        <v>250</v>
      </c>
      <c r="CV47" s="74">
        <v>34</v>
      </c>
      <c r="CW47" s="71">
        <v>2154</v>
      </c>
      <c r="CX47" s="74">
        <v>11</v>
      </c>
      <c r="CY47" s="74">
        <v>968</v>
      </c>
      <c r="CZ47" s="86">
        <v>35</v>
      </c>
      <c r="DA47" s="86">
        <v>618</v>
      </c>
      <c r="DB47" s="86">
        <v>3</v>
      </c>
      <c r="DC47" s="86">
        <v>24</v>
      </c>
      <c r="DD47" s="86">
        <v>21</v>
      </c>
      <c r="DE47" s="86">
        <v>609</v>
      </c>
      <c r="DF47" s="71">
        <v>19649</v>
      </c>
      <c r="DG47" s="71">
        <v>3662</v>
      </c>
      <c r="DH47" s="87">
        <v>3147</v>
      </c>
      <c r="DI47" s="87">
        <v>1892075.662</v>
      </c>
      <c r="DJ47" s="87">
        <v>572224.46799999999</v>
      </c>
      <c r="DK47" s="87">
        <v>882516.17500000005</v>
      </c>
      <c r="DL47" s="71">
        <v>143325</v>
      </c>
      <c r="DM47" s="74">
        <v>24</v>
      </c>
      <c r="DN47" s="87">
        <v>32450</v>
      </c>
      <c r="DO47" s="87">
        <v>3280</v>
      </c>
      <c r="DP47" s="87">
        <v>2135</v>
      </c>
      <c r="DQ47" s="86">
        <v>148</v>
      </c>
      <c r="DR47" s="86">
        <v>2365</v>
      </c>
      <c r="DS47" s="71">
        <v>41762</v>
      </c>
      <c r="DT47" s="100">
        <v>20477</v>
      </c>
      <c r="DU47" s="71">
        <v>5728</v>
      </c>
      <c r="DV47" s="71">
        <v>4175</v>
      </c>
      <c r="DW47" s="86">
        <v>315</v>
      </c>
      <c r="DX47" s="86">
        <v>582</v>
      </c>
      <c r="DY47" s="86">
        <v>0</v>
      </c>
      <c r="DZ47" s="86">
        <v>2606</v>
      </c>
      <c r="EA47" s="86">
        <v>69</v>
      </c>
      <c r="EB47" s="86">
        <v>14152</v>
      </c>
      <c r="EC47" s="74" t="s">
        <v>1208</v>
      </c>
      <c r="ED47" s="116">
        <v>113</v>
      </c>
      <c r="EE47" s="71">
        <v>15668</v>
      </c>
      <c r="EF47" s="118">
        <v>14312</v>
      </c>
      <c r="EG47" s="74">
        <v>98</v>
      </c>
      <c r="EH47" s="115">
        <v>1434</v>
      </c>
      <c r="EI47" s="86">
        <v>91</v>
      </c>
      <c r="EJ47" s="86">
        <v>107</v>
      </c>
      <c r="EK47" s="72">
        <v>81.400000000000006</v>
      </c>
      <c r="EL47" s="86">
        <v>88</v>
      </c>
      <c r="EM47" s="86">
        <v>121</v>
      </c>
      <c r="EN47" s="86">
        <v>1716</v>
      </c>
      <c r="EO47" s="87">
        <v>672</v>
      </c>
      <c r="EP47" s="87">
        <v>148</v>
      </c>
      <c r="EQ47" s="87">
        <v>3786</v>
      </c>
      <c r="ER47" s="71">
        <v>3948</v>
      </c>
      <c r="ES47" s="72">
        <v>98</v>
      </c>
      <c r="ET47" s="72">
        <v>101.3</v>
      </c>
      <c r="EU47" s="87">
        <v>1273</v>
      </c>
      <c r="EV47" s="72">
        <v>15.5</v>
      </c>
      <c r="EW47" s="87">
        <v>108400</v>
      </c>
      <c r="EX47" s="72">
        <v>33.4</v>
      </c>
      <c r="EY47" s="87">
        <v>384141</v>
      </c>
      <c r="EZ47" s="72">
        <v>-1.5</v>
      </c>
      <c r="FA47" s="86">
        <v>592</v>
      </c>
      <c r="FB47" s="86">
        <v>14</v>
      </c>
      <c r="FC47" s="71">
        <v>16367</v>
      </c>
      <c r="FD47" s="86">
        <v>171</v>
      </c>
      <c r="FE47" s="328" t="s">
        <v>1209</v>
      </c>
      <c r="FF47" s="86">
        <v>100</v>
      </c>
      <c r="FG47" s="72">
        <v>100</v>
      </c>
      <c r="FH47" s="71">
        <v>188080</v>
      </c>
      <c r="FI47" s="71">
        <v>23453</v>
      </c>
      <c r="FJ47" s="71">
        <v>12</v>
      </c>
      <c r="FK47" s="115">
        <v>163036</v>
      </c>
      <c r="FL47" s="71">
        <v>140678</v>
      </c>
      <c r="FM47" s="71">
        <v>12329</v>
      </c>
      <c r="FN47" s="71">
        <v>10029</v>
      </c>
      <c r="FO47" s="71">
        <v>1591</v>
      </c>
      <c r="FP47" s="119">
        <v>16.399999999999999</v>
      </c>
      <c r="FQ47" s="116">
        <v>934</v>
      </c>
      <c r="FR47" s="111">
        <v>8.9</v>
      </c>
      <c r="FS47" s="118">
        <v>11746</v>
      </c>
      <c r="FT47" s="86">
        <v>0</v>
      </c>
      <c r="FU47" s="86">
        <v>192</v>
      </c>
      <c r="FV47" s="86">
        <v>320</v>
      </c>
      <c r="FW47" s="96">
        <v>54</v>
      </c>
      <c r="FX47" s="95">
        <v>1922</v>
      </c>
      <c r="FY47" s="149">
        <v>64.994901774182594</v>
      </c>
      <c r="FZ47" s="74" t="s">
        <v>1208</v>
      </c>
      <c r="GA47" s="111">
        <v>99.6</v>
      </c>
      <c r="GB47" s="111">
        <v>90.4</v>
      </c>
      <c r="GC47" s="72">
        <v>93</v>
      </c>
      <c r="GD47" s="80">
        <v>37.799999999999997</v>
      </c>
      <c r="GE47" s="117">
        <v>197</v>
      </c>
      <c r="GF47" s="116">
        <v>20</v>
      </c>
      <c r="GG47" s="116">
        <v>52</v>
      </c>
      <c r="GH47" s="86">
        <v>2477</v>
      </c>
      <c r="GI47" s="86">
        <v>15</v>
      </c>
      <c r="GJ47" s="86">
        <v>3699</v>
      </c>
      <c r="GK47" s="86">
        <v>4588</v>
      </c>
      <c r="GL47" s="86">
        <v>6</v>
      </c>
      <c r="GM47" s="115">
        <v>3928969</v>
      </c>
      <c r="GN47" s="114">
        <v>6347</v>
      </c>
      <c r="GO47" s="86">
        <v>8579983</v>
      </c>
      <c r="GP47" s="86">
        <v>13792481</v>
      </c>
      <c r="GQ47" s="71">
        <v>23660</v>
      </c>
      <c r="GR47" s="74">
        <v>65</v>
      </c>
      <c r="GS47" s="74">
        <v>4170</v>
      </c>
      <c r="GT47" s="74">
        <v>19425</v>
      </c>
      <c r="GU47" s="71">
        <v>244970</v>
      </c>
      <c r="GV47" s="71">
        <v>877</v>
      </c>
      <c r="GW47" s="71">
        <v>66955</v>
      </c>
      <c r="GX47" s="71">
        <v>177138</v>
      </c>
      <c r="GY47" s="71">
        <v>1356</v>
      </c>
      <c r="GZ47" s="71">
        <v>12341</v>
      </c>
      <c r="HA47" s="71">
        <v>1104318</v>
      </c>
      <c r="HB47" s="71">
        <v>3688</v>
      </c>
      <c r="HC47" s="71">
        <v>28489</v>
      </c>
      <c r="HD47" s="71">
        <v>578040</v>
      </c>
      <c r="HE47" s="71">
        <v>918</v>
      </c>
      <c r="HF47" s="71">
        <v>49038</v>
      </c>
      <c r="HG47" s="71">
        <v>2333911.58</v>
      </c>
      <c r="HH47" s="74">
        <v>892</v>
      </c>
      <c r="HI47" s="86">
        <v>25958</v>
      </c>
      <c r="HJ47" s="86">
        <v>808053</v>
      </c>
      <c r="HK47" s="88">
        <v>50.33</v>
      </c>
      <c r="HL47" s="86">
        <v>2084</v>
      </c>
      <c r="HM47" s="71">
        <v>5421</v>
      </c>
      <c r="HN47" s="71">
        <v>1605</v>
      </c>
      <c r="HO47" s="87">
        <v>54</v>
      </c>
      <c r="HP47" s="74" t="s">
        <v>1208</v>
      </c>
      <c r="HQ47" s="74" t="s">
        <v>1208</v>
      </c>
      <c r="HR47" s="74" t="s">
        <v>1208</v>
      </c>
      <c r="HS47" s="87">
        <v>3</v>
      </c>
      <c r="HT47" s="71">
        <v>2489996</v>
      </c>
      <c r="HU47" s="71">
        <v>17011477</v>
      </c>
      <c r="HV47" s="86">
        <v>1722580</v>
      </c>
      <c r="HW47" s="86">
        <v>2472642</v>
      </c>
      <c r="HX47" s="86">
        <v>460532</v>
      </c>
      <c r="HY47" s="86">
        <v>31451</v>
      </c>
      <c r="HZ47" s="86">
        <v>38597</v>
      </c>
      <c r="IA47" s="86">
        <v>297360</v>
      </c>
      <c r="IB47" s="86">
        <v>209920</v>
      </c>
      <c r="IC47" s="85">
        <v>36465</v>
      </c>
      <c r="ID47" s="85">
        <v>11351660</v>
      </c>
      <c r="IE47" s="85" t="s">
        <v>439</v>
      </c>
      <c r="IF47" s="79">
        <v>199</v>
      </c>
      <c r="IG47" s="79" t="s">
        <v>439</v>
      </c>
      <c r="IH47" s="85">
        <v>78</v>
      </c>
      <c r="II47" s="79">
        <v>0</v>
      </c>
      <c r="IJ47" s="85">
        <v>283597</v>
      </c>
      <c r="IK47" s="71">
        <v>291878</v>
      </c>
      <c r="IL47" s="79">
        <v>4520</v>
      </c>
      <c r="IM47" s="142">
        <v>0</v>
      </c>
      <c r="IN47" s="112">
        <v>96.14</v>
      </c>
      <c r="IO47" s="85">
        <v>392599</v>
      </c>
      <c r="IP47" s="162">
        <v>-8.1999999999999993</v>
      </c>
      <c r="IQ47" s="127">
        <v>2.41</v>
      </c>
      <c r="IR47" s="127">
        <v>2.41</v>
      </c>
      <c r="IS47" s="80">
        <v>2886</v>
      </c>
      <c r="IT47" s="80">
        <v>2833</v>
      </c>
      <c r="IU47" s="71">
        <v>39658</v>
      </c>
      <c r="IV47" s="72">
        <v>74.3</v>
      </c>
      <c r="IW47" s="72">
        <v>58.3</v>
      </c>
      <c r="IX47" s="72">
        <v>42.8</v>
      </c>
      <c r="IY47" s="72">
        <v>64.599999999999994</v>
      </c>
      <c r="IZ47" s="72">
        <v>19.2</v>
      </c>
      <c r="JA47" s="79">
        <v>2</v>
      </c>
      <c r="JB47" s="79">
        <v>10</v>
      </c>
      <c r="JC47" s="111">
        <v>89.6</v>
      </c>
      <c r="JD47" s="110">
        <v>0.88800000000000001</v>
      </c>
      <c r="JE47" s="109">
        <v>87.2</v>
      </c>
      <c r="JF47" s="109">
        <v>2.9</v>
      </c>
      <c r="JG47" s="109">
        <v>4.2</v>
      </c>
      <c r="JH47" s="108">
        <v>208406943</v>
      </c>
      <c r="JI47" s="74">
        <v>41.9</v>
      </c>
      <c r="JJ47" s="74">
        <v>39.4</v>
      </c>
      <c r="JK47" s="74" t="s">
        <v>439</v>
      </c>
      <c r="JL47" s="74" t="s">
        <v>439</v>
      </c>
      <c r="JM47" s="74">
        <v>0.9</v>
      </c>
      <c r="JN47" s="72">
        <v>44.4</v>
      </c>
      <c r="JO47" s="462">
        <v>4001</v>
      </c>
      <c r="JP47" s="74" t="s">
        <v>1208</v>
      </c>
      <c r="JQ47" s="74" t="s">
        <v>1208</v>
      </c>
      <c r="JR47" s="74" t="s">
        <v>1208</v>
      </c>
      <c r="JS47" s="72">
        <v>28</v>
      </c>
      <c r="JT47" s="72">
        <v>34.200000000000003</v>
      </c>
      <c r="JU47" s="71">
        <v>103879</v>
      </c>
      <c r="JV47" s="71">
        <v>1777</v>
      </c>
      <c r="JW47" s="71">
        <v>2033</v>
      </c>
      <c r="JX47" s="71">
        <v>9289</v>
      </c>
      <c r="JY47" s="71">
        <v>10133</v>
      </c>
      <c r="JZ47" s="71">
        <v>9863</v>
      </c>
      <c r="KA47" s="71">
        <v>11318</v>
      </c>
      <c r="KB47" s="71">
        <v>13739</v>
      </c>
      <c r="KC47" s="71">
        <v>17431</v>
      </c>
      <c r="KD47" s="71">
        <v>14471</v>
      </c>
      <c r="KE47" s="71">
        <v>12260</v>
      </c>
      <c r="KF47" s="71">
        <v>8503</v>
      </c>
      <c r="KG47" s="71">
        <v>5697</v>
      </c>
      <c r="KH47" s="74" t="s">
        <v>1208</v>
      </c>
      <c r="KI47" s="71">
        <v>4082</v>
      </c>
      <c r="KJ47" s="71">
        <v>1710</v>
      </c>
      <c r="KK47" s="71">
        <v>627</v>
      </c>
      <c r="KL47" s="71">
        <v>282</v>
      </c>
      <c r="KM47" s="71">
        <v>12739</v>
      </c>
      <c r="KN47" s="71">
        <v>12537</v>
      </c>
      <c r="KO47" s="71">
        <v>12191</v>
      </c>
      <c r="KP47" s="71">
        <v>13185</v>
      </c>
      <c r="KQ47" s="71">
        <v>15020</v>
      </c>
      <c r="KR47" s="71">
        <v>17326</v>
      </c>
      <c r="KS47" s="71">
        <v>21560</v>
      </c>
      <c r="KT47" s="71">
        <v>18572</v>
      </c>
      <c r="KU47" s="71">
        <v>16918</v>
      </c>
      <c r="KV47" s="71">
        <v>14999</v>
      </c>
      <c r="KW47" s="71">
        <v>16585</v>
      </c>
      <c r="KX47" s="74" t="s">
        <v>1207</v>
      </c>
      <c r="KY47" s="71">
        <v>20202</v>
      </c>
      <c r="KZ47" s="71">
        <v>16845</v>
      </c>
      <c r="LA47" s="71">
        <v>12486</v>
      </c>
      <c r="LB47" s="71">
        <v>15374</v>
      </c>
    </row>
    <row r="48" spans="1:314" ht="12" customHeight="1">
      <c r="A48" s="3">
        <v>282022</v>
      </c>
      <c r="B48" s="2" t="s">
        <v>733</v>
      </c>
      <c r="C48" s="149">
        <v>50.72</v>
      </c>
      <c r="D48" s="145">
        <v>461988</v>
      </c>
      <c r="E48" s="146">
        <v>11.5</v>
      </c>
      <c r="F48" s="146">
        <v>60.9</v>
      </c>
      <c r="G48" s="146">
        <v>27.6</v>
      </c>
      <c r="H48" s="79">
        <v>20883</v>
      </c>
      <c r="I48" s="79">
        <v>41954</v>
      </c>
      <c r="J48" s="79">
        <v>63947</v>
      </c>
      <c r="K48" s="71">
        <v>67187</v>
      </c>
      <c r="L48" s="145">
        <v>238433</v>
      </c>
      <c r="M48" s="145">
        <v>11986</v>
      </c>
      <c r="N48" s="145">
        <v>18496</v>
      </c>
      <c r="O48" s="113">
        <v>17401</v>
      </c>
      <c r="P48" s="74" t="s">
        <v>1208</v>
      </c>
      <c r="Q48" s="74" t="s">
        <v>1208</v>
      </c>
      <c r="R48" s="79">
        <v>458562</v>
      </c>
      <c r="S48" s="145">
        <v>459593</v>
      </c>
      <c r="T48" s="145">
        <v>431102</v>
      </c>
      <c r="U48" s="154">
        <v>265214</v>
      </c>
      <c r="V48" s="145">
        <v>1274638</v>
      </c>
      <c r="W48" s="71">
        <v>641424</v>
      </c>
      <c r="X48" s="145">
        <v>756400</v>
      </c>
      <c r="Y48" s="86">
        <v>41</v>
      </c>
      <c r="Z48" s="477">
        <v>96</v>
      </c>
      <c r="AA48" s="86">
        <v>41</v>
      </c>
      <c r="AB48" s="74" t="s">
        <v>1208</v>
      </c>
      <c r="AC48" s="74" t="s">
        <v>1208</v>
      </c>
      <c r="AD48" s="87" t="s">
        <v>439</v>
      </c>
      <c r="AE48" s="153">
        <v>807</v>
      </c>
      <c r="AF48" s="152">
        <v>3488</v>
      </c>
      <c r="AG48" s="145">
        <v>250</v>
      </c>
      <c r="AH48" s="71">
        <v>59998</v>
      </c>
      <c r="AI48" s="87" t="s">
        <v>439</v>
      </c>
      <c r="AJ48" s="74" t="s">
        <v>1208</v>
      </c>
      <c r="AK48" s="477">
        <v>20</v>
      </c>
      <c r="AL48" s="145">
        <v>2616</v>
      </c>
      <c r="AM48" s="113">
        <v>41</v>
      </c>
      <c r="AN48" s="145">
        <v>20494</v>
      </c>
      <c r="AO48" s="71">
        <v>1221</v>
      </c>
      <c r="AP48" s="71">
        <v>275</v>
      </c>
      <c r="AQ48" s="151">
        <v>18</v>
      </c>
      <c r="AR48" s="145">
        <v>9665</v>
      </c>
      <c r="AS48" s="71">
        <v>601</v>
      </c>
      <c r="AT48" s="71">
        <v>2</v>
      </c>
      <c r="AU48" s="71">
        <v>532</v>
      </c>
      <c r="AV48" s="71">
        <v>23</v>
      </c>
      <c r="AW48" s="71">
        <v>74</v>
      </c>
      <c r="AX48" s="74" t="s">
        <v>1208</v>
      </c>
      <c r="AY48" s="74" t="s">
        <v>1208</v>
      </c>
      <c r="AZ48" s="74" t="s">
        <v>1208</v>
      </c>
      <c r="BA48" s="74" t="s">
        <v>1208</v>
      </c>
      <c r="BB48" s="146">
        <v>100</v>
      </c>
      <c r="BC48" s="72">
        <v>121</v>
      </c>
      <c r="BD48" s="72">
        <v>116</v>
      </c>
      <c r="BE48" s="74" t="s">
        <v>1208</v>
      </c>
      <c r="BF48" s="86">
        <v>42</v>
      </c>
      <c r="BG48" s="102">
        <v>42</v>
      </c>
      <c r="BH48" s="102">
        <v>16</v>
      </c>
      <c r="BI48" s="74" t="s">
        <v>1208</v>
      </c>
      <c r="BJ48" s="74" t="s">
        <v>1208</v>
      </c>
      <c r="BK48" s="86">
        <v>1</v>
      </c>
      <c r="BL48" s="86">
        <v>0</v>
      </c>
      <c r="BM48" s="102">
        <v>0</v>
      </c>
      <c r="BN48" s="102">
        <v>0</v>
      </c>
      <c r="BO48" s="113">
        <v>7</v>
      </c>
      <c r="BP48" s="145">
        <v>20013</v>
      </c>
      <c r="BQ48" s="113">
        <v>1</v>
      </c>
      <c r="BR48" s="145">
        <v>30830</v>
      </c>
      <c r="BS48" s="113">
        <v>6</v>
      </c>
      <c r="BT48" s="145">
        <v>61160</v>
      </c>
      <c r="BU48" s="113">
        <v>3</v>
      </c>
      <c r="BV48" s="145">
        <v>3534</v>
      </c>
      <c r="BW48" s="72">
        <v>45</v>
      </c>
      <c r="BX48" s="86">
        <v>2</v>
      </c>
      <c r="BY48" s="86">
        <v>2</v>
      </c>
      <c r="BZ48" s="86">
        <v>842</v>
      </c>
      <c r="CA48" s="86">
        <v>2148</v>
      </c>
      <c r="CB48" s="146">
        <v>59.9</v>
      </c>
      <c r="CC48" s="101">
        <v>1.01</v>
      </c>
      <c r="CD48" s="72">
        <v>18.75</v>
      </c>
      <c r="CE48" s="146">
        <v>4.6518083756345172</v>
      </c>
      <c r="CF48" s="146">
        <v>61.933959999999999</v>
      </c>
      <c r="CG48" s="113">
        <v>24</v>
      </c>
      <c r="CH48" s="145">
        <v>4269</v>
      </c>
      <c r="CI48" s="113">
        <v>507</v>
      </c>
      <c r="CJ48" s="113">
        <v>1254</v>
      </c>
      <c r="CK48" s="74">
        <v>5166</v>
      </c>
      <c r="CL48" s="74">
        <v>1546</v>
      </c>
      <c r="CM48" s="74">
        <v>392</v>
      </c>
      <c r="CN48" s="74">
        <v>725</v>
      </c>
      <c r="CO48" s="149">
        <v>1.42</v>
      </c>
      <c r="CP48" s="87" t="s">
        <v>439</v>
      </c>
      <c r="CQ48" s="113" t="s">
        <v>439</v>
      </c>
      <c r="CR48" s="113" t="s">
        <v>439</v>
      </c>
      <c r="CS48" s="113">
        <v>5</v>
      </c>
      <c r="CT48" s="113">
        <v>1</v>
      </c>
      <c r="CU48" s="113">
        <v>50</v>
      </c>
      <c r="CV48" s="113">
        <v>23</v>
      </c>
      <c r="CW48" s="145">
        <v>1821</v>
      </c>
      <c r="CX48" s="113">
        <v>13</v>
      </c>
      <c r="CY48" s="113">
        <v>1154</v>
      </c>
      <c r="CZ48" s="86">
        <v>29</v>
      </c>
      <c r="DA48" s="86">
        <v>521</v>
      </c>
      <c r="DB48" s="86">
        <v>13</v>
      </c>
      <c r="DC48" s="86">
        <v>138</v>
      </c>
      <c r="DD48" s="86">
        <v>17</v>
      </c>
      <c r="DE48" s="86">
        <v>423</v>
      </c>
      <c r="DF48" s="145">
        <v>18907</v>
      </c>
      <c r="DG48" s="145">
        <v>3324</v>
      </c>
      <c r="DH48" s="150">
        <v>3036</v>
      </c>
      <c r="DI48" s="150">
        <v>2024841.791</v>
      </c>
      <c r="DJ48" s="150">
        <v>441020.37599999999</v>
      </c>
      <c r="DK48" s="150">
        <v>863697.772</v>
      </c>
      <c r="DL48" s="145">
        <v>127766</v>
      </c>
      <c r="DM48" s="113">
        <v>12</v>
      </c>
      <c r="DN48" s="150">
        <v>29615</v>
      </c>
      <c r="DO48" s="150">
        <v>3254</v>
      </c>
      <c r="DP48" s="150">
        <v>2431</v>
      </c>
      <c r="DQ48" s="86">
        <v>190</v>
      </c>
      <c r="DR48" s="86">
        <v>4022</v>
      </c>
      <c r="DS48" s="145">
        <v>14893</v>
      </c>
      <c r="DT48" s="100">
        <v>21971</v>
      </c>
      <c r="DU48" s="79">
        <v>5841</v>
      </c>
      <c r="DV48" s="71">
        <v>5354</v>
      </c>
      <c r="DW48" s="86">
        <v>368</v>
      </c>
      <c r="DX48" s="86">
        <v>383</v>
      </c>
      <c r="DY48" s="86">
        <v>2</v>
      </c>
      <c r="DZ48" s="86">
        <v>2630</v>
      </c>
      <c r="EA48" s="86">
        <v>40</v>
      </c>
      <c r="EB48" s="101">
        <v>8578</v>
      </c>
      <c r="EC48" s="74" t="s">
        <v>1208</v>
      </c>
      <c r="ED48" s="116">
        <v>142</v>
      </c>
      <c r="EE48" s="71">
        <v>11505</v>
      </c>
      <c r="EF48" s="118">
        <v>11149</v>
      </c>
      <c r="EG48" s="113">
        <v>118</v>
      </c>
      <c r="EH48" s="115">
        <v>1388</v>
      </c>
      <c r="EI48" s="86">
        <v>142</v>
      </c>
      <c r="EJ48" s="86">
        <v>111</v>
      </c>
      <c r="EK48" s="72">
        <v>79.400000000000006</v>
      </c>
      <c r="EL48" s="86">
        <v>61</v>
      </c>
      <c r="EM48" s="86">
        <v>206</v>
      </c>
      <c r="EN48" s="86">
        <v>1623</v>
      </c>
      <c r="EO48" s="87">
        <v>413</v>
      </c>
      <c r="EP48" s="87">
        <v>102</v>
      </c>
      <c r="EQ48" s="87">
        <v>3117</v>
      </c>
      <c r="ER48" s="145">
        <v>3745</v>
      </c>
      <c r="ES48" s="72">
        <v>96.8</v>
      </c>
      <c r="ET48" s="72">
        <v>97.1</v>
      </c>
      <c r="EU48" s="87">
        <v>2826</v>
      </c>
      <c r="EV48" s="146">
        <v>38.4</v>
      </c>
      <c r="EW48" s="87">
        <v>93729</v>
      </c>
      <c r="EX48" s="72">
        <v>26.9</v>
      </c>
      <c r="EY48" s="87">
        <v>391296</v>
      </c>
      <c r="EZ48" s="72">
        <v>-2.1</v>
      </c>
      <c r="FA48" s="86">
        <v>171</v>
      </c>
      <c r="FB48" s="86">
        <v>13</v>
      </c>
      <c r="FC48" s="125">
        <v>465</v>
      </c>
      <c r="FD48" s="86">
        <v>241</v>
      </c>
      <c r="FE48" s="328" t="s">
        <v>1209</v>
      </c>
      <c r="FF48" s="86">
        <v>100</v>
      </c>
      <c r="FG48" s="72">
        <v>100</v>
      </c>
      <c r="FH48" s="145">
        <v>153347</v>
      </c>
      <c r="FI48" s="145">
        <v>8847</v>
      </c>
      <c r="FJ48" s="145">
        <v>4</v>
      </c>
      <c r="FK48" s="115">
        <v>139017</v>
      </c>
      <c r="FL48" s="145">
        <v>119773</v>
      </c>
      <c r="FM48" s="145">
        <v>14192</v>
      </c>
      <c r="FN48" s="145">
        <v>5052</v>
      </c>
      <c r="FO48" s="145">
        <v>5483</v>
      </c>
      <c r="FP48" s="119">
        <v>12.5</v>
      </c>
      <c r="FQ48" s="116">
        <v>345</v>
      </c>
      <c r="FR48" s="111">
        <v>4.5999999999999996</v>
      </c>
      <c r="FS48" s="118">
        <v>16867</v>
      </c>
      <c r="FT48" s="87">
        <v>0</v>
      </c>
      <c r="FU48" s="86">
        <v>194</v>
      </c>
      <c r="FV48" s="86">
        <v>1166</v>
      </c>
      <c r="FW48" s="96">
        <v>57</v>
      </c>
      <c r="FX48" s="95">
        <v>2210</v>
      </c>
      <c r="FY48" s="149">
        <v>50.525072017073427</v>
      </c>
      <c r="FZ48" s="74" t="s">
        <v>1208</v>
      </c>
      <c r="GA48" s="111">
        <v>100</v>
      </c>
      <c r="GB48" s="111">
        <v>93.2</v>
      </c>
      <c r="GC48" s="72">
        <v>100</v>
      </c>
      <c r="GD48" s="80">
        <v>99.2</v>
      </c>
      <c r="GE48" s="117">
        <v>82</v>
      </c>
      <c r="GF48" s="116">
        <v>10</v>
      </c>
      <c r="GG48" s="116">
        <v>54</v>
      </c>
      <c r="GH48" s="86">
        <v>1352</v>
      </c>
      <c r="GI48" s="86">
        <v>12</v>
      </c>
      <c r="GJ48" s="86">
        <v>4355</v>
      </c>
      <c r="GK48" s="86">
        <v>3687</v>
      </c>
      <c r="GL48" s="86">
        <v>6</v>
      </c>
      <c r="GM48" s="115">
        <v>1362809</v>
      </c>
      <c r="GN48" s="114">
        <v>1911</v>
      </c>
      <c r="GO48" s="87" t="s">
        <v>439</v>
      </c>
      <c r="GP48" s="87" t="s">
        <v>439</v>
      </c>
      <c r="GQ48" s="145">
        <v>17333</v>
      </c>
      <c r="GR48" s="113">
        <v>14</v>
      </c>
      <c r="GS48" s="113">
        <v>3075</v>
      </c>
      <c r="GT48" s="113">
        <v>14244</v>
      </c>
      <c r="GU48" s="145">
        <v>191556</v>
      </c>
      <c r="GV48" s="145">
        <v>348</v>
      </c>
      <c r="GW48" s="145">
        <v>52211</v>
      </c>
      <c r="GX48" s="145">
        <v>138997</v>
      </c>
      <c r="GY48" s="145">
        <v>692</v>
      </c>
      <c r="GZ48" s="145">
        <v>7340</v>
      </c>
      <c r="HA48" s="145">
        <v>679355</v>
      </c>
      <c r="HB48" s="145">
        <v>2389</v>
      </c>
      <c r="HC48" s="145">
        <v>19590</v>
      </c>
      <c r="HD48" s="145">
        <v>358025</v>
      </c>
      <c r="HE48" s="145">
        <v>714</v>
      </c>
      <c r="HF48" s="145">
        <v>33263</v>
      </c>
      <c r="HG48" s="145">
        <v>1461334.48</v>
      </c>
      <c r="HH48" s="113">
        <v>698</v>
      </c>
      <c r="HI48" s="86">
        <v>21694</v>
      </c>
      <c r="HJ48" s="86">
        <v>810759</v>
      </c>
      <c r="HK48" s="88">
        <v>0.85</v>
      </c>
      <c r="HL48" s="86" t="s">
        <v>439</v>
      </c>
      <c r="HM48" s="145">
        <v>260</v>
      </c>
      <c r="HN48" s="145">
        <v>107</v>
      </c>
      <c r="HO48" s="87">
        <v>12</v>
      </c>
      <c r="HP48" s="74" t="s">
        <v>1208</v>
      </c>
      <c r="HQ48" s="74" t="s">
        <v>1208</v>
      </c>
      <c r="HR48" s="74" t="s">
        <v>1208</v>
      </c>
      <c r="HS48" s="87">
        <v>0</v>
      </c>
      <c r="HT48" s="145">
        <v>823557</v>
      </c>
      <c r="HU48" s="145">
        <v>5628603</v>
      </c>
      <c r="HV48" s="143">
        <v>681131.7</v>
      </c>
      <c r="HW48" s="143">
        <v>819121</v>
      </c>
      <c r="HX48" s="86">
        <v>286697.09999999998</v>
      </c>
      <c r="HY48" s="86">
        <v>14760</v>
      </c>
      <c r="HZ48" s="86">
        <v>14760</v>
      </c>
      <c r="IA48" s="86">
        <v>167390</v>
      </c>
      <c r="IB48" s="86">
        <v>149990</v>
      </c>
      <c r="IC48" s="85">
        <v>66394</v>
      </c>
      <c r="ID48" s="87">
        <v>15899040</v>
      </c>
      <c r="IE48" s="87" t="s">
        <v>439</v>
      </c>
      <c r="IF48" s="71">
        <v>159</v>
      </c>
      <c r="IG48" s="71" t="s">
        <v>439</v>
      </c>
      <c r="IH48" s="87" t="s">
        <v>439</v>
      </c>
      <c r="II48" s="71" t="s">
        <v>439</v>
      </c>
      <c r="IJ48" s="85">
        <v>199772</v>
      </c>
      <c r="IK48" s="145">
        <v>125231</v>
      </c>
      <c r="IL48" s="79">
        <v>8990</v>
      </c>
      <c r="IM48" s="87" t="s">
        <v>439</v>
      </c>
      <c r="IN48" s="112">
        <v>50.72</v>
      </c>
      <c r="IO48" s="85">
        <v>459593</v>
      </c>
      <c r="IP48" s="162" t="s">
        <v>439</v>
      </c>
      <c r="IQ48" s="80">
        <v>16</v>
      </c>
      <c r="IR48" s="80">
        <v>16</v>
      </c>
      <c r="IS48" s="80">
        <v>2587.1</v>
      </c>
      <c r="IT48" s="80">
        <v>2587.1</v>
      </c>
      <c r="IU48" s="71">
        <v>156103</v>
      </c>
      <c r="IV48" s="146">
        <v>73.5</v>
      </c>
      <c r="IW48" s="146">
        <v>53.1</v>
      </c>
      <c r="IX48" s="146">
        <v>40.9</v>
      </c>
      <c r="IY48" s="146">
        <v>57.2</v>
      </c>
      <c r="IZ48" s="146">
        <v>20.2</v>
      </c>
      <c r="JA48" s="79">
        <v>3</v>
      </c>
      <c r="JB48" s="79">
        <v>5</v>
      </c>
      <c r="JC48" s="111">
        <v>46</v>
      </c>
      <c r="JD48" s="110">
        <v>0.84</v>
      </c>
      <c r="JE48" s="109">
        <v>97.4</v>
      </c>
      <c r="JF48" s="109">
        <v>10.9</v>
      </c>
      <c r="JG48" s="109">
        <v>0.4</v>
      </c>
      <c r="JH48" s="108">
        <v>224806620</v>
      </c>
      <c r="JI48" s="74">
        <v>37.799999999999997</v>
      </c>
      <c r="JJ48" s="74">
        <v>49.4</v>
      </c>
      <c r="JK48" s="87" t="s">
        <v>439</v>
      </c>
      <c r="JL48" s="87" t="s">
        <v>439</v>
      </c>
      <c r="JM48" s="74">
        <v>51.4</v>
      </c>
      <c r="JN48" s="147">
        <v>45.2</v>
      </c>
      <c r="JO48" s="462">
        <v>3257</v>
      </c>
      <c r="JP48" s="74" t="s">
        <v>1208</v>
      </c>
      <c r="JQ48" s="74" t="s">
        <v>1208</v>
      </c>
      <c r="JR48" s="74" t="s">
        <v>1208</v>
      </c>
      <c r="JS48" s="72">
        <v>28</v>
      </c>
      <c r="JT48" s="146">
        <v>37.5</v>
      </c>
      <c r="JU48" s="145">
        <v>81630</v>
      </c>
      <c r="JV48" s="145">
        <v>1431</v>
      </c>
      <c r="JW48" s="145">
        <v>1658</v>
      </c>
      <c r="JX48" s="145">
        <v>7493</v>
      </c>
      <c r="JY48" s="145">
        <v>9731</v>
      </c>
      <c r="JZ48" s="145">
        <v>8965</v>
      </c>
      <c r="KA48" s="145">
        <v>9187</v>
      </c>
      <c r="KB48" s="145">
        <v>10724</v>
      </c>
      <c r="KC48" s="145">
        <v>13445</v>
      </c>
      <c r="KD48" s="145">
        <v>12343</v>
      </c>
      <c r="KE48" s="145">
        <v>9900</v>
      </c>
      <c r="KF48" s="145">
        <v>7109</v>
      </c>
      <c r="KG48" s="145">
        <v>5299</v>
      </c>
      <c r="KH48" s="74" t="s">
        <v>1208</v>
      </c>
      <c r="KI48" s="145">
        <v>4318</v>
      </c>
      <c r="KJ48" s="145">
        <v>1969</v>
      </c>
      <c r="KK48" s="145">
        <v>725</v>
      </c>
      <c r="KL48" s="145">
        <v>354</v>
      </c>
      <c r="KM48" s="145">
        <v>8309</v>
      </c>
      <c r="KN48" s="145">
        <v>10020</v>
      </c>
      <c r="KO48" s="145">
        <v>11339</v>
      </c>
      <c r="KP48" s="145">
        <v>11552</v>
      </c>
      <c r="KQ48" s="145">
        <v>12433</v>
      </c>
      <c r="KR48" s="145">
        <v>13790</v>
      </c>
      <c r="KS48" s="145">
        <v>16913</v>
      </c>
      <c r="KT48" s="145">
        <v>15690</v>
      </c>
      <c r="KU48" s="145">
        <v>13539</v>
      </c>
      <c r="KV48" s="145">
        <v>11550</v>
      </c>
      <c r="KW48" s="145">
        <v>13455</v>
      </c>
      <c r="KX48" s="74" t="s">
        <v>1207</v>
      </c>
      <c r="KY48" s="145">
        <v>17015</v>
      </c>
      <c r="KZ48" s="145">
        <v>14458</v>
      </c>
      <c r="LA48" s="145">
        <v>11369</v>
      </c>
      <c r="LB48" s="71">
        <v>12576</v>
      </c>
    </row>
    <row r="49" spans="1:314" ht="12" customHeight="1">
      <c r="A49" s="3">
        <v>282031</v>
      </c>
      <c r="B49" s="2" t="s">
        <v>768</v>
      </c>
      <c r="C49" s="94">
        <v>49.42</v>
      </c>
      <c r="D49" s="71">
        <v>304189</v>
      </c>
      <c r="E49" s="72">
        <v>13.8</v>
      </c>
      <c r="F49" s="72">
        <v>60</v>
      </c>
      <c r="G49" s="72">
        <v>26.2</v>
      </c>
      <c r="H49" s="79">
        <v>17071</v>
      </c>
      <c r="I49" s="79">
        <v>33959</v>
      </c>
      <c r="J49" s="79">
        <v>50022</v>
      </c>
      <c r="K49" s="71">
        <v>40481</v>
      </c>
      <c r="L49" s="71">
        <v>140403</v>
      </c>
      <c r="M49" s="71">
        <v>3520</v>
      </c>
      <c r="N49" s="71">
        <v>11117</v>
      </c>
      <c r="O49" s="74">
        <v>10365</v>
      </c>
      <c r="P49" s="74" t="s">
        <v>1208</v>
      </c>
      <c r="Q49" s="74" t="s">
        <v>1208</v>
      </c>
      <c r="R49" s="79">
        <v>303459</v>
      </c>
      <c r="S49" s="71">
        <v>303601</v>
      </c>
      <c r="T49" s="71">
        <v>266910</v>
      </c>
      <c r="U49" s="71">
        <v>143282</v>
      </c>
      <c r="V49" s="71">
        <v>2041281</v>
      </c>
      <c r="W49" s="71">
        <v>748744</v>
      </c>
      <c r="X49" s="71">
        <v>616482</v>
      </c>
      <c r="Y49" s="86">
        <v>42</v>
      </c>
      <c r="Z49" s="477">
        <v>28</v>
      </c>
      <c r="AA49" s="86">
        <v>11</v>
      </c>
      <c r="AB49" s="74" t="s">
        <v>1208</v>
      </c>
      <c r="AC49" s="74" t="s">
        <v>1208</v>
      </c>
      <c r="AD49" s="87" t="s">
        <v>439</v>
      </c>
      <c r="AE49" s="71">
        <v>1034</v>
      </c>
      <c r="AF49" s="86">
        <v>1847</v>
      </c>
      <c r="AG49" s="71">
        <v>1268</v>
      </c>
      <c r="AH49" s="71">
        <v>94807</v>
      </c>
      <c r="AI49" s="71" t="s">
        <v>439</v>
      </c>
      <c r="AJ49" s="74" t="s">
        <v>1208</v>
      </c>
      <c r="AK49" s="477">
        <v>28</v>
      </c>
      <c r="AL49" s="71">
        <v>2911</v>
      </c>
      <c r="AM49" s="74">
        <v>28</v>
      </c>
      <c r="AN49" s="71">
        <v>16246</v>
      </c>
      <c r="AO49" s="71">
        <v>965</v>
      </c>
      <c r="AP49" s="71">
        <v>185</v>
      </c>
      <c r="AQ49" s="102">
        <v>13</v>
      </c>
      <c r="AR49" s="71">
        <v>7452</v>
      </c>
      <c r="AS49" s="71">
        <v>506</v>
      </c>
      <c r="AT49" s="71">
        <v>16</v>
      </c>
      <c r="AU49" s="71">
        <v>424</v>
      </c>
      <c r="AV49" s="71">
        <v>4</v>
      </c>
      <c r="AW49" s="71">
        <v>26</v>
      </c>
      <c r="AX49" s="74" t="s">
        <v>1208</v>
      </c>
      <c r="AY49" s="74" t="s">
        <v>1208</v>
      </c>
      <c r="AZ49" s="74" t="s">
        <v>1208</v>
      </c>
      <c r="BA49" s="74" t="s">
        <v>1208</v>
      </c>
      <c r="BB49" s="72">
        <v>100</v>
      </c>
      <c r="BC49" s="72">
        <v>116.8</v>
      </c>
      <c r="BD49" s="72">
        <v>106.9</v>
      </c>
      <c r="BE49" s="74" t="s">
        <v>1208</v>
      </c>
      <c r="BF49" s="86">
        <v>35</v>
      </c>
      <c r="BG49" s="102">
        <v>40</v>
      </c>
      <c r="BH49" s="102">
        <v>24</v>
      </c>
      <c r="BI49" s="74" t="s">
        <v>1208</v>
      </c>
      <c r="BJ49" s="74" t="s">
        <v>1208</v>
      </c>
      <c r="BK49" s="86">
        <v>2</v>
      </c>
      <c r="BL49" s="86">
        <v>0</v>
      </c>
      <c r="BM49" s="102">
        <v>8</v>
      </c>
      <c r="BN49" s="102">
        <v>5</v>
      </c>
      <c r="BO49" s="74">
        <v>2</v>
      </c>
      <c r="BP49" s="71">
        <v>9204</v>
      </c>
      <c r="BQ49" s="74" t="s">
        <v>439</v>
      </c>
      <c r="BR49" s="71" t="s">
        <v>439</v>
      </c>
      <c r="BS49" s="74" t="s">
        <v>439</v>
      </c>
      <c r="BT49" s="71" t="s">
        <v>439</v>
      </c>
      <c r="BU49" s="74">
        <v>1</v>
      </c>
      <c r="BV49" s="71">
        <v>2102</v>
      </c>
      <c r="BW49" s="72">
        <v>47.5</v>
      </c>
      <c r="BX49" s="86" t="s">
        <v>439</v>
      </c>
      <c r="BY49" s="86" t="s">
        <v>439</v>
      </c>
      <c r="BZ49" s="86" t="s">
        <v>439</v>
      </c>
      <c r="CA49" s="86" t="s">
        <v>439</v>
      </c>
      <c r="CB49" s="72">
        <v>60.6</v>
      </c>
      <c r="CC49" s="101">
        <v>0.66</v>
      </c>
      <c r="CD49" s="72">
        <v>23.3</v>
      </c>
      <c r="CE49" s="72">
        <v>4.0384110287570225</v>
      </c>
      <c r="CF49" s="72">
        <v>60.679479999999998</v>
      </c>
      <c r="CG49" s="74">
        <v>21</v>
      </c>
      <c r="CH49" s="71">
        <v>3840</v>
      </c>
      <c r="CI49" s="74">
        <v>256</v>
      </c>
      <c r="CJ49" s="74">
        <v>733</v>
      </c>
      <c r="CK49" s="74">
        <v>2991</v>
      </c>
      <c r="CL49" s="74">
        <v>886</v>
      </c>
      <c r="CM49" s="74">
        <v>248</v>
      </c>
      <c r="CN49" s="74">
        <v>403</v>
      </c>
      <c r="CO49" s="94">
        <v>1.64</v>
      </c>
      <c r="CP49" s="86">
        <v>6716000</v>
      </c>
      <c r="CQ49" s="74" t="s">
        <v>439</v>
      </c>
      <c r="CR49" s="74" t="s">
        <v>439</v>
      </c>
      <c r="CS49" s="74">
        <v>4</v>
      </c>
      <c r="CT49" s="74">
        <v>2</v>
      </c>
      <c r="CU49" s="74">
        <v>180</v>
      </c>
      <c r="CV49" s="74">
        <v>16</v>
      </c>
      <c r="CW49" s="71">
        <v>1120</v>
      </c>
      <c r="CX49" s="74">
        <v>6</v>
      </c>
      <c r="CY49" s="74">
        <v>596</v>
      </c>
      <c r="CZ49" s="86">
        <v>21</v>
      </c>
      <c r="DA49" s="86">
        <v>330</v>
      </c>
      <c r="DB49" s="86">
        <v>8</v>
      </c>
      <c r="DC49" s="86">
        <v>73</v>
      </c>
      <c r="DD49" s="86">
        <v>11</v>
      </c>
      <c r="DE49" s="86">
        <v>299</v>
      </c>
      <c r="DF49" s="71">
        <v>9154</v>
      </c>
      <c r="DG49" s="71">
        <v>1471</v>
      </c>
      <c r="DH49" s="87">
        <v>1920</v>
      </c>
      <c r="DI49" s="87">
        <v>905732.90399999998</v>
      </c>
      <c r="DJ49" s="87">
        <v>247803.33100000001</v>
      </c>
      <c r="DK49" s="87">
        <v>554074.74800000002</v>
      </c>
      <c r="DL49" s="71">
        <v>79792</v>
      </c>
      <c r="DM49" s="74">
        <v>6</v>
      </c>
      <c r="DN49" s="87">
        <v>15347</v>
      </c>
      <c r="DO49" s="87">
        <v>1852</v>
      </c>
      <c r="DP49" s="87">
        <v>1162</v>
      </c>
      <c r="DQ49" s="86">
        <v>88</v>
      </c>
      <c r="DR49" s="86">
        <v>1377</v>
      </c>
      <c r="DS49" s="71">
        <v>7776</v>
      </c>
      <c r="DT49" s="122">
        <v>11213</v>
      </c>
      <c r="DU49" s="71">
        <v>3157</v>
      </c>
      <c r="DV49" s="71">
        <v>2873</v>
      </c>
      <c r="DW49" s="86">
        <v>190</v>
      </c>
      <c r="DX49" s="86">
        <v>245</v>
      </c>
      <c r="DY49" s="86">
        <v>4</v>
      </c>
      <c r="DZ49" s="86">
        <v>2026</v>
      </c>
      <c r="EA49" s="86">
        <v>40</v>
      </c>
      <c r="EB49" s="86">
        <v>13056</v>
      </c>
      <c r="EC49" s="74" t="s">
        <v>1208</v>
      </c>
      <c r="ED49" s="116">
        <v>115</v>
      </c>
      <c r="EE49" s="71">
        <v>8444</v>
      </c>
      <c r="EF49" s="118">
        <v>8074</v>
      </c>
      <c r="EG49" s="74">
        <v>149</v>
      </c>
      <c r="EH49" s="115">
        <v>1187</v>
      </c>
      <c r="EI49" s="86">
        <v>121</v>
      </c>
      <c r="EJ49" s="86">
        <v>109</v>
      </c>
      <c r="EK49" s="72">
        <v>45.5</v>
      </c>
      <c r="EL49" s="86">
        <v>45</v>
      </c>
      <c r="EM49" s="86">
        <v>255</v>
      </c>
      <c r="EN49" s="86">
        <v>945</v>
      </c>
      <c r="EO49" s="87">
        <v>307</v>
      </c>
      <c r="EP49" s="87">
        <v>71</v>
      </c>
      <c r="EQ49" s="87">
        <v>2637</v>
      </c>
      <c r="ER49" s="71">
        <v>2692</v>
      </c>
      <c r="ES49" s="72">
        <v>96.8</v>
      </c>
      <c r="ET49" s="72">
        <v>95.9</v>
      </c>
      <c r="EU49" s="87">
        <v>648</v>
      </c>
      <c r="EV49" s="74">
        <v>17</v>
      </c>
      <c r="EW49" s="87">
        <v>57605</v>
      </c>
      <c r="EX49" s="72">
        <v>23.5</v>
      </c>
      <c r="EY49" s="87">
        <v>390430</v>
      </c>
      <c r="EZ49" s="74">
        <v>-3.588722920365564</v>
      </c>
      <c r="FA49" s="86">
        <v>226</v>
      </c>
      <c r="FB49" s="86">
        <v>8</v>
      </c>
      <c r="FC49" s="120">
        <v>1010</v>
      </c>
      <c r="FD49" s="86">
        <v>112</v>
      </c>
      <c r="FE49" s="328" t="s">
        <v>1209</v>
      </c>
      <c r="FF49" s="86">
        <v>100</v>
      </c>
      <c r="FG49" s="72">
        <v>100</v>
      </c>
      <c r="FH49" s="71">
        <v>98960</v>
      </c>
      <c r="FI49" s="71">
        <v>6465</v>
      </c>
      <c r="FJ49" s="71">
        <v>0</v>
      </c>
      <c r="FK49" s="115">
        <v>88030</v>
      </c>
      <c r="FL49" s="71">
        <v>77409</v>
      </c>
      <c r="FM49" s="71">
        <v>5681</v>
      </c>
      <c r="FN49" s="71">
        <v>4940</v>
      </c>
      <c r="FO49" s="71">
        <v>4465</v>
      </c>
      <c r="FP49" s="119">
        <v>10.6</v>
      </c>
      <c r="FQ49" s="116">
        <v>432</v>
      </c>
      <c r="FR49" s="111">
        <v>6.9</v>
      </c>
      <c r="FS49" s="118">
        <v>9576</v>
      </c>
      <c r="FT49" s="86">
        <v>0</v>
      </c>
      <c r="FU49" s="86">
        <v>45</v>
      </c>
      <c r="FV49" s="86">
        <v>155</v>
      </c>
      <c r="FW49" s="96">
        <v>24</v>
      </c>
      <c r="FX49" s="95">
        <v>945</v>
      </c>
      <c r="FY49" s="149">
        <v>67.033682680075117</v>
      </c>
      <c r="FZ49" s="74" t="s">
        <v>1208</v>
      </c>
      <c r="GA49" s="111">
        <v>99.992999999999995</v>
      </c>
      <c r="GB49" s="111">
        <v>97.7</v>
      </c>
      <c r="GC49" s="72">
        <v>99.6</v>
      </c>
      <c r="GD49" s="80">
        <v>52.8</v>
      </c>
      <c r="GE49" s="117">
        <v>55</v>
      </c>
      <c r="GF49" s="116">
        <v>7</v>
      </c>
      <c r="GG49" s="116">
        <v>40</v>
      </c>
      <c r="GH49" s="86">
        <v>931</v>
      </c>
      <c r="GI49" s="86">
        <v>6</v>
      </c>
      <c r="GJ49" s="86">
        <v>1809</v>
      </c>
      <c r="GK49" s="86">
        <v>2245</v>
      </c>
      <c r="GL49" s="86">
        <v>5</v>
      </c>
      <c r="GM49" s="115">
        <v>3625857</v>
      </c>
      <c r="GN49" s="114">
        <v>1516</v>
      </c>
      <c r="GO49" s="86" t="s">
        <v>439</v>
      </c>
      <c r="GP49" s="86" t="s">
        <v>439</v>
      </c>
      <c r="GQ49" s="71">
        <v>8937</v>
      </c>
      <c r="GR49" s="74">
        <v>9</v>
      </c>
      <c r="GS49" s="74">
        <v>1112</v>
      </c>
      <c r="GT49" s="74">
        <v>7816</v>
      </c>
      <c r="GU49" s="71">
        <v>100301</v>
      </c>
      <c r="GV49" s="71">
        <v>54</v>
      </c>
      <c r="GW49" s="71">
        <v>25941</v>
      </c>
      <c r="GX49" s="71">
        <v>74306</v>
      </c>
      <c r="GY49" s="71">
        <v>360</v>
      </c>
      <c r="GZ49" s="71">
        <v>3052</v>
      </c>
      <c r="HA49" s="71">
        <v>409183</v>
      </c>
      <c r="HB49" s="71">
        <v>1428</v>
      </c>
      <c r="HC49" s="71">
        <v>12371</v>
      </c>
      <c r="HD49" s="71">
        <v>214988</v>
      </c>
      <c r="HE49" s="71">
        <v>289</v>
      </c>
      <c r="HF49" s="71">
        <v>24900</v>
      </c>
      <c r="HG49" s="71">
        <v>1385328.44</v>
      </c>
      <c r="HH49" s="74">
        <v>275</v>
      </c>
      <c r="HI49" s="86">
        <v>10621</v>
      </c>
      <c r="HJ49" s="86">
        <v>352765</v>
      </c>
      <c r="HK49" s="88" t="s">
        <v>939</v>
      </c>
      <c r="HL49" s="86">
        <v>200</v>
      </c>
      <c r="HM49" s="71">
        <v>874</v>
      </c>
      <c r="HN49" s="71">
        <v>425</v>
      </c>
      <c r="HO49" s="87">
        <v>43</v>
      </c>
      <c r="HP49" s="74" t="s">
        <v>1208</v>
      </c>
      <c r="HQ49" s="74" t="s">
        <v>1208</v>
      </c>
      <c r="HR49" s="74" t="s">
        <v>1208</v>
      </c>
      <c r="HS49" s="87">
        <v>3</v>
      </c>
      <c r="HT49" s="71">
        <v>622741</v>
      </c>
      <c r="HU49" s="71">
        <v>4460593</v>
      </c>
      <c r="HV49" s="86">
        <v>500665</v>
      </c>
      <c r="HW49" s="86">
        <v>638773</v>
      </c>
      <c r="HX49" s="86">
        <v>195618</v>
      </c>
      <c r="HY49" s="86">
        <v>3850</v>
      </c>
      <c r="HZ49" s="86">
        <v>3850</v>
      </c>
      <c r="IA49" s="86">
        <v>108960</v>
      </c>
      <c r="IB49" s="86">
        <v>71935</v>
      </c>
      <c r="IC49" s="85">
        <v>55665</v>
      </c>
      <c r="ID49" s="85">
        <v>28121000</v>
      </c>
      <c r="IE49" s="85" t="s">
        <v>439</v>
      </c>
      <c r="IF49" s="79">
        <v>184</v>
      </c>
      <c r="IG49" s="79" t="s">
        <v>439</v>
      </c>
      <c r="IH49" s="85">
        <v>73</v>
      </c>
      <c r="II49" s="79" t="s">
        <v>439</v>
      </c>
      <c r="IJ49" s="85">
        <v>630</v>
      </c>
      <c r="IK49" s="71">
        <v>118085</v>
      </c>
      <c r="IL49" s="79">
        <v>300</v>
      </c>
      <c r="IM49" s="142" t="s">
        <v>439</v>
      </c>
      <c r="IN49" s="112">
        <v>37.64</v>
      </c>
      <c r="IO49" s="85">
        <v>289204</v>
      </c>
      <c r="IP49" s="162" t="s">
        <v>871</v>
      </c>
      <c r="IQ49" s="127">
        <v>3.9</v>
      </c>
      <c r="IR49" s="127">
        <v>3.9</v>
      </c>
      <c r="IS49" s="80">
        <v>827.6</v>
      </c>
      <c r="IT49" s="80">
        <v>824</v>
      </c>
      <c r="IU49" s="71">
        <v>50945</v>
      </c>
      <c r="IV49" s="72">
        <v>67.8</v>
      </c>
      <c r="IW49" s="72">
        <v>65</v>
      </c>
      <c r="IX49" s="72">
        <v>39.700000000000003</v>
      </c>
      <c r="IY49" s="72">
        <v>71.3</v>
      </c>
      <c r="IZ49" s="72">
        <v>21.7</v>
      </c>
      <c r="JA49" s="79">
        <v>1</v>
      </c>
      <c r="JB49" s="79">
        <v>9</v>
      </c>
      <c r="JC49" s="111">
        <v>69.12</v>
      </c>
      <c r="JD49" s="110">
        <v>0.78</v>
      </c>
      <c r="JE49" s="109">
        <v>94.2</v>
      </c>
      <c r="JF49" s="109">
        <v>3.4</v>
      </c>
      <c r="JG49" s="109">
        <v>3.2</v>
      </c>
      <c r="JH49" s="108">
        <v>120270468</v>
      </c>
      <c r="JI49" s="106">
        <v>34</v>
      </c>
      <c r="JJ49" s="74">
        <v>47</v>
      </c>
      <c r="JK49" s="74" t="s">
        <v>439</v>
      </c>
      <c r="JL49" s="74" t="s">
        <v>439</v>
      </c>
      <c r="JM49" s="74">
        <v>25.5</v>
      </c>
      <c r="JN49" s="72">
        <v>43.1</v>
      </c>
      <c r="JO49" s="462">
        <v>2037</v>
      </c>
      <c r="JP49" s="74" t="s">
        <v>1208</v>
      </c>
      <c r="JQ49" s="74" t="s">
        <v>1208</v>
      </c>
      <c r="JR49" s="74" t="s">
        <v>1208</v>
      </c>
      <c r="JS49" s="72">
        <v>12</v>
      </c>
      <c r="JT49" s="72">
        <v>28</v>
      </c>
      <c r="JU49" s="71">
        <v>59271</v>
      </c>
      <c r="JV49" s="71">
        <v>1094</v>
      </c>
      <c r="JW49" s="71">
        <v>1123</v>
      </c>
      <c r="JX49" s="71">
        <v>4927</v>
      </c>
      <c r="JY49" s="71">
        <v>6363</v>
      </c>
      <c r="JZ49" s="71">
        <v>6270</v>
      </c>
      <c r="KA49" s="71">
        <v>6735</v>
      </c>
      <c r="KB49" s="71">
        <v>7748</v>
      </c>
      <c r="KC49" s="71">
        <v>9482</v>
      </c>
      <c r="KD49" s="71">
        <v>8343</v>
      </c>
      <c r="KE49" s="71">
        <v>6785</v>
      </c>
      <c r="KF49" s="71">
        <v>4510</v>
      </c>
      <c r="KG49" s="71">
        <v>2950</v>
      </c>
      <c r="KH49" s="74" t="s">
        <v>1208</v>
      </c>
      <c r="KI49" s="71">
        <v>2236</v>
      </c>
      <c r="KJ49" s="71">
        <v>958</v>
      </c>
      <c r="KK49" s="71">
        <v>354</v>
      </c>
      <c r="KL49" s="71">
        <v>213</v>
      </c>
      <c r="KM49" s="71">
        <v>6583</v>
      </c>
      <c r="KN49" s="71">
        <v>6633</v>
      </c>
      <c r="KO49" s="71">
        <v>7632</v>
      </c>
      <c r="KP49" s="71">
        <v>8542</v>
      </c>
      <c r="KQ49" s="71">
        <v>9443</v>
      </c>
      <c r="KR49" s="71">
        <v>10126</v>
      </c>
      <c r="KS49" s="71">
        <v>12049</v>
      </c>
      <c r="KT49" s="71">
        <v>10758</v>
      </c>
      <c r="KU49" s="71">
        <v>9520</v>
      </c>
      <c r="KV49" s="71">
        <v>8067</v>
      </c>
      <c r="KW49" s="71">
        <v>9148</v>
      </c>
      <c r="KX49" s="74" t="s">
        <v>1207</v>
      </c>
      <c r="KY49" s="71">
        <v>11366</v>
      </c>
      <c r="KZ49" s="71">
        <v>9455</v>
      </c>
      <c r="LA49" s="71">
        <v>6997</v>
      </c>
      <c r="LB49" s="71">
        <v>8245</v>
      </c>
    </row>
    <row r="50" spans="1:314" ht="12" customHeight="1">
      <c r="A50" s="3">
        <v>282049</v>
      </c>
      <c r="B50" s="2" t="s">
        <v>734</v>
      </c>
      <c r="C50" s="94">
        <v>100.18</v>
      </c>
      <c r="D50" s="71">
        <v>483641</v>
      </c>
      <c r="E50" s="72">
        <v>13.5</v>
      </c>
      <c r="F50" s="72">
        <v>62.2</v>
      </c>
      <c r="G50" s="72">
        <v>24.2</v>
      </c>
      <c r="H50" s="79">
        <v>23743</v>
      </c>
      <c r="I50" s="79">
        <v>50912</v>
      </c>
      <c r="J50" s="79">
        <v>79964</v>
      </c>
      <c r="K50" s="71">
        <v>59717</v>
      </c>
      <c r="L50" s="71">
        <v>224624</v>
      </c>
      <c r="M50" s="71">
        <v>7144</v>
      </c>
      <c r="N50" s="71">
        <v>20355</v>
      </c>
      <c r="O50" s="74">
        <v>20396</v>
      </c>
      <c r="P50" s="74" t="s">
        <v>1208</v>
      </c>
      <c r="Q50" s="74" t="s">
        <v>1208</v>
      </c>
      <c r="R50" s="79">
        <v>486693</v>
      </c>
      <c r="S50" s="71">
        <v>485587</v>
      </c>
      <c r="T50" s="71">
        <v>422602</v>
      </c>
      <c r="U50" s="71">
        <v>442879</v>
      </c>
      <c r="V50" s="71">
        <v>2668287</v>
      </c>
      <c r="W50" s="71">
        <v>1171502</v>
      </c>
      <c r="X50" s="71">
        <v>1060846</v>
      </c>
      <c r="Y50" s="86">
        <v>60</v>
      </c>
      <c r="Z50" s="477">
        <v>90</v>
      </c>
      <c r="AA50" s="86">
        <v>40</v>
      </c>
      <c r="AB50" s="74" t="s">
        <v>1208</v>
      </c>
      <c r="AC50" s="74" t="s">
        <v>1208</v>
      </c>
      <c r="AD50" s="86" t="s">
        <v>439</v>
      </c>
      <c r="AE50" s="71">
        <v>308</v>
      </c>
      <c r="AF50" s="86">
        <v>501</v>
      </c>
      <c r="AG50" s="71">
        <v>3181</v>
      </c>
      <c r="AH50" s="71">
        <v>240550</v>
      </c>
      <c r="AI50" s="71">
        <v>2121</v>
      </c>
      <c r="AJ50" s="74" t="s">
        <v>1208</v>
      </c>
      <c r="AK50" s="477">
        <v>60</v>
      </c>
      <c r="AL50" s="71">
        <v>7575</v>
      </c>
      <c r="AM50" s="74">
        <v>40</v>
      </c>
      <c r="AN50" s="71">
        <v>26394</v>
      </c>
      <c r="AO50" s="71">
        <v>1415</v>
      </c>
      <c r="AP50" s="71">
        <v>421</v>
      </c>
      <c r="AQ50" s="102">
        <v>19</v>
      </c>
      <c r="AR50" s="71">
        <v>10892</v>
      </c>
      <c r="AS50" s="71">
        <v>695</v>
      </c>
      <c r="AT50" s="71">
        <v>13</v>
      </c>
      <c r="AU50" s="71">
        <v>637</v>
      </c>
      <c r="AV50" s="71">
        <v>9</v>
      </c>
      <c r="AW50" s="71">
        <v>18</v>
      </c>
      <c r="AX50" s="74" t="s">
        <v>1208</v>
      </c>
      <c r="AY50" s="74" t="s">
        <v>1208</v>
      </c>
      <c r="AZ50" s="74" t="s">
        <v>1208</v>
      </c>
      <c r="BA50" s="74" t="s">
        <v>1208</v>
      </c>
      <c r="BB50" s="72">
        <v>100</v>
      </c>
      <c r="BC50" s="72">
        <v>126.7</v>
      </c>
      <c r="BD50" s="72">
        <v>110.8</v>
      </c>
      <c r="BE50" s="74" t="s">
        <v>1208</v>
      </c>
      <c r="BF50" s="86">
        <v>0</v>
      </c>
      <c r="BG50" s="102">
        <v>42</v>
      </c>
      <c r="BH50" s="102">
        <v>42</v>
      </c>
      <c r="BI50" s="74" t="s">
        <v>1208</v>
      </c>
      <c r="BJ50" s="74" t="s">
        <v>1208</v>
      </c>
      <c r="BK50" s="86">
        <v>0</v>
      </c>
      <c r="BL50" s="86">
        <v>0</v>
      </c>
      <c r="BM50" s="102">
        <v>0</v>
      </c>
      <c r="BN50" s="102">
        <v>0</v>
      </c>
      <c r="BO50" s="74">
        <v>9</v>
      </c>
      <c r="BP50" s="71">
        <v>19685</v>
      </c>
      <c r="BQ50" s="74">
        <v>1</v>
      </c>
      <c r="BR50" s="71">
        <v>20355</v>
      </c>
      <c r="BS50" s="74">
        <v>6</v>
      </c>
      <c r="BT50" s="71">
        <v>93924</v>
      </c>
      <c r="BU50" s="74">
        <v>1</v>
      </c>
      <c r="BV50" s="71">
        <v>1242</v>
      </c>
      <c r="BW50" s="72">
        <v>47</v>
      </c>
      <c r="BX50" s="86">
        <v>4</v>
      </c>
      <c r="BY50" s="86">
        <v>6</v>
      </c>
      <c r="BZ50" s="86">
        <v>1818</v>
      </c>
      <c r="CA50" s="86">
        <v>33222</v>
      </c>
      <c r="CB50" s="72">
        <v>48</v>
      </c>
      <c r="CC50" s="101">
        <v>0.76</v>
      </c>
      <c r="CD50" s="72">
        <v>24.1</v>
      </c>
      <c r="CE50" s="72">
        <v>3.636680006960153</v>
      </c>
      <c r="CF50" s="72">
        <v>61.756010000000003</v>
      </c>
      <c r="CG50" s="74">
        <v>25</v>
      </c>
      <c r="CH50" s="71">
        <v>5335</v>
      </c>
      <c r="CI50" s="74">
        <v>552</v>
      </c>
      <c r="CJ50" s="74">
        <v>1721</v>
      </c>
      <c r="CK50" s="74">
        <v>4190</v>
      </c>
      <c r="CL50" s="74">
        <v>1274</v>
      </c>
      <c r="CM50" s="74">
        <v>314</v>
      </c>
      <c r="CN50" s="74">
        <v>587</v>
      </c>
      <c r="CO50" s="94">
        <v>1.39</v>
      </c>
      <c r="CP50" s="101" t="s">
        <v>439</v>
      </c>
      <c r="CQ50" s="74" t="s">
        <v>439</v>
      </c>
      <c r="CR50" s="74" t="s">
        <v>439</v>
      </c>
      <c r="CS50" s="74">
        <v>1</v>
      </c>
      <c r="CT50" s="74">
        <v>1</v>
      </c>
      <c r="CU50" s="74">
        <v>50</v>
      </c>
      <c r="CV50" s="74">
        <v>18</v>
      </c>
      <c r="CW50" s="71">
        <v>1688</v>
      </c>
      <c r="CX50" s="74">
        <v>9</v>
      </c>
      <c r="CY50" s="74">
        <v>876</v>
      </c>
      <c r="CZ50" s="86">
        <v>21</v>
      </c>
      <c r="DA50" s="86">
        <v>391</v>
      </c>
      <c r="DB50" s="86">
        <v>10</v>
      </c>
      <c r="DC50" s="86">
        <v>117</v>
      </c>
      <c r="DD50" s="86">
        <v>4</v>
      </c>
      <c r="DE50" s="86">
        <v>110</v>
      </c>
      <c r="DF50" s="71">
        <v>14037</v>
      </c>
      <c r="DG50" s="71">
        <v>2326</v>
      </c>
      <c r="DH50" s="87">
        <v>2485</v>
      </c>
      <c r="DI50" s="87">
        <v>1541263.6939999999</v>
      </c>
      <c r="DJ50" s="87">
        <v>289587.22399999999</v>
      </c>
      <c r="DK50" s="87">
        <v>709713.87</v>
      </c>
      <c r="DL50" s="71">
        <v>117520</v>
      </c>
      <c r="DM50" s="74">
        <v>15</v>
      </c>
      <c r="DN50" s="87">
        <v>22413</v>
      </c>
      <c r="DO50" s="87">
        <v>2102</v>
      </c>
      <c r="DP50" s="87">
        <v>1730</v>
      </c>
      <c r="DQ50" s="86">
        <v>75</v>
      </c>
      <c r="DR50" s="86">
        <v>2197</v>
      </c>
      <c r="DS50" s="71">
        <v>17580</v>
      </c>
      <c r="DT50" s="122">
        <v>15627</v>
      </c>
      <c r="DU50" s="71">
        <v>4350</v>
      </c>
      <c r="DV50" s="71">
        <v>3759</v>
      </c>
      <c r="DW50" s="86">
        <v>313</v>
      </c>
      <c r="DX50" s="86">
        <v>232</v>
      </c>
      <c r="DY50" s="86">
        <v>1</v>
      </c>
      <c r="DZ50" s="86">
        <v>2129</v>
      </c>
      <c r="EA50" s="86">
        <v>41</v>
      </c>
      <c r="EB50" s="86">
        <v>17155</v>
      </c>
      <c r="EC50" s="74" t="s">
        <v>1208</v>
      </c>
      <c r="ED50" s="116">
        <v>141</v>
      </c>
      <c r="EE50" s="71">
        <v>9243</v>
      </c>
      <c r="EF50" s="118">
        <v>9086</v>
      </c>
      <c r="EG50" s="74">
        <v>182</v>
      </c>
      <c r="EH50" s="115">
        <v>1556</v>
      </c>
      <c r="EI50" s="86">
        <v>127</v>
      </c>
      <c r="EJ50" s="86">
        <v>120</v>
      </c>
      <c r="EK50" s="72">
        <v>68</v>
      </c>
      <c r="EL50" s="86">
        <v>72</v>
      </c>
      <c r="EM50" s="86">
        <v>233</v>
      </c>
      <c r="EN50" s="86">
        <v>3353</v>
      </c>
      <c r="EO50" s="87">
        <v>886</v>
      </c>
      <c r="EP50" s="87">
        <v>74</v>
      </c>
      <c r="EQ50" s="87">
        <v>2835</v>
      </c>
      <c r="ER50" s="71">
        <v>3716</v>
      </c>
      <c r="ES50" s="72">
        <v>93.3</v>
      </c>
      <c r="ET50" s="72">
        <v>91.5</v>
      </c>
      <c r="EU50" s="87">
        <v>995</v>
      </c>
      <c r="EV50" s="72">
        <v>16.09</v>
      </c>
      <c r="EW50" s="87">
        <v>85294</v>
      </c>
      <c r="EX50" s="72">
        <v>34.6</v>
      </c>
      <c r="EY50" s="87">
        <v>389603</v>
      </c>
      <c r="EZ50" s="72">
        <v>-1.25</v>
      </c>
      <c r="FA50" s="86">
        <v>304</v>
      </c>
      <c r="FB50" s="86">
        <v>22</v>
      </c>
      <c r="FC50" s="125">
        <v>3209</v>
      </c>
      <c r="FD50" s="86">
        <v>73</v>
      </c>
      <c r="FE50" s="328" t="s">
        <v>1209</v>
      </c>
      <c r="FF50" s="86">
        <v>100</v>
      </c>
      <c r="FG50" s="72">
        <v>100</v>
      </c>
      <c r="FH50" s="71">
        <v>168853</v>
      </c>
      <c r="FI50" s="71">
        <v>13872</v>
      </c>
      <c r="FJ50" s="71">
        <v>0</v>
      </c>
      <c r="FK50" s="115">
        <v>144769</v>
      </c>
      <c r="FL50" s="71">
        <v>127180</v>
      </c>
      <c r="FM50" s="71">
        <v>8243</v>
      </c>
      <c r="FN50" s="71">
        <v>9346</v>
      </c>
      <c r="FO50" s="71">
        <v>10212</v>
      </c>
      <c r="FP50" s="119">
        <v>13.6</v>
      </c>
      <c r="FQ50" s="116">
        <v>527</v>
      </c>
      <c r="FR50" s="111">
        <v>10.06</v>
      </c>
      <c r="FS50" s="118">
        <v>13508</v>
      </c>
      <c r="FT50" s="86">
        <v>0</v>
      </c>
      <c r="FU50" s="86">
        <v>226</v>
      </c>
      <c r="FV50" s="86">
        <v>1752</v>
      </c>
      <c r="FW50" s="96">
        <v>27</v>
      </c>
      <c r="FX50" s="95">
        <v>1628</v>
      </c>
      <c r="FY50" s="149">
        <v>56.972085324103681</v>
      </c>
      <c r="FZ50" s="74" t="s">
        <v>1208</v>
      </c>
      <c r="GA50" s="111">
        <v>99.9</v>
      </c>
      <c r="GB50" s="111">
        <v>94.5</v>
      </c>
      <c r="GC50" s="72">
        <v>99.9</v>
      </c>
      <c r="GD50" s="80">
        <v>94.7</v>
      </c>
      <c r="GE50" s="117">
        <v>84</v>
      </c>
      <c r="GF50" s="116">
        <v>8</v>
      </c>
      <c r="GG50" s="116">
        <v>72</v>
      </c>
      <c r="GH50" s="86">
        <v>1095</v>
      </c>
      <c r="GI50" s="86">
        <v>5</v>
      </c>
      <c r="GJ50" s="86">
        <v>2913</v>
      </c>
      <c r="GK50" s="86">
        <v>5365</v>
      </c>
      <c r="GL50" s="86">
        <v>6</v>
      </c>
      <c r="GM50" s="115">
        <v>6634058.5</v>
      </c>
      <c r="GN50" s="114">
        <v>1013</v>
      </c>
      <c r="GO50" s="86" t="s">
        <v>439</v>
      </c>
      <c r="GP50" s="86" t="s">
        <v>439</v>
      </c>
      <c r="GQ50" s="71">
        <v>13895</v>
      </c>
      <c r="GR50" s="74">
        <v>16</v>
      </c>
      <c r="GS50" s="74">
        <v>1171</v>
      </c>
      <c r="GT50" s="74">
        <v>12708</v>
      </c>
      <c r="GU50" s="71">
        <v>150119</v>
      </c>
      <c r="GV50" s="71">
        <v>98</v>
      </c>
      <c r="GW50" s="71">
        <v>17667</v>
      </c>
      <c r="GX50" s="71">
        <v>132354</v>
      </c>
      <c r="GY50" s="71">
        <v>450</v>
      </c>
      <c r="GZ50" s="71">
        <v>5152</v>
      </c>
      <c r="HA50" s="71">
        <v>1082985</v>
      </c>
      <c r="HB50" s="71">
        <v>2059</v>
      </c>
      <c r="HC50" s="71">
        <v>21274</v>
      </c>
      <c r="HD50" s="71">
        <v>441892</v>
      </c>
      <c r="HE50" s="71">
        <v>168</v>
      </c>
      <c r="HF50" s="71">
        <v>8828</v>
      </c>
      <c r="HG50" s="71">
        <v>267643.36</v>
      </c>
      <c r="HH50" s="74">
        <v>162</v>
      </c>
      <c r="HI50" s="86">
        <v>5912</v>
      </c>
      <c r="HJ50" s="86" t="s">
        <v>439</v>
      </c>
      <c r="HK50" s="88">
        <v>2</v>
      </c>
      <c r="HL50" s="86">
        <v>0</v>
      </c>
      <c r="HM50" s="71">
        <v>319</v>
      </c>
      <c r="HN50" s="71">
        <v>144</v>
      </c>
      <c r="HO50" s="87">
        <v>0</v>
      </c>
      <c r="HP50" s="74" t="s">
        <v>1208</v>
      </c>
      <c r="HQ50" s="74" t="s">
        <v>1208</v>
      </c>
      <c r="HR50" s="74" t="s">
        <v>1208</v>
      </c>
      <c r="HS50" s="87">
        <v>3</v>
      </c>
      <c r="HT50" s="71">
        <v>969411</v>
      </c>
      <c r="HU50" s="71">
        <v>7584423</v>
      </c>
      <c r="HV50" s="86">
        <v>843202</v>
      </c>
      <c r="HW50" s="86">
        <v>956676</v>
      </c>
      <c r="HX50" s="86">
        <v>223485</v>
      </c>
      <c r="HY50" s="86">
        <v>18583</v>
      </c>
      <c r="HZ50" s="86">
        <v>24304</v>
      </c>
      <c r="IA50" s="86">
        <v>183210</v>
      </c>
      <c r="IB50" s="86">
        <v>153090</v>
      </c>
      <c r="IC50" s="85">
        <v>88407</v>
      </c>
      <c r="ID50" s="85">
        <v>14548000</v>
      </c>
      <c r="IE50" s="85" t="s">
        <v>439</v>
      </c>
      <c r="IF50" s="79">
        <v>147</v>
      </c>
      <c r="IG50" s="79" t="s">
        <v>439</v>
      </c>
      <c r="IH50" s="85">
        <v>80</v>
      </c>
      <c r="II50" s="79" t="s">
        <v>439</v>
      </c>
      <c r="IJ50" s="85">
        <v>41785</v>
      </c>
      <c r="IK50" s="71">
        <v>146871</v>
      </c>
      <c r="IL50" s="79">
        <v>1320</v>
      </c>
      <c r="IM50" s="113">
        <v>0</v>
      </c>
      <c r="IN50" s="112">
        <v>41.43</v>
      </c>
      <c r="IO50" s="85">
        <v>454756</v>
      </c>
      <c r="IP50" s="162" t="s">
        <v>439</v>
      </c>
      <c r="IQ50" s="80">
        <v>14.6</v>
      </c>
      <c r="IR50" s="80">
        <v>13.1</v>
      </c>
      <c r="IS50" s="80">
        <v>1190.7</v>
      </c>
      <c r="IT50" s="80">
        <v>1184</v>
      </c>
      <c r="IU50" s="71">
        <v>37957</v>
      </c>
      <c r="IV50" s="72">
        <v>70.900000000000006</v>
      </c>
      <c r="IW50" s="72">
        <v>62.3</v>
      </c>
      <c r="IX50" s="72">
        <v>46.3</v>
      </c>
      <c r="IY50" s="72">
        <v>68.7</v>
      </c>
      <c r="IZ50" s="72">
        <v>34.200000000000003</v>
      </c>
      <c r="JA50" s="79">
        <v>4</v>
      </c>
      <c r="JB50" s="79">
        <v>17</v>
      </c>
      <c r="JC50" s="111">
        <v>69.599999999999994</v>
      </c>
      <c r="JD50" s="110">
        <v>0.95599999999999996</v>
      </c>
      <c r="JE50" s="109">
        <v>97.3</v>
      </c>
      <c r="JF50" s="109">
        <v>4.0999999999999996</v>
      </c>
      <c r="JG50" s="109">
        <v>4.8600000000000003</v>
      </c>
      <c r="JH50" s="108">
        <v>137393585</v>
      </c>
      <c r="JI50" s="74">
        <v>45.1</v>
      </c>
      <c r="JJ50" s="74">
        <v>44.5</v>
      </c>
      <c r="JK50" s="74" t="s">
        <v>439</v>
      </c>
      <c r="JL50" s="74" t="s">
        <v>439</v>
      </c>
      <c r="JM50" s="74">
        <v>6.3</v>
      </c>
      <c r="JN50" s="72">
        <v>41.9</v>
      </c>
      <c r="JO50" s="462">
        <v>3860</v>
      </c>
      <c r="JP50" s="74" t="s">
        <v>1208</v>
      </c>
      <c r="JQ50" s="74" t="s">
        <v>1208</v>
      </c>
      <c r="JR50" s="74" t="s">
        <v>1208</v>
      </c>
      <c r="JS50" s="72">
        <v>8.3000000000000007</v>
      </c>
      <c r="JT50" s="72">
        <v>32.9</v>
      </c>
      <c r="JU50" s="71">
        <v>96366</v>
      </c>
      <c r="JV50" s="71">
        <v>1774</v>
      </c>
      <c r="JW50" s="71">
        <v>2028</v>
      </c>
      <c r="JX50" s="71">
        <v>9020</v>
      </c>
      <c r="JY50" s="71">
        <v>10054</v>
      </c>
      <c r="JZ50" s="71">
        <v>9390</v>
      </c>
      <c r="KA50" s="71">
        <v>10666</v>
      </c>
      <c r="KB50" s="71">
        <v>13330</v>
      </c>
      <c r="KC50" s="71">
        <v>17038</v>
      </c>
      <c r="KD50" s="71">
        <v>14687</v>
      </c>
      <c r="KE50" s="71">
        <v>11323</v>
      </c>
      <c r="KF50" s="71">
        <v>7700</v>
      </c>
      <c r="KG50" s="71">
        <v>5021</v>
      </c>
      <c r="KH50" s="74" t="s">
        <v>1208</v>
      </c>
      <c r="KI50" s="71">
        <v>3814</v>
      </c>
      <c r="KJ50" s="71">
        <v>1648</v>
      </c>
      <c r="KK50" s="71">
        <v>690</v>
      </c>
      <c r="KL50" s="71">
        <v>391</v>
      </c>
      <c r="KM50" s="71">
        <v>12776</v>
      </c>
      <c r="KN50" s="71">
        <v>13428</v>
      </c>
      <c r="KO50" s="71">
        <v>11552</v>
      </c>
      <c r="KP50" s="71">
        <v>12611</v>
      </c>
      <c r="KQ50" s="71">
        <v>14995</v>
      </c>
      <c r="KR50" s="71">
        <v>18058</v>
      </c>
      <c r="KS50" s="71">
        <v>22243</v>
      </c>
      <c r="KT50" s="71">
        <v>19608</v>
      </c>
      <c r="KU50" s="71">
        <v>15987</v>
      </c>
      <c r="KV50" s="71">
        <v>13318</v>
      </c>
      <c r="KW50" s="71">
        <v>13907</v>
      </c>
      <c r="KX50" s="74" t="s">
        <v>1207</v>
      </c>
      <c r="KY50" s="71">
        <v>16869</v>
      </c>
      <c r="KZ50" s="71">
        <v>13223</v>
      </c>
      <c r="LA50" s="71">
        <v>10245</v>
      </c>
      <c r="LB50" s="71">
        <v>12732</v>
      </c>
    </row>
    <row r="51" spans="1:314" ht="12" customHeight="1">
      <c r="A51" s="3">
        <v>292010</v>
      </c>
      <c r="B51" s="2" t="s">
        <v>735</v>
      </c>
      <c r="C51" s="94">
        <v>276.94</v>
      </c>
      <c r="D51" s="71">
        <v>354287</v>
      </c>
      <c r="E51" s="72">
        <v>11.4</v>
      </c>
      <c r="F51" s="72">
        <v>57.2</v>
      </c>
      <c r="G51" s="72">
        <v>31.4</v>
      </c>
      <c r="H51" s="79">
        <v>14359</v>
      </c>
      <c r="I51" s="79">
        <v>31308</v>
      </c>
      <c r="J51" s="79">
        <v>49427</v>
      </c>
      <c r="K51" s="71">
        <v>57776</v>
      </c>
      <c r="L51" s="71">
        <v>165360</v>
      </c>
      <c r="M51" s="71">
        <v>3749</v>
      </c>
      <c r="N51" s="71">
        <v>11956</v>
      </c>
      <c r="O51" s="74">
        <v>11635</v>
      </c>
      <c r="P51" s="74" t="s">
        <v>1208</v>
      </c>
      <c r="Q51" s="74" t="s">
        <v>1208</v>
      </c>
      <c r="R51" s="79">
        <v>353942</v>
      </c>
      <c r="S51" s="71">
        <v>354630</v>
      </c>
      <c r="T51" s="71">
        <v>336004</v>
      </c>
      <c r="U51" s="71">
        <v>272038</v>
      </c>
      <c r="V51" s="71">
        <v>1094751</v>
      </c>
      <c r="W51" s="71">
        <v>468542</v>
      </c>
      <c r="X51" s="71">
        <v>643999</v>
      </c>
      <c r="Y51" s="86">
        <v>64</v>
      </c>
      <c r="Z51" s="477">
        <v>48</v>
      </c>
      <c r="AA51" s="86">
        <v>43</v>
      </c>
      <c r="AB51" s="74" t="s">
        <v>1208</v>
      </c>
      <c r="AC51" s="74" t="s">
        <v>1208</v>
      </c>
      <c r="AD51" s="87">
        <v>45150</v>
      </c>
      <c r="AE51" s="71">
        <v>290</v>
      </c>
      <c r="AF51" s="86">
        <v>1648</v>
      </c>
      <c r="AG51" s="71">
        <v>1496</v>
      </c>
      <c r="AH51" s="71">
        <v>122523</v>
      </c>
      <c r="AI51" s="71">
        <v>1313</v>
      </c>
      <c r="AJ51" s="74" t="s">
        <v>1208</v>
      </c>
      <c r="AK51" s="477">
        <v>32</v>
      </c>
      <c r="AL51" s="71">
        <v>2544</v>
      </c>
      <c r="AM51" s="74">
        <v>43</v>
      </c>
      <c r="AN51" s="71">
        <v>15325</v>
      </c>
      <c r="AO51" s="71">
        <v>1103</v>
      </c>
      <c r="AP51" s="71">
        <v>199</v>
      </c>
      <c r="AQ51" s="102">
        <v>21</v>
      </c>
      <c r="AR51" s="71">
        <v>7242</v>
      </c>
      <c r="AS51" s="71">
        <v>555</v>
      </c>
      <c r="AT51" s="71">
        <v>9</v>
      </c>
      <c r="AU51" s="71">
        <v>380</v>
      </c>
      <c r="AV51" s="71">
        <v>1</v>
      </c>
      <c r="AW51" s="71">
        <v>75</v>
      </c>
      <c r="AX51" s="74" t="s">
        <v>1208</v>
      </c>
      <c r="AY51" s="74" t="s">
        <v>1208</v>
      </c>
      <c r="AZ51" s="74" t="s">
        <v>1208</v>
      </c>
      <c r="BA51" s="74" t="s">
        <v>1208</v>
      </c>
      <c r="BB51" s="72">
        <v>99.47229551451187</v>
      </c>
      <c r="BC51" s="72">
        <v>101</v>
      </c>
      <c r="BD51" s="72">
        <v>96</v>
      </c>
      <c r="BE51" s="74" t="s">
        <v>1208</v>
      </c>
      <c r="BF51" s="86">
        <v>20</v>
      </c>
      <c r="BG51" s="102">
        <v>21</v>
      </c>
      <c r="BH51" s="102">
        <v>8</v>
      </c>
      <c r="BI51" s="74" t="s">
        <v>1208</v>
      </c>
      <c r="BJ51" s="74" t="s">
        <v>1208</v>
      </c>
      <c r="BK51" s="86">
        <v>1</v>
      </c>
      <c r="BL51" s="86">
        <v>0</v>
      </c>
      <c r="BM51" s="102">
        <v>0</v>
      </c>
      <c r="BN51" s="102">
        <v>0</v>
      </c>
      <c r="BO51" s="74">
        <v>11</v>
      </c>
      <c r="BP51" s="71">
        <v>19640</v>
      </c>
      <c r="BQ51" s="74">
        <v>1</v>
      </c>
      <c r="BR51" s="71">
        <v>77091</v>
      </c>
      <c r="BS51" s="74">
        <v>2</v>
      </c>
      <c r="BT51" s="71">
        <v>61800</v>
      </c>
      <c r="BU51" s="74">
        <v>4</v>
      </c>
      <c r="BV51" s="71">
        <v>1681</v>
      </c>
      <c r="BW51" s="72">
        <v>51.8</v>
      </c>
      <c r="BX51" s="86">
        <v>1</v>
      </c>
      <c r="BY51" s="86">
        <v>7</v>
      </c>
      <c r="BZ51" s="86">
        <v>271</v>
      </c>
      <c r="CA51" s="86">
        <v>15807</v>
      </c>
      <c r="CB51" s="72">
        <v>53.9</v>
      </c>
      <c r="CC51" s="101">
        <v>1.35</v>
      </c>
      <c r="CD51" s="72">
        <v>29.5</v>
      </c>
      <c r="CE51" s="72">
        <v>4.0676823975512821</v>
      </c>
      <c r="CF51" s="72">
        <v>56.875779999999999</v>
      </c>
      <c r="CG51" s="74">
        <v>22</v>
      </c>
      <c r="CH51" s="71">
        <v>4264</v>
      </c>
      <c r="CI51" s="74">
        <v>392</v>
      </c>
      <c r="CJ51" s="74">
        <v>965</v>
      </c>
      <c r="CK51" s="74">
        <v>3651</v>
      </c>
      <c r="CL51" s="74">
        <v>1082</v>
      </c>
      <c r="CM51" s="74">
        <v>242</v>
      </c>
      <c r="CN51" s="74">
        <v>591</v>
      </c>
      <c r="CO51" s="94">
        <v>1.2</v>
      </c>
      <c r="CP51" s="101" t="s">
        <v>439</v>
      </c>
      <c r="CQ51" s="74" t="s">
        <v>439</v>
      </c>
      <c r="CR51" s="74" t="s">
        <v>439</v>
      </c>
      <c r="CS51" s="74">
        <v>4</v>
      </c>
      <c r="CT51" s="74">
        <v>1</v>
      </c>
      <c r="CU51" s="74">
        <v>125</v>
      </c>
      <c r="CV51" s="74">
        <v>24</v>
      </c>
      <c r="CW51" s="71">
        <v>1652</v>
      </c>
      <c r="CX51" s="74">
        <v>11</v>
      </c>
      <c r="CY51" s="74">
        <v>1098</v>
      </c>
      <c r="CZ51" s="86">
        <v>38</v>
      </c>
      <c r="DA51" s="86">
        <v>591</v>
      </c>
      <c r="DB51" s="86">
        <v>13</v>
      </c>
      <c r="DC51" s="86">
        <v>136</v>
      </c>
      <c r="DD51" s="86">
        <v>11</v>
      </c>
      <c r="DE51" s="86">
        <v>306</v>
      </c>
      <c r="DF51" s="71">
        <v>14202</v>
      </c>
      <c r="DG51" s="71">
        <v>2756</v>
      </c>
      <c r="DH51" s="87">
        <v>2456</v>
      </c>
      <c r="DI51" s="87">
        <v>1421531.219</v>
      </c>
      <c r="DJ51" s="87">
        <v>393459.17599999998</v>
      </c>
      <c r="DK51" s="87">
        <v>687663.34699999995</v>
      </c>
      <c r="DL51" s="71">
        <v>111027</v>
      </c>
      <c r="DM51" s="74">
        <v>13</v>
      </c>
      <c r="DN51" s="87">
        <v>22425</v>
      </c>
      <c r="DO51" s="87">
        <v>2557</v>
      </c>
      <c r="DP51" s="87">
        <v>1602</v>
      </c>
      <c r="DQ51" s="86">
        <v>130</v>
      </c>
      <c r="DR51" s="86">
        <v>1456</v>
      </c>
      <c r="DS51" s="71">
        <v>12325</v>
      </c>
      <c r="DT51" s="122">
        <v>18020</v>
      </c>
      <c r="DU51" s="71">
        <v>3012</v>
      </c>
      <c r="DV51" s="71">
        <v>4201</v>
      </c>
      <c r="DW51" s="86">
        <v>247</v>
      </c>
      <c r="DX51" s="86">
        <v>331</v>
      </c>
      <c r="DY51" s="86">
        <v>0</v>
      </c>
      <c r="DZ51" s="86">
        <v>2147</v>
      </c>
      <c r="EA51" s="86">
        <v>31</v>
      </c>
      <c r="EB51" s="86">
        <v>16404</v>
      </c>
      <c r="EC51" s="74" t="s">
        <v>1208</v>
      </c>
      <c r="ED51" s="116">
        <v>69</v>
      </c>
      <c r="EE51" s="71">
        <v>9163</v>
      </c>
      <c r="EF51" s="118">
        <v>7591</v>
      </c>
      <c r="EG51" s="74">
        <v>22</v>
      </c>
      <c r="EH51" s="115">
        <v>1403</v>
      </c>
      <c r="EI51" s="86">
        <v>55</v>
      </c>
      <c r="EJ51" s="86">
        <v>61</v>
      </c>
      <c r="EK51" s="72">
        <v>75.400000000000006</v>
      </c>
      <c r="EL51" s="86">
        <v>48</v>
      </c>
      <c r="EM51" s="86">
        <v>143</v>
      </c>
      <c r="EN51" s="86">
        <v>1799</v>
      </c>
      <c r="EO51" s="87">
        <v>384</v>
      </c>
      <c r="EP51" s="87">
        <v>82</v>
      </c>
      <c r="EQ51" s="87">
        <v>1374</v>
      </c>
      <c r="ER51" s="71">
        <v>2079</v>
      </c>
      <c r="ES51" s="72">
        <v>88.9</v>
      </c>
      <c r="ET51" s="72">
        <v>87.2</v>
      </c>
      <c r="EU51" s="87">
        <v>1097</v>
      </c>
      <c r="EV51" s="72">
        <v>20.16</v>
      </c>
      <c r="EW51" s="87">
        <v>74918</v>
      </c>
      <c r="EX51" s="72">
        <v>32.9</v>
      </c>
      <c r="EY51" s="87">
        <v>378618</v>
      </c>
      <c r="EZ51" s="72">
        <v>-1.3</v>
      </c>
      <c r="FA51" s="86">
        <v>422</v>
      </c>
      <c r="FB51" s="86">
        <v>40</v>
      </c>
      <c r="FC51" s="125">
        <v>7986</v>
      </c>
      <c r="FD51" s="86">
        <v>54</v>
      </c>
      <c r="FE51" s="328" t="s">
        <v>1209</v>
      </c>
      <c r="FF51" s="86">
        <v>100</v>
      </c>
      <c r="FG51" s="72">
        <v>100</v>
      </c>
      <c r="FH51" s="71">
        <v>110483</v>
      </c>
      <c r="FI51" s="71">
        <v>7800</v>
      </c>
      <c r="FJ51" s="71">
        <v>433</v>
      </c>
      <c r="FK51" s="115">
        <v>88333</v>
      </c>
      <c r="FL51" s="71">
        <v>74570</v>
      </c>
      <c r="FM51" s="71">
        <v>5925</v>
      </c>
      <c r="FN51" s="71">
        <v>7838</v>
      </c>
      <c r="FO51" s="71">
        <v>14350</v>
      </c>
      <c r="FP51" s="119">
        <v>20.7</v>
      </c>
      <c r="FQ51" s="116">
        <v>582</v>
      </c>
      <c r="FR51" s="111">
        <v>28.3</v>
      </c>
      <c r="FS51" s="118">
        <v>15104</v>
      </c>
      <c r="FT51" s="86">
        <v>0</v>
      </c>
      <c r="FU51" s="86">
        <v>33</v>
      </c>
      <c r="FV51" s="86">
        <v>353</v>
      </c>
      <c r="FW51" s="96">
        <v>31</v>
      </c>
      <c r="FX51" s="95">
        <v>1220</v>
      </c>
      <c r="FY51" s="149">
        <v>66.176231981879667</v>
      </c>
      <c r="FZ51" s="74" t="s">
        <v>1208</v>
      </c>
      <c r="GA51" s="111">
        <v>99.9</v>
      </c>
      <c r="GB51" s="111">
        <v>90</v>
      </c>
      <c r="GC51" s="72">
        <v>91.5</v>
      </c>
      <c r="GD51" s="80">
        <v>46.4</v>
      </c>
      <c r="GE51" s="117">
        <v>66</v>
      </c>
      <c r="GF51" s="116">
        <v>11</v>
      </c>
      <c r="GG51" s="116">
        <v>81</v>
      </c>
      <c r="GH51" s="86">
        <v>728</v>
      </c>
      <c r="GI51" s="86">
        <v>4</v>
      </c>
      <c r="GJ51" s="86">
        <v>1652</v>
      </c>
      <c r="GK51" s="86">
        <v>2196</v>
      </c>
      <c r="GL51" s="86">
        <v>5</v>
      </c>
      <c r="GM51" s="115">
        <v>7242000</v>
      </c>
      <c r="GN51" s="114">
        <v>4937</v>
      </c>
      <c r="GO51" s="86">
        <v>0</v>
      </c>
      <c r="GP51" s="86">
        <v>0</v>
      </c>
      <c r="GQ51" s="71">
        <v>12015</v>
      </c>
      <c r="GR51" s="74">
        <v>19</v>
      </c>
      <c r="GS51" s="74">
        <v>1279</v>
      </c>
      <c r="GT51" s="74">
        <v>10717</v>
      </c>
      <c r="GU51" s="71">
        <v>123876</v>
      </c>
      <c r="GV51" s="71">
        <v>170</v>
      </c>
      <c r="GW51" s="71">
        <v>12867</v>
      </c>
      <c r="GX51" s="71">
        <v>110839</v>
      </c>
      <c r="GY51" s="71">
        <v>374</v>
      </c>
      <c r="GZ51" s="71">
        <v>3390</v>
      </c>
      <c r="HA51" s="71">
        <v>262518</v>
      </c>
      <c r="HB51" s="71">
        <v>1880</v>
      </c>
      <c r="HC51" s="71">
        <v>16989</v>
      </c>
      <c r="HD51" s="71">
        <v>340177</v>
      </c>
      <c r="HE51" s="71">
        <v>184</v>
      </c>
      <c r="HF51" s="71">
        <v>5125</v>
      </c>
      <c r="HG51" s="71">
        <v>215266.6</v>
      </c>
      <c r="HH51" s="74">
        <v>184</v>
      </c>
      <c r="HI51" s="86">
        <v>5125</v>
      </c>
      <c r="HJ51" s="86">
        <v>215267</v>
      </c>
      <c r="HK51" s="88">
        <v>41.57</v>
      </c>
      <c r="HL51" s="86">
        <v>967.5</v>
      </c>
      <c r="HM51" s="71">
        <v>2713</v>
      </c>
      <c r="HN51" s="71">
        <v>1433</v>
      </c>
      <c r="HO51" s="87">
        <v>138</v>
      </c>
      <c r="HP51" s="74" t="s">
        <v>1208</v>
      </c>
      <c r="HQ51" s="74" t="s">
        <v>1208</v>
      </c>
      <c r="HR51" s="74" t="s">
        <v>1208</v>
      </c>
      <c r="HS51" s="87">
        <v>21</v>
      </c>
      <c r="HT51" s="71">
        <v>1575749</v>
      </c>
      <c r="HU51" s="71">
        <v>10029469</v>
      </c>
      <c r="HV51" s="86">
        <v>1015141</v>
      </c>
      <c r="HW51" s="86">
        <v>1460487</v>
      </c>
      <c r="HX51" s="86">
        <v>180896</v>
      </c>
      <c r="HY51" s="86">
        <v>3485</v>
      </c>
      <c r="HZ51" s="86">
        <v>6805</v>
      </c>
      <c r="IA51" s="86">
        <v>160461</v>
      </c>
      <c r="IB51" s="86">
        <v>90576</v>
      </c>
      <c r="IC51" s="85">
        <v>46461</v>
      </c>
      <c r="ID51" s="85">
        <v>23435025</v>
      </c>
      <c r="IE51" s="85" t="s">
        <v>439</v>
      </c>
      <c r="IF51" s="79">
        <v>303</v>
      </c>
      <c r="IG51" s="79" t="s">
        <v>439</v>
      </c>
      <c r="IH51" s="85">
        <v>193</v>
      </c>
      <c r="II51" s="79">
        <v>0</v>
      </c>
      <c r="IJ51" s="85">
        <v>10669</v>
      </c>
      <c r="IK51" s="71">
        <v>154078</v>
      </c>
      <c r="IL51" s="79" t="s">
        <v>439</v>
      </c>
      <c r="IM51" s="113">
        <v>0</v>
      </c>
      <c r="IN51" s="112">
        <v>49.12</v>
      </c>
      <c r="IO51" s="85">
        <v>308712</v>
      </c>
      <c r="IP51" s="162">
        <v>-3.61</v>
      </c>
      <c r="IQ51" s="80">
        <v>1.8</v>
      </c>
      <c r="IR51" s="80">
        <v>1.8</v>
      </c>
      <c r="IS51" s="80">
        <v>775.64</v>
      </c>
      <c r="IT51" s="80">
        <v>731</v>
      </c>
      <c r="IU51" s="71">
        <v>73701</v>
      </c>
      <c r="IV51" s="72">
        <v>67.8</v>
      </c>
      <c r="IW51" s="72">
        <v>60.8</v>
      </c>
      <c r="IX51" s="72">
        <v>48.2</v>
      </c>
      <c r="IY51" s="72">
        <v>66.900000000000006</v>
      </c>
      <c r="IZ51" s="72">
        <v>29.7</v>
      </c>
      <c r="JA51" s="79">
        <v>2</v>
      </c>
      <c r="JB51" s="79">
        <v>23</v>
      </c>
      <c r="JC51" s="111">
        <v>68</v>
      </c>
      <c r="JD51" s="110">
        <v>0.76800000000000002</v>
      </c>
      <c r="JE51" s="109">
        <v>97.4</v>
      </c>
      <c r="JF51" s="109">
        <v>10.3</v>
      </c>
      <c r="JG51" s="109">
        <v>2.9</v>
      </c>
      <c r="JH51" s="108">
        <v>200604336</v>
      </c>
      <c r="JI51" s="74">
        <v>32.4</v>
      </c>
      <c r="JJ51" s="74">
        <v>45.5</v>
      </c>
      <c r="JK51" s="74" t="s">
        <v>439</v>
      </c>
      <c r="JL51" s="74" t="s">
        <v>439</v>
      </c>
      <c r="JM51" s="74">
        <v>119.7</v>
      </c>
      <c r="JN51" s="72">
        <v>43.5</v>
      </c>
      <c r="JO51" s="462">
        <v>2762</v>
      </c>
      <c r="JP51" s="74" t="s">
        <v>1208</v>
      </c>
      <c r="JQ51" s="74" t="s">
        <v>1208</v>
      </c>
      <c r="JR51" s="74" t="s">
        <v>1208</v>
      </c>
      <c r="JS51" s="72">
        <v>36</v>
      </c>
      <c r="JT51" s="72">
        <v>32.1</v>
      </c>
      <c r="JU51" s="71">
        <v>62947</v>
      </c>
      <c r="JV51" s="71">
        <v>1467</v>
      </c>
      <c r="JW51" s="71">
        <v>1410</v>
      </c>
      <c r="JX51" s="71">
        <v>6115</v>
      </c>
      <c r="JY51" s="71">
        <v>6225</v>
      </c>
      <c r="JZ51" s="71">
        <v>6084</v>
      </c>
      <c r="KA51" s="71">
        <v>7032</v>
      </c>
      <c r="KB51" s="71">
        <v>8294</v>
      </c>
      <c r="KC51" s="71">
        <v>10990</v>
      </c>
      <c r="KD51" s="71">
        <v>10112</v>
      </c>
      <c r="KE51" s="71">
        <v>8469</v>
      </c>
      <c r="KF51" s="71">
        <v>6217</v>
      </c>
      <c r="KG51" s="71">
        <v>4418</v>
      </c>
      <c r="KH51" s="74" t="s">
        <v>1208</v>
      </c>
      <c r="KI51" s="71">
        <v>3207</v>
      </c>
      <c r="KJ51" s="71">
        <v>1386</v>
      </c>
      <c r="KK51" s="71">
        <v>609</v>
      </c>
      <c r="KL51" s="71">
        <v>265</v>
      </c>
      <c r="KM51" s="71">
        <v>8184</v>
      </c>
      <c r="KN51" s="71">
        <v>9083</v>
      </c>
      <c r="KO51" s="71">
        <v>7274</v>
      </c>
      <c r="KP51" s="71">
        <v>8084</v>
      </c>
      <c r="KQ51" s="71">
        <v>9673</v>
      </c>
      <c r="KR51" s="71">
        <v>11098</v>
      </c>
      <c r="KS51" s="71">
        <v>14302</v>
      </c>
      <c r="KT51" s="71">
        <v>13297</v>
      </c>
      <c r="KU51" s="71">
        <v>12044</v>
      </c>
      <c r="KV51" s="71">
        <v>11275</v>
      </c>
      <c r="KW51" s="71">
        <v>12966</v>
      </c>
      <c r="KX51" s="74" t="s">
        <v>1207</v>
      </c>
      <c r="KY51" s="71">
        <v>15535</v>
      </c>
      <c r="KZ51" s="71">
        <v>12749</v>
      </c>
      <c r="LA51" s="71">
        <v>9517</v>
      </c>
      <c r="LB51" s="71">
        <v>12241</v>
      </c>
    </row>
    <row r="52" spans="1:314" ht="12" customHeight="1">
      <c r="A52" s="3">
        <v>302015</v>
      </c>
      <c r="B52" s="2" t="s">
        <v>736</v>
      </c>
      <c r="C52" s="94">
        <v>208.85</v>
      </c>
      <c r="D52" s="71">
        <v>364210</v>
      </c>
      <c r="E52" s="72">
        <v>11.8</v>
      </c>
      <c r="F52" s="72">
        <v>57.5</v>
      </c>
      <c r="G52" s="72">
        <v>30.6</v>
      </c>
      <c r="H52" s="79">
        <v>16016</v>
      </c>
      <c r="I52" s="79">
        <v>33827</v>
      </c>
      <c r="J52" s="79">
        <v>52412</v>
      </c>
      <c r="K52" s="71">
        <v>59036</v>
      </c>
      <c r="L52" s="71">
        <v>175983</v>
      </c>
      <c r="M52" s="71">
        <v>3676</v>
      </c>
      <c r="N52" s="71">
        <v>8742</v>
      </c>
      <c r="O52" s="74">
        <v>8689</v>
      </c>
      <c r="P52" s="74" t="s">
        <v>1208</v>
      </c>
      <c r="Q52" s="74" t="s">
        <v>1208</v>
      </c>
      <c r="R52" s="79" t="s">
        <v>938</v>
      </c>
      <c r="S52" s="71">
        <v>356729</v>
      </c>
      <c r="T52" s="71">
        <v>371640</v>
      </c>
      <c r="U52" s="71">
        <v>379406</v>
      </c>
      <c r="V52" s="71">
        <v>1014747</v>
      </c>
      <c r="W52" s="71">
        <v>441466</v>
      </c>
      <c r="X52" s="71">
        <v>547388</v>
      </c>
      <c r="Y52" s="86">
        <v>4</v>
      </c>
      <c r="Z52" s="477">
        <v>106</v>
      </c>
      <c r="AA52" s="86">
        <v>0</v>
      </c>
      <c r="AB52" s="74" t="s">
        <v>1208</v>
      </c>
      <c r="AC52" s="74" t="s">
        <v>1208</v>
      </c>
      <c r="AD52" s="87" t="s">
        <v>439</v>
      </c>
      <c r="AE52" s="71">
        <v>1403</v>
      </c>
      <c r="AF52" s="86">
        <v>2570</v>
      </c>
      <c r="AG52" s="71">
        <v>1406</v>
      </c>
      <c r="AH52" s="71">
        <v>109002</v>
      </c>
      <c r="AI52" s="71">
        <v>2000</v>
      </c>
      <c r="AJ52" s="74" t="s">
        <v>1208</v>
      </c>
      <c r="AK52" s="477">
        <v>23</v>
      </c>
      <c r="AL52" s="71">
        <v>2555</v>
      </c>
      <c r="AM52" s="74">
        <v>51</v>
      </c>
      <c r="AN52" s="71">
        <v>16504</v>
      </c>
      <c r="AO52" s="71">
        <v>1051</v>
      </c>
      <c r="AP52" s="71">
        <v>196</v>
      </c>
      <c r="AQ52" s="102">
        <v>18</v>
      </c>
      <c r="AR52" s="71">
        <v>6882</v>
      </c>
      <c r="AS52" s="71">
        <v>525</v>
      </c>
      <c r="AT52" s="71">
        <v>0</v>
      </c>
      <c r="AU52" s="71">
        <v>345</v>
      </c>
      <c r="AV52" s="71">
        <v>9</v>
      </c>
      <c r="AW52" s="71">
        <v>11</v>
      </c>
      <c r="AX52" s="74" t="s">
        <v>1208</v>
      </c>
      <c r="AY52" s="74" t="s">
        <v>1208</v>
      </c>
      <c r="AZ52" s="74" t="s">
        <v>1208</v>
      </c>
      <c r="BA52" s="74" t="s">
        <v>1208</v>
      </c>
      <c r="BB52" s="72">
        <v>100</v>
      </c>
      <c r="BC52" s="72">
        <v>118.3</v>
      </c>
      <c r="BD52" s="72">
        <v>125.8</v>
      </c>
      <c r="BE52" s="74" t="s">
        <v>1208</v>
      </c>
      <c r="BF52" s="86">
        <v>35</v>
      </c>
      <c r="BG52" s="102">
        <v>35</v>
      </c>
      <c r="BH52" s="102">
        <v>7</v>
      </c>
      <c r="BI52" s="74" t="s">
        <v>1208</v>
      </c>
      <c r="BJ52" s="74" t="s">
        <v>1208</v>
      </c>
      <c r="BK52" s="86">
        <v>2</v>
      </c>
      <c r="BL52" s="86">
        <v>2</v>
      </c>
      <c r="BM52" s="102">
        <v>3</v>
      </c>
      <c r="BN52" s="102">
        <v>0</v>
      </c>
      <c r="BO52" s="74">
        <v>5</v>
      </c>
      <c r="BP52" s="71">
        <v>12055</v>
      </c>
      <c r="BQ52" s="74">
        <v>1</v>
      </c>
      <c r="BR52" s="71">
        <v>14300</v>
      </c>
      <c r="BS52" s="74">
        <v>7</v>
      </c>
      <c r="BT52" s="71">
        <v>85150</v>
      </c>
      <c r="BU52" s="74">
        <v>1</v>
      </c>
      <c r="BV52" s="71">
        <v>415</v>
      </c>
      <c r="BW52" s="72">
        <v>62.1</v>
      </c>
      <c r="BX52" s="86">
        <v>1</v>
      </c>
      <c r="BY52" s="86">
        <v>6</v>
      </c>
      <c r="BZ52" s="86">
        <v>295</v>
      </c>
      <c r="CA52" s="86">
        <v>7189</v>
      </c>
      <c r="CB52" s="72">
        <v>60.3</v>
      </c>
      <c r="CC52" s="101">
        <v>0.87</v>
      </c>
      <c r="CD52" s="72">
        <v>27.9</v>
      </c>
      <c r="CE52" s="72">
        <v>4.0806045340050376</v>
      </c>
      <c r="CF52" s="72">
        <v>59.230539999999998</v>
      </c>
      <c r="CG52" s="74">
        <v>37</v>
      </c>
      <c r="CH52" s="71">
        <v>5983</v>
      </c>
      <c r="CI52" s="74">
        <v>434</v>
      </c>
      <c r="CJ52" s="74">
        <v>1622</v>
      </c>
      <c r="CK52" s="74">
        <v>4328</v>
      </c>
      <c r="CL52" s="74">
        <v>1174</v>
      </c>
      <c r="CM52" s="74">
        <v>270</v>
      </c>
      <c r="CN52" s="74">
        <v>713</v>
      </c>
      <c r="CO52" s="94">
        <v>1.49</v>
      </c>
      <c r="CP52" s="74" t="s">
        <v>439</v>
      </c>
      <c r="CQ52" s="74">
        <v>4</v>
      </c>
      <c r="CR52" s="74">
        <v>15</v>
      </c>
      <c r="CS52" s="74" t="s">
        <v>439</v>
      </c>
      <c r="CT52" s="74">
        <v>3</v>
      </c>
      <c r="CU52" s="74">
        <v>210</v>
      </c>
      <c r="CV52" s="74">
        <v>22</v>
      </c>
      <c r="CW52" s="71">
        <v>1369</v>
      </c>
      <c r="CX52" s="74">
        <v>13</v>
      </c>
      <c r="CY52" s="74">
        <v>1053</v>
      </c>
      <c r="CZ52" s="86">
        <v>58</v>
      </c>
      <c r="DA52" s="86">
        <v>942</v>
      </c>
      <c r="DB52" s="86">
        <v>12</v>
      </c>
      <c r="DC52" s="86">
        <v>111</v>
      </c>
      <c r="DD52" s="86">
        <v>20</v>
      </c>
      <c r="DE52" s="86">
        <v>160</v>
      </c>
      <c r="DF52" s="71">
        <v>15956</v>
      </c>
      <c r="DG52" s="71">
        <v>3970</v>
      </c>
      <c r="DH52" s="87">
        <v>2180</v>
      </c>
      <c r="DI52" s="87">
        <v>1750380.2790000001</v>
      </c>
      <c r="DJ52" s="87">
        <v>648512.89199999999</v>
      </c>
      <c r="DK52" s="87">
        <v>594596.68500000006</v>
      </c>
      <c r="DL52" s="71">
        <v>111352</v>
      </c>
      <c r="DM52" s="74">
        <v>15</v>
      </c>
      <c r="DN52" s="87">
        <v>26798</v>
      </c>
      <c r="DO52" s="87">
        <v>3097</v>
      </c>
      <c r="DP52" s="87">
        <v>2311</v>
      </c>
      <c r="DQ52" s="86">
        <v>47</v>
      </c>
      <c r="DR52" s="86">
        <v>716</v>
      </c>
      <c r="DS52" s="71">
        <v>13019</v>
      </c>
      <c r="DT52" s="122">
        <v>17264</v>
      </c>
      <c r="DU52" s="71">
        <v>3782</v>
      </c>
      <c r="DV52" s="71">
        <v>3528</v>
      </c>
      <c r="DW52" s="86">
        <v>438</v>
      </c>
      <c r="DX52" s="86">
        <v>382</v>
      </c>
      <c r="DY52" s="86">
        <v>3</v>
      </c>
      <c r="DZ52" s="86">
        <v>2322</v>
      </c>
      <c r="EA52" s="86">
        <v>40</v>
      </c>
      <c r="EB52" s="86">
        <v>16155</v>
      </c>
      <c r="EC52" s="74" t="s">
        <v>1208</v>
      </c>
      <c r="ED52" s="116">
        <v>62</v>
      </c>
      <c r="EE52" s="71">
        <v>9410</v>
      </c>
      <c r="EF52" s="118">
        <v>8095</v>
      </c>
      <c r="EG52" s="74">
        <v>26</v>
      </c>
      <c r="EH52" s="115">
        <v>1035</v>
      </c>
      <c r="EI52" s="86">
        <v>55</v>
      </c>
      <c r="EJ52" s="86">
        <v>54</v>
      </c>
      <c r="EK52" s="72">
        <v>73.8</v>
      </c>
      <c r="EL52" s="86">
        <v>62</v>
      </c>
      <c r="EM52" s="86">
        <v>38</v>
      </c>
      <c r="EN52" s="86">
        <v>988</v>
      </c>
      <c r="EO52" s="87">
        <v>352</v>
      </c>
      <c r="EP52" s="87">
        <v>104</v>
      </c>
      <c r="EQ52" s="87">
        <v>2273</v>
      </c>
      <c r="ER52" s="71">
        <v>2523</v>
      </c>
      <c r="ES52" s="72">
        <v>98.2</v>
      </c>
      <c r="ET52" s="72">
        <v>96.2</v>
      </c>
      <c r="EU52" s="87">
        <v>648</v>
      </c>
      <c r="EV52" s="72">
        <v>25.39</v>
      </c>
      <c r="EW52" s="87">
        <v>79154</v>
      </c>
      <c r="EX52" s="72">
        <v>33.799999999999997</v>
      </c>
      <c r="EY52" s="87">
        <v>399915.99852186878</v>
      </c>
      <c r="EZ52" s="72">
        <v>0.55000000000000004</v>
      </c>
      <c r="FA52" s="86">
        <v>358</v>
      </c>
      <c r="FB52" s="86">
        <v>13</v>
      </c>
      <c r="FC52" s="125" t="s">
        <v>439</v>
      </c>
      <c r="FD52" s="86">
        <v>138</v>
      </c>
      <c r="FE52" s="328" t="s">
        <v>1209</v>
      </c>
      <c r="FF52" s="86">
        <v>88.9</v>
      </c>
      <c r="FG52" s="72">
        <v>83.3</v>
      </c>
      <c r="FH52" s="71">
        <v>125707</v>
      </c>
      <c r="FI52" s="71">
        <v>13235</v>
      </c>
      <c r="FJ52" s="71">
        <v>112</v>
      </c>
      <c r="FK52" s="115">
        <v>111731</v>
      </c>
      <c r="FL52" s="71" t="s">
        <v>439</v>
      </c>
      <c r="FM52" s="71">
        <v>7058</v>
      </c>
      <c r="FN52" s="71">
        <v>104673</v>
      </c>
      <c r="FO52" s="71">
        <v>741</v>
      </c>
      <c r="FP52" s="119">
        <v>6.8</v>
      </c>
      <c r="FQ52" s="116">
        <v>124</v>
      </c>
      <c r="FR52" s="111">
        <v>8</v>
      </c>
      <c r="FS52" s="118">
        <v>10147</v>
      </c>
      <c r="FT52" s="86" t="s">
        <v>439</v>
      </c>
      <c r="FU52" s="86">
        <v>49</v>
      </c>
      <c r="FV52" s="86">
        <v>76</v>
      </c>
      <c r="FW52" s="96">
        <v>74</v>
      </c>
      <c r="FX52" s="95">
        <v>1976</v>
      </c>
      <c r="FY52" s="149">
        <v>68.144333215308848</v>
      </c>
      <c r="FZ52" s="74" t="s">
        <v>1208</v>
      </c>
      <c r="GA52" s="111">
        <v>98.52</v>
      </c>
      <c r="GB52" s="111">
        <v>83.39</v>
      </c>
      <c r="GC52" s="72">
        <v>38.1</v>
      </c>
      <c r="GD52" s="80">
        <v>42.4</v>
      </c>
      <c r="GE52" s="117">
        <v>87</v>
      </c>
      <c r="GF52" s="116">
        <v>11</v>
      </c>
      <c r="GG52" s="116">
        <v>62</v>
      </c>
      <c r="GH52" s="86">
        <v>788</v>
      </c>
      <c r="GI52" s="86">
        <v>8</v>
      </c>
      <c r="GJ52" s="86">
        <v>2111</v>
      </c>
      <c r="GK52" s="86">
        <v>1263</v>
      </c>
      <c r="GL52" s="86">
        <v>2</v>
      </c>
      <c r="GM52" s="115">
        <v>4468299</v>
      </c>
      <c r="GN52" s="114">
        <v>3558</v>
      </c>
      <c r="GO52" s="86">
        <v>14074302</v>
      </c>
      <c r="GP52" s="86">
        <v>8470531</v>
      </c>
      <c r="GQ52" s="71">
        <v>16382</v>
      </c>
      <c r="GR52" s="74">
        <v>24</v>
      </c>
      <c r="GS52" s="74">
        <v>2499</v>
      </c>
      <c r="GT52" s="74">
        <v>13859</v>
      </c>
      <c r="GU52" s="71">
        <v>166736</v>
      </c>
      <c r="GV52" s="71">
        <v>437</v>
      </c>
      <c r="GW52" s="71">
        <v>35786</v>
      </c>
      <c r="GX52" s="71">
        <v>130513</v>
      </c>
      <c r="GY52" s="71">
        <v>940</v>
      </c>
      <c r="GZ52" s="71">
        <v>7744</v>
      </c>
      <c r="HA52" s="71">
        <v>721347</v>
      </c>
      <c r="HB52" s="71">
        <v>2582</v>
      </c>
      <c r="HC52" s="71">
        <v>19018</v>
      </c>
      <c r="HD52" s="71">
        <v>411911</v>
      </c>
      <c r="HE52" s="71">
        <v>577</v>
      </c>
      <c r="HF52" s="71">
        <v>23112</v>
      </c>
      <c r="HG52" s="71">
        <v>1357133.83</v>
      </c>
      <c r="HH52" s="74">
        <v>572</v>
      </c>
      <c r="HI52" s="86">
        <v>572</v>
      </c>
      <c r="HJ52" s="86">
        <v>412995</v>
      </c>
      <c r="HK52" s="88">
        <v>32</v>
      </c>
      <c r="HL52" s="86" t="s">
        <v>439</v>
      </c>
      <c r="HM52" s="71">
        <v>3057</v>
      </c>
      <c r="HN52" s="71">
        <v>1809</v>
      </c>
      <c r="HO52" s="87">
        <v>194</v>
      </c>
      <c r="HP52" s="74" t="s">
        <v>1208</v>
      </c>
      <c r="HQ52" s="74" t="s">
        <v>1208</v>
      </c>
      <c r="HR52" s="74" t="s">
        <v>1208</v>
      </c>
      <c r="HS52" s="87" t="s">
        <v>439</v>
      </c>
      <c r="HT52" s="71">
        <v>1139608</v>
      </c>
      <c r="HU52" s="71">
        <v>6176683</v>
      </c>
      <c r="HV52" s="86">
        <v>711032</v>
      </c>
      <c r="HW52" s="86">
        <v>1124807</v>
      </c>
      <c r="HX52" s="86">
        <v>147759</v>
      </c>
      <c r="HY52" s="86">
        <v>3180</v>
      </c>
      <c r="HZ52" s="86">
        <v>4570</v>
      </c>
      <c r="IA52" s="86">
        <v>139610</v>
      </c>
      <c r="IB52" s="86">
        <v>106809</v>
      </c>
      <c r="IC52" s="85">
        <v>15135</v>
      </c>
      <c r="ID52" s="85">
        <v>4486866</v>
      </c>
      <c r="IE52" s="85" t="s">
        <v>439</v>
      </c>
      <c r="IF52" s="79">
        <v>107</v>
      </c>
      <c r="IG52" s="79" t="s">
        <v>439</v>
      </c>
      <c r="IH52" s="85">
        <v>60</v>
      </c>
      <c r="II52" s="79" t="s">
        <v>439</v>
      </c>
      <c r="IJ52" s="85">
        <v>15792</v>
      </c>
      <c r="IK52" s="71">
        <v>199156</v>
      </c>
      <c r="IL52" s="79">
        <v>880</v>
      </c>
      <c r="IM52" s="113">
        <v>0</v>
      </c>
      <c r="IN52" s="112">
        <v>63.9</v>
      </c>
      <c r="IO52" s="85">
        <v>274582</v>
      </c>
      <c r="IP52" s="162" t="s">
        <v>439</v>
      </c>
      <c r="IQ52" s="80">
        <v>3.4</v>
      </c>
      <c r="IR52" s="80">
        <v>3.4</v>
      </c>
      <c r="IS52" s="80">
        <v>640.9</v>
      </c>
      <c r="IT52" s="80">
        <v>640.9</v>
      </c>
      <c r="IU52" s="71" t="s">
        <v>439</v>
      </c>
      <c r="IV52" s="72">
        <v>74.5</v>
      </c>
      <c r="IW52" s="72">
        <v>55.2</v>
      </c>
      <c r="IX52" s="72">
        <v>35.5</v>
      </c>
      <c r="IY52" s="72">
        <v>61</v>
      </c>
      <c r="IZ52" s="72">
        <v>18.600000000000001</v>
      </c>
      <c r="JA52" s="107" t="s">
        <v>439</v>
      </c>
      <c r="JB52" s="79">
        <v>9</v>
      </c>
      <c r="JC52" s="111">
        <v>76</v>
      </c>
      <c r="JD52" s="110">
        <v>0.82399999999999995</v>
      </c>
      <c r="JE52" s="109">
        <v>98.019000000000005</v>
      </c>
      <c r="JF52" s="109">
        <v>10.6</v>
      </c>
      <c r="JG52" s="109">
        <v>1.76</v>
      </c>
      <c r="JH52" s="108">
        <v>185922696</v>
      </c>
      <c r="JI52" s="74">
        <v>34.700000000000003</v>
      </c>
      <c r="JJ52" s="74">
        <v>46.2</v>
      </c>
      <c r="JK52" s="74" t="s">
        <v>439</v>
      </c>
      <c r="JL52" s="74" t="s">
        <v>439</v>
      </c>
      <c r="JM52" s="74">
        <v>119.7</v>
      </c>
      <c r="JN52" s="72">
        <v>46</v>
      </c>
      <c r="JO52" s="462">
        <v>2887</v>
      </c>
      <c r="JP52" s="74" t="s">
        <v>1208</v>
      </c>
      <c r="JQ52" s="74" t="s">
        <v>1208</v>
      </c>
      <c r="JR52" s="74" t="s">
        <v>1208</v>
      </c>
      <c r="JS52" s="72">
        <v>16</v>
      </c>
      <c r="JT52" s="72">
        <v>30</v>
      </c>
      <c r="JU52" s="71">
        <v>64530</v>
      </c>
      <c r="JV52" s="71">
        <v>1069</v>
      </c>
      <c r="JW52" s="71">
        <v>1483</v>
      </c>
      <c r="JX52" s="71">
        <v>5731</v>
      </c>
      <c r="JY52" s="71">
        <v>6466</v>
      </c>
      <c r="JZ52" s="71">
        <v>6714</v>
      </c>
      <c r="KA52" s="71">
        <v>7459</v>
      </c>
      <c r="KB52" s="71">
        <v>8531</v>
      </c>
      <c r="KC52" s="71">
        <v>11134</v>
      </c>
      <c r="KD52" s="71">
        <v>9868</v>
      </c>
      <c r="KE52" s="71">
        <v>8709</v>
      </c>
      <c r="KF52" s="71">
        <v>6279</v>
      </c>
      <c r="KG52" s="71">
        <v>4572</v>
      </c>
      <c r="KH52" s="74" t="s">
        <v>1208</v>
      </c>
      <c r="KI52" s="71">
        <v>3704</v>
      </c>
      <c r="KJ52" s="71">
        <v>1692</v>
      </c>
      <c r="KK52" s="71">
        <v>649</v>
      </c>
      <c r="KL52" s="71">
        <v>341</v>
      </c>
      <c r="KM52" s="71">
        <v>7519</v>
      </c>
      <c r="KN52" s="71">
        <v>7698</v>
      </c>
      <c r="KO52" s="71">
        <v>7772</v>
      </c>
      <c r="KP52" s="71">
        <v>8983</v>
      </c>
      <c r="KQ52" s="71">
        <v>9893</v>
      </c>
      <c r="KR52" s="71">
        <v>10999</v>
      </c>
      <c r="KS52" s="71">
        <v>14060</v>
      </c>
      <c r="KT52" s="71">
        <v>12850</v>
      </c>
      <c r="KU52" s="71">
        <v>12224</v>
      </c>
      <c r="KV52" s="71">
        <v>11026</v>
      </c>
      <c r="KW52" s="71">
        <v>12303</v>
      </c>
      <c r="KX52" s="74" t="s">
        <v>1207</v>
      </c>
      <c r="KY52" s="71">
        <v>15384</v>
      </c>
      <c r="KZ52" s="71">
        <v>13043</v>
      </c>
      <c r="LA52" s="71">
        <v>10084</v>
      </c>
      <c r="LB52" s="71">
        <v>13180</v>
      </c>
    </row>
    <row r="53" spans="1:314" ht="12" customHeight="1">
      <c r="A53" s="3">
        <v>312011</v>
      </c>
      <c r="B53" s="2" t="s">
        <v>766</v>
      </c>
      <c r="C53" s="94">
        <v>765.31</v>
      </c>
      <c r="D53" s="71">
        <v>185157</v>
      </c>
      <c r="E53" s="72">
        <v>12.9</v>
      </c>
      <c r="F53" s="72">
        <v>57.4</v>
      </c>
      <c r="G53" s="72">
        <v>29.7</v>
      </c>
      <c r="H53" s="79">
        <v>8678</v>
      </c>
      <c r="I53" s="79">
        <v>18643</v>
      </c>
      <c r="J53" s="79">
        <v>29244</v>
      </c>
      <c r="K53" s="79">
        <v>27157</v>
      </c>
      <c r="L53" s="71">
        <v>80802</v>
      </c>
      <c r="M53" s="71">
        <v>1523</v>
      </c>
      <c r="N53" s="71">
        <v>4474</v>
      </c>
      <c r="O53" s="74">
        <v>4745</v>
      </c>
      <c r="P53" s="74" t="s">
        <v>1208</v>
      </c>
      <c r="Q53" s="74" t="s">
        <v>1208</v>
      </c>
      <c r="R53" s="79">
        <v>187751</v>
      </c>
      <c r="S53" s="71">
        <v>188465</v>
      </c>
      <c r="T53" s="71">
        <v>193661</v>
      </c>
      <c r="U53" s="71">
        <v>290834</v>
      </c>
      <c r="V53" s="71">
        <v>767607</v>
      </c>
      <c r="W53" s="71">
        <v>323939</v>
      </c>
      <c r="X53" s="71">
        <v>689435</v>
      </c>
      <c r="Y53" s="86">
        <v>56</v>
      </c>
      <c r="Z53" s="477">
        <v>76</v>
      </c>
      <c r="AA53" s="86">
        <v>3</v>
      </c>
      <c r="AB53" s="74" t="s">
        <v>1208</v>
      </c>
      <c r="AC53" s="74" t="s">
        <v>1208</v>
      </c>
      <c r="AD53" s="86" t="s">
        <v>439</v>
      </c>
      <c r="AE53" s="71">
        <v>2949</v>
      </c>
      <c r="AF53" s="86">
        <v>2735</v>
      </c>
      <c r="AG53" s="71">
        <v>930</v>
      </c>
      <c r="AH53" s="71">
        <v>36456</v>
      </c>
      <c r="AI53" s="71">
        <v>2000</v>
      </c>
      <c r="AJ53" s="74" t="s">
        <v>1208</v>
      </c>
      <c r="AK53" s="477">
        <v>8</v>
      </c>
      <c r="AL53" s="71">
        <v>484</v>
      </c>
      <c r="AM53" s="74">
        <v>39</v>
      </c>
      <c r="AN53" s="71">
        <v>8989</v>
      </c>
      <c r="AO53" s="71">
        <v>690</v>
      </c>
      <c r="AP53" s="71">
        <v>123</v>
      </c>
      <c r="AQ53" s="102">
        <v>14</v>
      </c>
      <c r="AR53" s="71">
        <v>4371</v>
      </c>
      <c r="AS53" s="71">
        <v>373</v>
      </c>
      <c r="AT53" s="71">
        <v>0</v>
      </c>
      <c r="AU53" s="71">
        <v>200</v>
      </c>
      <c r="AV53" s="71">
        <v>13</v>
      </c>
      <c r="AW53" s="71">
        <v>11</v>
      </c>
      <c r="AX53" s="74" t="s">
        <v>1208</v>
      </c>
      <c r="AY53" s="74" t="s">
        <v>1208</v>
      </c>
      <c r="AZ53" s="74" t="s">
        <v>1208</v>
      </c>
      <c r="BA53" s="74" t="s">
        <v>1208</v>
      </c>
      <c r="BB53" s="72">
        <v>100</v>
      </c>
      <c r="BC53" s="72">
        <v>94.89273927392739</v>
      </c>
      <c r="BD53" s="72">
        <v>91.068033677349263</v>
      </c>
      <c r="BE53" s="74" t="s">
        <v>1208</v>
      </c>
      <c r="BF53" s="74">
        <v>8</v>
      </c>
      <c r="BG53" s="74">
        <v>15</v>
      </c>
      <c r="BH53" s="74">
        <v>2</v>
      </c>
      <c r="BI53" s="74" t="s">
        <v>1208</v>
      </c>
      <c r="BJ53" s="74" t="s">
        <v>1208</v>
      </c>
      <c r="BK53" s="74">
        <v>8</v>
      </c>
      <c r="BL53" s="74">
        <v>8</v>
      </c>
      <c r="BM53" s="74">
        <v>15</v>
      </c>
      <c r="BN53" s="74">
        <v>2</v>
      </c>
      <c r="BO53" s="74">
        <v>42</v>
      </c>
      <c r="BP53" s="71">
        <v>1121</v>
      </c>
      <c r="BQ53" s="74" t="s">
        <v>439</v>
      </c>
      <c r="BR53" s="71" t="s">
        <v>439</v>
      </c>
      <c r="BS53" s="74">
        <v>14</v>
      </c>
      <c r="BT53" s="71">
        <v>204817</v>
      </c>
      <c r="BU53" s="74">
        <v>7</v>
      </c>
      <c r="BV53" s="71">
        <v>3075</v>
      </c>
      <c r="BW53" s="72" t="s">
        <v>439</v>
      </c>
      <c r="BX53" s="102">
        <v>0</v>
      </c>
      <c r="BY53" s="102">
        <v>2</v>
      </c>
      <c r="BZ53" s="102">
        <v>0</v>
      </c>
      <c r="CA53" s="121">
        <v>7406</v>
      </c>
      <c r="CB53" s="72">
        <v>48.4</v>
      </c>
      <c r="CC53" s="101">
        <v>1.1499999999999999</v>
      </c>
      <c r="CD53" s="72">
        <v>40.799999999999997</v>
      </c>
      <c r="CE53" s="72">
        <v>3.5543566654104768</v>
      </c>
      <c r="CF53" s="72">
        <v>62.549010000000003</v>
      </c>
      <c r="CG53" s="74">
        <v>12</v>
      </c>
      <c r="CH53" s="71">
        <v>3183</v>
      </c>
      <c r="CI53" s="74">
        <v>163</v>
      </c>
      <c r="CJ53" s="74">
        <v>536</v>
      </c>
      <c r="CK53" s="74">
        <v>2135</v>
      </c>
      <c r="CL53" s="74">
        <v>577</v>
      </c>
      <c r="CM53" s="74">
        <v>190</v>
      </c>
      <c r="CN53" s="74">
        <v>274</v>
      </c>
      <c r="CO53" s="94">
        <v>1.48</v>
      </c>
      <c r="CP53" s="121">
        <v>15884780</v>
      </c>
      <c r="CQ53" s="74">
        <v>9</v>
      </c>
      <c r="CR53" s="74">
        <v>91</v>
      </c>
      <c r="CS53" s="74">
        <v>7</v>
      </c>
      <c r="CT53" s="74">
        <v>1</v>
      </c>
      <c r="CU53" s="74">
        <v>90</v>
      </c>
      <c r="CV53" s="74">
        <v>16</v>
      </c>
      <c r="CW53" s="71">
        <v>1046</v>
      </c>
      <c r="CX53" s="74">
        <v>12</v>
      </c>
      <c r="CY53" s="74">
        <v>775</v>
      </c>
      <c r="CZ53" s="86">
        <v>24</v>
      </c>
      <c r="DA53" s="86">
        <v>270</v>
      </c>
      <c r="DB53" s="86">
        <v>9</v>
      </c>
      <c r="DC53" s="86">
        <v>99</v>
      </c>
      <c r="DD53" s="86">
        <v>31</v>
      </c>
      <c r="DE53" s="86">
        <v>780</v>
      </c>
      <c r="DF53" s="71">
        <v>5863</v>
      </c>
      <c r="DG53" s="71">
        <v>1615</v>
      </c>
      <c r="DH53" s="87">
        <v>1866</v>
      </c>
      <c r="DI53" s="87">
        <v>592731.14899999998</v>
      </c>
      <c r="DJ53" s="87">
        <v>275702.53499999997</v>
      </c>
      <c r="DK53" s="87">
        <v>545479.71499999997</v>
      </c>
      <c r="DL53" s="71">
        <v>54912</v>
      </c>
      <c r="DM53" s="74">
        <v>7</v>
      </c>
      <c r="DN53" s="87">
        <v>11026</v>
      </c>
      <c r="DO53" s="87">
        <v>1415</v>
      </c>
      <c r="DP53" s="87">
        <v>1122</v>
      </c>
      <c r="DQ53" s="86">
        <v>157</v>
      </c>
      <c r="DR53" s="86">
        <v>699</v>
      </c>
      <c r="DS53" s="71">
        <v>11543</v>
      </c>
      <c r="DT53" s="144">
        <v>6955</v>
      </c>
      <c r="DU53" s="79">
        <v>1862</v>
      </c>
      <c r="DV53" s="79">
        <v>2439</v>
      </c>
      <c r="DW53" s="74">
        <v>235</v>
      </c>
      <c r="DX53" s="74">
        <v>350</v>
      </c>
      <c r="DY53" s="74">
        <v>1</v>
      </c>
      <c r="DZ53" s="121">
        <v>1904</v>
      </c>
      <c r="EA53" s="74">
        <v>20</v>
      </c>
      <c r="EB53" s="121">
        <v>19878</v>
      </c>
      <c r="EC53" s="74" t="s">
        <v>1208</v>
      </c>
      <c r="ED53" s="116">
        <v>65</v>
      </c>
      <c r="EE53" s="71">
        <v>7166</v>
      </c>
      <c r="EF53" s="118">
        <v>6157</v>
      </c>
      <c r="EG53" s="74">
        <v>0</v>
      </c>
      <c r="EH53" s="115">
        <v>784</v>
      </c>
      <c r="EI53" s="86">
        <v>61</v>
      </c>
      <c r="EJ53" s="86">
        <v>50</v>
      </c>
      <c r="EK53" s="72">
        <v>54.7</v>
      </c>
      <c r="EL53" s="86">
        <v>37</v>
      </c>
      <c r="EM53" s="86">
        <v>106</v>
      </c>
      <c r="EN53" s="86">
        <v>913</v>
      </c>
      <c r="EO53" s="86">
        <v>86</v>
      </c>
      <c r="EP53" s="86">
        <v>19</v>
      </c>
      <c r="EQ53" s="86">
        <v>1381</v>
      </c>
      <c r="ER53" s="71">
        <v>1356</v>
      </c>
      <c r="ES53" s="72">
        <v>99.4</v>
      </c>
      <c r="ET53" s="72">
        <v>98.8</v>
      </c>
      <c r="EU53" s="74">
        <v>52</v>
      </c>
      <c r="EV53" s="72">
        <v>14.89</v>
      </c>
      <c r="EW53" s="87">
        <v>36594</v>
      </c>
      <c r="EX53" s="74">
        <v>32.9</v>
      </c>
      <c r="EY53" s="87">
        <v>403179</v>
      </c>
      <c r="EZ53" s="72">
        <v>0.59230798018986786</v>
      </c>
      <c r="FA53" s="87">
        <v>300</v>
      </c>
      <c r="FB53" s="87">
        <v>15</v>
      </c>
      <c r="FC53" s="71" t="s">
        <v>439</v>
      </c>
      <c r="FD53" s="87">
        <v>45</v>
      </c>
      <c r="FE53" s="330" t="s">
        <v>1209</v>
      </c>
      <c r="FF53" s="87">
        <v>100</v>
      </c>
      <c r="FG53" s="72">
        <v>100</v>
      </c>
      <c r="FH53" s="71">
        <v>61806.777999999998</v>
      </c>
      <c r="FI53" s="71">
        <v>3842</v>
      </c>
      <c r="FJ53" s="71">
        <v>1226</v>
      </c>
      <c r="FK53" s="115">
        <v>55652.89</v>
      </c>
      <c r="FL53" s="71">
        <v>47227</v>
      </c>
      <c r="FM53" s="71">
        <v>6878.89</v>
      </c>
      <c r="FN53" s="71">
        <v>1547</v>
      </c>
      <c r="FO53" s="71">
        <v>2312</v>
      </c>
      <c r="FP53" s="119">
        <v>15.3</v>
      </c>
      <c r="FQ53" s="116">
        <v>146</v>
      </c>
      <c r="FR53" s="111">
        <v>13.17</v>
      </c>
      <c r="FS53" s="118">
        <v>3801</v>
      </c>
      <c r="FT53" s="86">
        <v>0</v>
      </c>
      <c r="FU53" s="86">
        <v>45</v>
      </c>
      <c r="FV53" s="86">
        <v>52</v>
      </c>
      <c r="FW53" s="86">
        <v>22</v>
      </c>
      <c r="FX53" s="86">
        <v>525</v>
      </c>
      <c r="FY53" s="149">
        <v>64.001366820433972</v>
      </c>
      <c r="FZ53" s="74" t="s">
        <v>1208</v>
      </c>
      <c r="GA53" s="111">
        <v>99.2</v>
      </c>
      <c r="GB53" s="111">
        <v>90.7</v>
      </c>
      <c r="GC53" s="72">
        <v>79.899760743585162</v>
      </c>
      <c r="GD53" s="80">
        <v>87</v>
      </c>
      <c r="GE53" s="117">
        <v>56</v>
      </c>
      <c r="GF53" s="116">
        <v>9</v>
      </c>
      <c r="GG53" s="116">
        <v>51</v>
      </c>
      <c r="GH53" s="86">
        <v>198</v>
      </c>
      <c r="GI53" s="86">
        <v>3</v>
      </c>
      <c r="GJ53" s="86">
        <v>654</v>
      </c>
      <c r="GK53" s="86">
        <v>849</v>
      </c>
      <c r="GL53" s="86">
        <v>3</v>
      </c>
      <c r="GM53" s="115">
        <v>5322006</v>
      </c>
      <c r="GN53" s="114">
        <v>2944</v>
      </c>
      <c r="GO53" s="86" t="s">
        <v>439</v>
      </c>
      <c r="GP53" s="86" t="s">
        <v>439</v>
      </c>
      <c r="GQ53" s="71">
        <v>9018</v>
      </c>
      <c r="GR53" s="74">
        <v>87</v>
      </c>
      <c r="GS53" s="74">
        <v>1256</v>
      </c>
      <c r="GT53" s="74">
        <v>7675</v>
      </c>
      <c r="GU53" s="71">
        <v>83868</v>
      </c>
      <c r="GV53" s="71">
        <v>821</v>
      </c>
      <c r="GW53" s="71">
        <v>17338</v>
      </c>
      <c r="GX53" s="71">
        <v>65709</v>
      </c>
      <c r="GY53" s="71">
        <v>419</v>
      </c>
      <c r="GZ53" s="71">
        <v>3936</v>
      </c>
      <c r="HA53" s="71">
        <v>232845</v>
      </c>
      <c r="HB53" s="71">
        <v>1452</v>
      </c>
      <c r="HC53" s="71">
        <v>10365</v>
      </c>
      <c r="HD53" s="71">
        <v>217030</v>
      </c>
      <c r="HE53" s="71">
        <v>266</v>
      </c>
      <c r="HF53" s="71">
        <v>11834</v>
      </c>
      <c r="HG53" s="71">
        <v>270664.99</v>
      </c>
      <c r="HH53" s="74">
        <v>259</v>
      </c>
      <c r="HI53" s="86">
        <v>11834</v>
      </c>
      <c r="HJ53" s="86">
        <v>270664</v>
      </c>
      <c r="HK53" s="94">
        <v>96.96</v>
      </c>
      <c r="HL53" s="86">
        <v>5030</v>
      </c>
      <c r="HM53" s="71">
        <v>5677</v>
      </c>
      <c r="HN53" s="71">
        <v>3299</v>
      </c>
      <c r="HO53" s="87">
        <v>117</v>
      </c>
      <c r="HP53" s="74" t="s">
        <v>1208</v>
      </c>
      <c r="HQ53" s="74" t="s">
        <v>1208</v>
      </c>
      <c r="HR53" s="74" t="s">
        <v>1208</v>
      </c>
      <c r="HS53" s="87">
        <v>7</v>
      </c>
      <c r="HT53" s="71">
        <v>1683873</v>
      </c>
      <c r="HU53" s="71">
        <v>10926570</v>
      </c>
      <c r="HV53" s="86">
        <v>1117802</v>
      </c>
      <c r="HW53" s="86">
        <v>1497773</v>
      </c>
      <c r="HX53" s="86">
        <v>172177</v>
      </c>
      <c r="HY53" s="86">
        <v>790</v>
      </c>
      <c r="HZ53" s="86">
        <v>5480</v>
      </c>
      <c r="IA53" s="86">
        <v>240980</v>
      </c>
      <c r="IB53" s="86">
        <v>191270</v>
      </c>
      <c r="IC53" s="86">
        <v>2948</v>
      </c>
      <c r="ID53" s="86">
        <v>2335548</v>
      </c>
      <c r="IE53" s="86">
        <v>286041</v>
      </c>
      <c r="IF53" s="86">
        <v>116</v>
      </c>
      <c r="IG53" s="86">
        <v>8</v>
      </c>
      <c r="IH53" s="86">
        <v>93</v>
      </c>
      <c r="II53" s="86">
        <v>8</v>
      </c>
      <c r="IJ53" s="86">
        <v>347001</v>
      </c>
      <c r="IK53" s="71">
        <v>115313</v>
      </c>
      <c r="IL53" s="79">
        <v>20000</v>
      </c>
      <c r="IM53" s="113">
        <v>0</v>
      </c>
      <c r="IN53" s="112">
        <v>21.91</v>
      </c>
      <c r="IO53" s="85">
        <v>103827</v>
      </c>
      <c r="IP53" s="162">
        <v>-13.6</v>
      </c>
      <c r="IQ53" s="80">
        <v>0</v>
      </c>
      <c r="IR53" s="80">
        <v>0</v>
      </c>
      <c r="IS53" s="71">
        <v>1109</v>
      </c>
      <c r="IT53" s="71">
        <v>1109</v>
      </c>
      <c r="IU53" s="79">
        <v>54844</v>
      </c>
      <c r="IV53" s="72">
        <v>71.7</v>
      </c>
      <c r="IW53" s="72">
        <v>54</v>
      </c>
      <c r="IX53" s="72">
        <v>29.8</v>
      </c>
      <c r="IY53" s="72">
        <v>64</v>
      </c>
      <c r="IZ53" s="72">
        <v>21</v>
      </c>
      <c r="JA53" s="79">
        <v>1</v>
      </c>
      <c r="JB53" s="79">
        <v>22</v>
      </c>
      <c r="JC53" s="111">
        <v>63.4</v>
      </c>
      <c r="JD53" s="110">
        <v>0.52</v>
      </c>
      <c r="JE53" s="109">
        <v>88.5</v>
      </c>
      <c r="JF53" s="109">
        <v>9.6</v>
      </c>
      <c r="JG53" s="109">
        <v>4.2</v>
      </c>
      <c r="JH53" s="108">
        <v>112833060</v>
      </c>
      <c r="JI53" s="74">
        <v>38.4</v>
      </c>
      <c r="JJ53" s="74">
        <v>33</v>
      </c>
      <c r="JK53" s="74" t="s">
        <v>439</v>
      </c>
      <c r="JL53" s="74" t="s">
        <v>439</v>
      </c>
      <c r="JM53" s="74">
        <v>68.400000000000006</v>
      </c>
      <c r="JN53" s="72">
        <v>54.6</v>
      </c>
      <c r="JO53" s="462">
        <v>1300</v>
      </c>
      <c r="JP53" s="74" t="s">
        <v>1208</v>
      </c>
      <c r="JQ53" s="74" t="s">
        <v>1208</v>
      </c>
      <c r="JR53" s="74" t="s">
        <v>1208</v>
      </c>
      <c r="JS53" s="72">
        <v>32</v>
      </c>
      <c r="JT53" s="72">
        <v>30.7</v>
      </c>
      <c r="JU53" s="71">
        <v>34986</v>
      </c>
      <c r="JV53" s="71">
        <v>730</v>
      </c>
      <c r="JW53" s="71">
        <v>650</v>
      </c>
      <c r="JX53" s="71">
        <v>2986</v>
      </c>
      <c r="JY53" s="71">
        <v>3386</v>
      </c>
      <c r="JZ53" s="71">
        <v>3948</v>
      </c>
      <c r="KA53" s="71">
        <v>4606</v>
      </c>
      <c r="KB53" s="71">
        <v>5255</v>
      </c>
      <c r="KC53" s="71">
        <v>5657</v>
      </c>
      <c r="KD53" s="71">
        <v>4663</v>
      </c>
      <c r="KE53" s="71">
        <v>4782</v>
      </c>
      <c r="KF53" s="71">
        <v>4143</v>
      </c>
      <c r="KG53" s="71">
        <v>3035</v>
      </c>
      <c r="KH53" s="74" t="s">
        <v>1208</v>
      </c>
      <c r="KI53" s="71">
        <v>1922</v>
      </c>
      <c r="KJ53" s="71">
        <v>903</v>
      </c>
      <c r="KK53" s="71">
        <v>508</v>
      </c>
      <c r="KL53" s="71">
        <v>308</v>
      </c>
      <c r="KM53" s="71">
        <v>4471</v>
      </c>
      <c r="KN53" s="71">
        <v>3984</v>
      </c>
      <c r="KO53" s="71">
        <v>3761</v>
      </c>
      <c r="KP53" s="71">
        <v>4626</v>
      </c>
      <c r="KQ53" s="71">
        <v>5338</v>
      </c>
      <c r="KR53" s="71">
        <v>6020</v>
      </c>
      <c r="KS53" s="71">
        <v>6468</v>
      </c>
      <c r="KT53" s="71">
        <v>5584</v>
      </c>
      <c r="KU53" s="71">
        <v>5954</v>
      </c>
      <c r="KV53" s="71">
        <v>6350</v>
      </c>
      <c r="KW53" s="71">
        <v>6975</v>
      </c>
      <c r="KX53" s="74" t="s">
        <v>1207</v>
      </c>
      <c r="KY53" s="71">
        <v>6969</v>
      </c>
      <c r="KZ53" s="71">
        <v>5194</v>
      </c>
      <c r="LA53" s="71">
        <v>4717</v>
      </c>
      <c r="LB53" s="71">
        <v>7844</v>
      </c>
    </row>
    <row r="54" spans="1:314" ht="12" customHeight="1">
      <c r="A54" s="3">
        <v>322016</v>
      </c>
      <c r="B54" s="2" t="s">
        <v>764</v>
      </c>
      <c r="C54" s="94">
        <v>572.99</v>
      </c>
      <c r="D54" s="71">
        <v>199889</v>
      </c>
      <c r="E54" s="72">
        <v>13.2</v>
      </c>
      <c r="F54" s="72">
        <v>57</v>
      </c>
      <c r="G54" s="72">
        <v>29.9</v>
      </c>
      <c r="H54" s="79">
        <v>9718</v>
      </c>
      <c r="I54" s="79">
        <v>20746</v>
      </c>
      <c r="J54" s="79">
        <v>31918</v>
      </c>
      <c r="K54" s="71">
        <v>31181</v>
      </c>
      <c r="L54" s="71">
        <v>90741</v>
      </c>
      <c r="M54" s="71">
        <v>1520</v>
      </c>
      <c r="N54" s="71">
        <v>6047</v>
      </c>
      <c r="O54" s="74">
        <v>6429</v>
      </c>
      <c r="P54" s="74" t="s">
        <v>1208</v>
      </c>
      <c r="Q54" s="74" t="s">
        <v>1208</v>
      </c>
      <c r="R54" s="79">
        <v>199889</v>
      </c>
      <c r="S54" s="71">
        <v>203616</v>
      </c>
      <c r="T54" s="71">
        <v>210056</v>
      </c>
      <c r="U54" s="71">
        <v>373869</v>
      </c>
      <c r="V54" s="71">
        <v>486199</v>
      </c>
      <c r="W54" s="71">
        <v>154026</v>
      </c>
      <c r="X54" s="71">
        <v>432948</v>
      </c>
      <c r="Y54" s="86">
        <v>16</v>
      </c>
      <c r="Z54" s="477">
        <v>94</v>
      </c>
      <c r="AA54" s="86">
        <v>32</v>
      </c>
      <c r="AB54" s="74" t="s">
        <v>1208</v>
      </c>
      <c r="AC54" s="74" t="s">
        <v>1208</v>
      </c>
      <c r="AD54" s="87" t="s">
        <v>439</v>
      </c>
      <c r="AE54" s="71">
        <v>1487</v>
      </c>
      <c r="AF54" s="86">
        <v>3918</v>
      </c>
      <c r="AG54" s="71">
        <v>808</v>
      </c>
      <c r="AH54" s="71">
        <v>39857</v>
      </c>
      <c r="AI54" s="71" t="s">
        <v>439</v>
      </c>
      <c r="AJ54" s="74" t="s">
        <v>1208</v>
      </c>
      <c r="AK54" s="477">
        <v>33</v>
      </c>
      <c r="AL54" s="71">
        <v>1334</v>
      </c>
      <c r="AM54" s="74">
        <v>34</v>
      </c>
      <c r="AN54" s="71">
        <v>10406</v>
      </c>
      <c r="AO54" s="71">
        <v>724</v>
      </c>
      <c r="AP54" s="71">
        <v>164</v>
      </c>
      <c r="AQ54" s="102">
        <v>16</v>
      </c>
      <c r="AR54" s="71">
        <v>4884</v>
      </c>
      <c r="AS54" s="71">
        <v>420</v>
      </c>
      <c r="AT54" s="71">
        <v>1</v>
      </c>
      <c r="AU54" s="71">
        <v>237</v>
      </c>
      <c r="AV54" s="71">
        <v>16</v>
      </c>
      <c r="AW54" s="71">
        <v>11</v>
      </c>
      <c r="AX54" s="74" t="s">
        <v>1208</v>
      </c>
      <c r="AY54" s="74" t="s">
        <v>1208</v>
      </c>
      <c r="AZ54" s="74" t="s">
        <v>1208</v>
      </c>
      <c r="BA54" s="74" t="s">
        <v>1208</v>
      </c>
      <c r="BB54" s="72">
        <v>100</v>
      </c>
      <c r="BC54" s="72">
        <v>116.4</v>
      </c>
      <c r="BD54" s="72">
        <v>107.4</v>
      </c>
      <c r="BE54" s="74" t="s">
        <v>1208</v>
      </c>
      <c r="BF54" s="86">
        <v>12</v>
      </c>
      <c r="BG54" s="102">
        <v>12</v>
      </c>
      <c r="BH54" s="102">
        <v>12</v>
      </c>
      <c r="BI54" s="74" t="s">
        <v>1208</v>
      </c>
      <c r="BJ54" s="74" t="s">
        <v>1208</v>
      </c>
      <c r="BK54" s="86">
        <v>8</v>
      </c>
      <c r="BL54" s="86">
        <v>8</v>
      </c>
      <c r="BM54" s="102">
        <v>13</v>
      </c>
      <c r="BN54" s="102">
        <v>12</v>
      </c>
      <c r="BO54" s="74">
        <v>15</v>
      </c>
      <c r="BP54" s="71">
        <v>43988</v>
      </c>
      <c r="BQ54" s="74">
        <v>2</v>
      </c>
      <c r="BR54" s="71">
        <v>54824</v>
      </c>
      <c r="BS54" s="74">
        <v>9</v>
      </c>
      <c r="BT54" s="71">
        <v>128158</v>
      </c>
      <c r="BU54" s="74">
        <v>3</v>
      </c>
      <c r="BV54" s="71">
        <v>872</v>
      </c>
      <c r="BW54" s="72">
        <v>37.799999999999997</v>
      </c>
      <c r="BX54" s="86">
        <v>1</v>
      </c>
      <c r="BY54" s="86">
        <v>2</v>
      </c>
      <c r="BZ54" s="86">
        <v>80</v>
      </c>
      <c r="CA54" s="86">
        <v>5508</v>
      </c>
      <c r="CB54" s="72">
        <v>44</v>
      </c>
      <c r="CC54" s="101">
        <v>1.51</v>
      </c>
      <c r="CD54" s="72">
        <v>47.7</v>
      </c>
      <c r="CE54" s="72">
        <v>2.8765680713876622</v>
      </c>
      <c r="CF54" s="72">
        <v>62.55829</v>
      </c>
      <c r="CG54" s="74">
        <v>11</v>
      </c>
      <c r="CH54" s="71">
        <v>3096</v>
      </c>
      <c r="CI54" s="74">
        <v>228</v>
      </c>
      <c r="CJ54" s="74">
        <v>581</v>
      </c>
      <c r="CK54" s="74">
        <v>2343</v>
      </c>
      <c r="CL54" s="74">
        <v>597</v>
      </c>
      <c r="CM54" s="74">
        <v>182</v>
      </c>
      <c r="CN54" s="74">
        <v>335</v>
      </c>
      <c r="CO54" s="94">
        <v>1.53</v>
      </c>
      <c r="CP54" s="101" t="s">
        <v>439</v>
      </c>
      <c r="CQ54" s="74">
        <v>2</v>
      </c>
      <c r="CR54" s="74">
        <v>9</v>
      </c>
      <c r="CS54" s="74">
        <v>0</v>
      </c>
      <c r="CT54" s="74">
        <v>2</v>
      </c>
      <c r="CU54" s="74">
        <v>110</v>
      </c>
      <c r="CV54" s="74">
        <v>18</v>
      </c>
      <c r="CW54" s="71">
        <v>1070</v>
      </c>
      <c r="CX54" s="74">
        <v>7</v>
      </c>
      <c r="CY54" s="74">
        <v>532</v>
      </c>
      <c r="CZ54" s="86">
        <v>39</v>
      </c>
      <c r="DA54" s="86">
        <v>611</v>
      </c>
      <c r="DB54" s="86">
        <v>13</v>
      </c>
      <c r="DC54" s="86">
        <v>120</v>
      </c>
      <c r="DD54" s="86">
        <v>18</v>
      </c>
      <c r="DE54" s="86">
        <v>479</v>
      </c>
      <c r="DF54" s="71">
        <v>7542</v>
      </c>
      <c r="DG54" s="71">
        <v>2322</v>
      </c>
      <c r="DH54" s="87">
        <v>1599</v>
      </c>
      <c r="DI54" s="87">
        <v>732609.21100000001</v>
      </c>
      <c r="DJ54" s="87">
        <v>372461.95500000002</v>
      </c>
      <c r="DK54" s="87">
        <v>439553.44900000002</v>
      </c>
      <c r="DL54" s="71">
        <v>59395</v>
      </c>
      <c r="DM54" s="74">
        <v>6</v>
      </c>
      <c r="DN54" s="87">
        <v>12290</v>
      </c>
      <c r="DO54" s="87">
        <v>1568</v>
      </c>
      <c r="DP54" s="87">
        <v>983</v>
      </c>
      <c r="DQ54" s="86">
        <v>99</v>
      </c>
      <c r="DR54" s="86">
        <v>879</v>
      </c>
      <c r="DS54" s="71">
        <v>10910</v>
      </c>
      <c r="DT54" s="100">
        <v>8303</v>
      </c>
      <c r="DU54" s="79">
        <v>2280</v>
      </c>
      <c r="DV54" s="79">
        <v>2672</v>
      </c>
      <c r="DW54" s="121">
        <v>306</v>
      </c>
      <c r="DX54" s="121">
        <v>314</v>
      </c>
      <c r="DY54" s="121">
        <v>3</v>
      </c>
      <c r="DZ54" s="121">
        <v>1852</v>
      </c>
      <c r="EA54" s="121">
        <v>18</v>
      </c>
      <c r="EB54" s="121">
        <v>16449</v>
      </c>
      <c r="EC54" s="74" t="s">
        <v>1208</v>
      </c>
      <c r="ED54" s="116">
        <v>83</v>
      </c>
      <c r="EE54" s="71">
        <v>7541</v>
      </c>
      <c r="EF54" s="118">
        <v>6767</v>
      </c>
      <c r="EG54" s="74">
        <v>0</v>
      </c>
      <c r="EH54" s="115">
        <v>1491</v>
      </c>
      <c r="EI54" s="86">
        <v>83</v>
      </c>
      <c r="EJ54" s="86">
        <v>83</v>
      </c>
      <c r="EK54" s="72">
        <v>40.4</v>
      </c>
      <c r="EL54" s="86">
        <v>29</v>
      </c>
      <c r="EM54" s="86">
        <v>44</v>
      </c>
      <c r="EN54" s="86">
        <v>845</v>
      </c>
      <c r="EO54" s="87">
        <v>257</v>
      </c>
      <c r="EP54" s="87">
        <v>61</v>
      </c>
      <c r="EQ54" s="87">
        <v>1493</v>
      </c>
      <c r="ER54" s="71">
        <v>1503</v>
      </c>
      <c r="ES54" s="72">
        <v>99.4</v>
      </c>
      <c r="ET54" s="72">
        <v>99.5</v>
      </c>
      <c r="EU54" s="87">
        <v>91</v>
      </c>
      <c r="EV54" s="72">
        <v>13.19</v>
      </c>
      <c r="EW54" s="87">
        <v>34275</v>
      </c>
      <c r="EX54" s="72">
        <v>44.6</v>
      </c>
      <c r="EY54" s="87">
        <v>436633</v>
      </c>
      <c r="EZ54" s="72">
        <v>-2.2999999999999998</v>
      </c>
      <c r="FA54" s="86">
        <v>379</v>
      </c>
      <c r="FB54" s="86">
        <v>2</v>
      </c>
      <c r="FC54" s="120">
        <v>2416</v>
      </c>
      <c r="FD54" s="86">
        <v>49</v>
      </c>
      <c r="FE54" s="328" t="s">
        <v>1209</v>
      </c>
      <c r="FF54" s="86">
        <v>100</v>
      </c>
      <c r="FG54" s="72">
        <v>100</v>
      </c>
      <c r="FH54" s="71">
        <v>77373</v>
      </c>
      <c r="FI54" s="71">
        <v>8776</v>
      </c>
      <c r="FJ54" s="71">
        <v>217</v>
      </c>
      <c r="FK54" s="115">
        <v>68597</v>
      </c>
      <c r="FL54" s="71">
        <v>52496</v>
      </c>
      <c r="FM54" s="71">
        <v>14947</v>
      </c>
      <c r="FN54" s="71">
        <v>1154</v>
      </c>
      <c r="FO54" s="71" t="s">
        <v>439</v>
      </c>
      <c r="FP54" s="119">
        <v>26.9</v>
      </c>
      <c r="FQ54" s="116">
        <v>155</v>
      </c>
      <c r="FR54" s="111">
        <v>12.01</v>
      </c>
      <c r="FS54" s="118">
        <v>4484</v>
      </c>
      <c r="FT54" s="86">
        <v>0</v>
      </c>
      <c r="FU54" s="86">
        <v>562</v>
      </c>
      <c r="FV54" s="86">
        <v>225</v>
      </c>
      <c r="FW54" s="96">
        <v>33</v>
      </c>
      <c r="FX54" s="95">
        <v>1443</v>
      </c>
      <c r="FY54" s="149">
        <v>61.779496181033252</v>
      </c>
      <c r="FZ54" s="74" t="s">
        <v>1208</v>
      </c>
      <c r="GA54" s="111">
        <v>98.66</v>
      </c>
      <c r="GB54" s="111">
        <v>92.52</v>
      </c>
      <c r="GC54" s="72">
        <v>84.5</v>
      </c>
      <c r="GD54" s="80">
        <v>19.100000000000001</v>
      </c>
      <c r="GE54" s="117">
        <v>46</v>
      </c>
      <c r="GF54" s="116">
        <v>8</v>
      </c>
      <c r="GG54" s="116">
        <v>53</v>
      </c>
      <c r="GH54" s="86">
        <v>235</v>
      </c>
      <c r="GI54" s="86">
        <v>4</v>
      </c>
      <c r="GJ54" s="86">
        <v>657</v>
      </c>
      <c r="GK54" s="86">
        <v>579</v>
      </c>
      <c r="GL54" s="86">
        <v>3</v>
      </c>
      <c r="GM54" s="115">
        <v>5375566.3720000004</v>
      </c>
      <c r="GN54" s="114">
        <v>4403</v>
      </c>
      <c r="GO54" s="86" t="s">
        <v>439</v>
      </c>
      <c r="GP54" s="86" t="s">
        <v>439</v>
      </c>
      <c r="GQ54" s="71">
        <v>10128</v>
      </c>
      <c r="GR54" s="74">
        <v>52</v>
      </c>
      <c r="GS54" s="74">
        <v>1425</v>
      </c>
      <c r="GT54" s="74">
        <v>8651</v>
      </c>
      <c r="GU54" s="71">
        <v>94347</v>
      </c>
      <c r="GV54" s="71">
        <v>622</v>
      </c>
      <c r="GW54" s="71">
        <v>15648</v>
      </c>
      <c r="GX54" s="71">
        <v>78077</v>
      </c>
      <c r="GY54" s="71">
        <v>601</v>
      </c>
      <c r="GZ54" s="71">
        <v>5523</v>
      </c>
      <c r="HA54" s="71">
        <v>453303</v>
      </c>
      <c r="HB54" s="71">
        <v>1568</v>
      </c>
      <c r="HC54" s="71">
        <v>11137</v>
      </c>
      <c r="HD54" s="71">
        <v>215485</v>
      </c>
      <c r="HE54" s="71">
        <v>235</v>
      </c>
      <c r="HF54" s="71">
        <v>6864</v>
      </c>
      <c r="HG54" s="71">
        <v>136663.39000000001</v>
      </c>
      <c r="HH54" s="74">
        <v>234</v>
      </c>
      <c r="HI54" s="86">
        <v>6864</v>
      </c>
      <c r="HJ54" s="86">
        <v>136663</v>
      </c>
      <c r="HK54" s="88">
        <v>65.150000000000006</v>
      </c>
      <c r="HL54" s="143">
        <v>2425.06</v>
      </c>
      <c r="HM54" s="71">
        <v>3635</v>
      </c>
      <c r="HN54" s="71">
        <v>1622</v>
      </c>
      <c r="HO54" s="87">
        <v>100</v>
      </c>
      <c r="HP54" s="74" t="s">
        <v>1208</v>
      </c>
      <c r="HQ54" s="74" t="s">
        <v>1208</v>
      </c>
      <c r="HR54" s="74" t="s">
        <v>1208</v>
      </c>
      <c r="HS54" s="87">
        <v>66</v>
      </c>
      <c r="HT54" s="71">
        <v>2358563</v>
      </c>
      <c r="HU54" s="71">
        <v>14145711</v>
      </c>
      <c r="HV54" s="86">
        <v>1317708</v>
      </c>
      <c r="HW54" s="86">
        <v>1775539</v>
      </c>
      <c r="HX54" s="86">
        <v>214666</v>
      </c>
      <c r="HY54" s="86">
        <v>11470</v>
      </c>
      <c r="HZ54" s="86">
        <v>11820</v>
      </c>
      <c r="IA54" s="86">
        <v>157200</v>
      </c>
      <c r="IB54" s="86">
        <v>124817</v>
      </c>
      <c r="IC54" s="85">
        <v>2248</v>
      </c>
      <c r="ID54" s="85">
        <v>1112580</v>
      </c>
      <c r="IE54" s="85">
        <v>2223704</v>
      </c>
      <c r="IF54" s="79">
        <v>49</v>
      </c>
      <c r="IG54" s="79">
        <v>89</v>
      </c>
      <c r="IH54" s="85">
        <v>28</v>
      </c>
      <c r="II54" s="79">
        <v>44</v>
      </c>
      <c r="IJ54" s="85">
        <v>97537</v>
      </c>
      <c r="IK54" s="71">
        <v>121933</v>
      </c>
      <c r="IL54" s="79">
        <v>13739</v>
      </c>
      <c r="IM54" s="142">
        <v>95590</v>
      </c>
      <c r="IN54" s="112">
        <v>22.33</v>
      </c>
      <c r="IO54" s="85">
        <v>106434</v>
      </c>
      <c r="IP54" s="162" t="s">
        <v>870</v>
      </c>
      <c r="IQ54" s="80">
        <v>3.6</v>
      </c>
      <c r="IR54" s="80">
        <v>3.6</v>
      </c>
      <c r="IS54" s="80">
        <v>552.29999999999995</v>
      </c>
      <c r="IT54" s="80">
        <v>552.29999999999995</v>
      </c>
      <c r="IU54" s="71">
        <v>48947</v>
      </c>
      <c r="IV54" s="72">
        <v>77.099999999999994</v>
      </c>
      <c r="IW54" s="72">
        <v>48.4</v>
      </c>
      <c r="IX54" s="72">
        <v>25.7</v>
      </c>
      <c r="IY54" s="72">
        <v>60.5</v>
      </c>
      <c r="IZ54" s="72">
        <v>20.8</v>
      </c>
      <c r="JA54" s="79">
        <v>6</v>
      </c>
      <c r="JB54" s="79">
        <v>24</v>
      </c>
      <c r="JC54" s="111">
        <v>59</v>
      </c>
      <c r="JD54" s="110">
        <v>0.57899999999999996</v>
      </c>
      <c r="JE54" s="109">
        <v>94.3</v>
      </c>
      <c r="JF54" s="109">
        <v>10.3</v>
      </c>
      <c r="JG54" s="109">
        <v>4.8</v>
      </c>
      <c r="JH54" s="108">
        <v>107037394</v>
      </c>
      <c r="JI54" s="74">
        <v>31.4</v>
      </c>
      <c r="JJ54" s="74">
        <v>42.7</v>
      </c>
      <c r="JK54" s="74" t="s">
        <v>439</v>
      </c>
      <c r="JL54" s="74" t="s">
        <v>439</v>
      </c>
      <c r="JM54" s="74">
        <v>76.8</v>
      </c>
      <c r="JN54" s="72">
        <v>53.8</v>
      </c>
      <c r="JO54" s="462">
        <v>2492</v>
      </c>
      <c r="JP54" s="74" t="s">
        <v>1208</v>
      </c>
      <c r="JQ54" s="74" t="s">
        <v>1208</v>
      </c>
      <c r="JR54" s="74" t="s">
        <v>1208</v>
      </c>
      <c r="JS54" s="72">
        <v>28</v>
      </c>
      <c r="JT54" s="72">
        <v>35.5</v>
      </c>
      <c r="JU54" s="71">
        <v>37974</v>
      </c>
      <c r="JV54" s="71">
        <v>792</v>
      </c>
      <c r="JW54" s="71">
        <v>647</v>
      </c>
      <c r="JX54" s="71">
        <v>3365</v>
      </c>
      <c r="JY54" s="71">
        <v>3848</v>
      </c>
      <c r="JZ54" s="71">
        <v>4208</v>
      </c>
      <c r="KA54" s="71">
        <v>4766</v>
      </c>
      <c r="KB54" s="71">
        <v>5500</v>
      </c>
      <c r="KC54" s="71">
        <v>6369</v>
      </c>
      <c r="KD54" s="71">
        <v>5464</v>
      </c>
      <c r="KE54" s="71">
        <v>5082</v>
      </c>
      <c r="KF54" s="71">
        <v>4077</v>
      </c>
      <c r="KG54" s="71">
        <v>2939</v>
      </c>
      <c r="KH54" s="74" t="s">
        <v>1208</v>
      </c>
      <c r="KI54" s="71">
        <v>2233</v>
      </c>
      <c r="KJ54" s="71">
        <v>944</v>
      </c>
      <c r="KK54" s="71">
        <v>392</v>
      </c>
      <c r="KL54" s="71">
        <v>214</v>
      </c>
      <c r="KM54" s="71">
        <v>4639</v>
      </c>
      <c r="KN54" s="71">
        <v>4335</v>
      </c>
      <c r="KO54" s="71">
        <v>4310</v>
      </c>
      <c r="KP54" s="71">
        <v>4878</v>
      </c>
      <c r="KQ54" s="71">
        <v>5580</v>
      </c>
      <c r="KR54" s="71">
        <v>6259</v>
      </c>
      <c r="KS54" s="71">
        <v>7261</v>
      </c>
      <c r="KT54" s="71">
        <v>6387</v>
      </c>
      <c r="KU54" s="71">
        <v>6313</v>
      </c>
      <c r="KV54" s="71">
        <v>6200</v>
      </c>
      <c r="KW54" s="71">
        <v>6681</v>
      </c>
      <c r="KX54" s="74" t="s">
        <v>1207</v>
      </c>
      <c r="KY54" s="71">
        <v>7769</v>
      </c>
      <c r="KZ54" s="71">
        <v>6177</v>
      </c>
      <c r="LA54" s="71">
        <v>5230</v>
      </c>
      <c r="LB54" s="71">
        <v>8518</v>
      </c>
    </row>
    <row r="55" spans="1:314" ht="12" customHeight="1">
      <c r="A55" s="3">
        <v>332020</v>
      </c>
      <c r="B55" s="2" t="s">
        <v>737</v>
      </c>
      <c r="C55" s="94">
        <v>355.63</v>
      </c>
      <c r="D55" s="71">
        <v>480974</v>
      </c>
      <c r="E55" s="72">
        <v>13.6</v>
      </c>
      <c r="F55" s="72">
        <v>58.9</v>
      </c>
      <c r="G55" s="72">
        <v>27.5</v>
      </c>
      <c r="H55" s="79">
        <v>24271</v>
      </c>
      <c r="I55" s="79">
        <v>51400</v>
      </c>
      <c r="J55" s="79">
        <v>79273</v>
      </c>
      <c r="K55" s="71">
        <v>68603</v>
      </c>
      <c r="L55" s="71">
        <v>215881</v>
      </c>
      <c r="M55" s="71">
        <v>6976</v>
      </c>
      <c r="N55" s="71">
        <v>13288</v>
      </c>
      <c r="O55" s="74">
        <v>12825</v>
      </c>
      <c r="P55" s="74" t="s">
        <v>1208</v>
      </c>
      <c r="Q55" s="74" t="s">
        <v>1208</v>
      </c>
      <c r="R55" s="79">
        <v>474199</v>
      </c>
      <c r="S55" s="71">
        <v>474592</v>
      </c>
      <c r="T55" s="71">
        <v>465026</v>
      </c>
      <c r="U55" s="71">
        <v>354009</v>
      </c>
      <c r="V55" s="71">
        <v>2480569</v>
      </c>
      <c r="W55" s="71">
        <v>1015421</v>
      </c>
      <c r="X55" s="71">
        <v>1390827</v>
      </c>
      <c r="Y55" s="86">
        <v>74</v>
      </c>
      <c r="Z55" s="477">
        <v>158</v>
      </c>
      <c r="AA55" s="86">
        <v>63</v>
      </c>
      <c r="AB55" s="74" t="s">
        <v>1208</v>
      </c>
      <c r="AC55" s="74" t="s">
        <v>1208</v>
      </c>
      <c r="AD55" s="87">
        <v>35889</v>
      </c>
      <c r="AE55" s="71">
        <v>1593</v>
      </c>
      <c r="AF55" s="86">
        <v>1454</v>
      </c>
      <c r="AG55" s="71">
        <v>6060</v>
      </c>
      <c r="AH55" s="71">
        <v>97486</v>
      </c>
      <c r="AI55" s="71">
        <v>0</v>
      </c>
      <c r="AJ55" s="74" t="s">
        <v>1208</v>
      </c>
      <c r="AK55" s="477">
        <v>53</v>
      </c>
      <c r="AL55" s="71">
        <v>3737</v>
      </c>
      <c r="AM55" s="74">
        <v>63</v>
      </c>
      <c r="AN55" s="71">
        <v>26620</v>
      </c>
      <c r="AO55" s="71">
        <v>1697</v>
      </c>
      <c r="AP55" s="71">
        <v>230</v>
      </c>
      <c r="AQ55" s="102">
        <v>26</v>
      </c>
      <c r="AR55" s="71">
        <v>12938</v>
      </c>
      <c r="AS55" s="71">
        <v>884</v>
      </c>
      <c r="AT55" s="71">
        <v>5</v>
      </c>
      <c r="AU55" s="71">
        <v>351</v>
      </c>
      <c r="AV55" s="71">
        <v>25</v>
      </c>
      <c r="AW55" s="71">
        <v>8</v>
      </c>
      <c r="AX55" s="74" t="s">
        <v>1208</v>
      </c>
      <c r="AY55" s="74" t="s">
        <v>1208</v>
      </c>
      <c r="AZ55" s="74" t="s">
        <v>1208</v>
      </c>
      <c r="BA55" s="74" t="s">
        <v>1208</v>
      </c>
      <c r="BB55" s="72">
        <v>100</v>
      </c>
      <c r="BC55" s="72">
        <v>125.8</v>
      </c>
      <c r="BD55" s="72">
        <v>114.3</v>
      </c>
      <c r="BE55" s="74" t="s">
        <v>1208</v>
      </c>
      <c r="BF55" s="86">
        <v>56</v>
      </c>
      <c r="BG55" s="102">
        <v>58</v>
      </c>
      <c r="BH55" s="102">
        <v>25</v>
      </c>
      <c r="BI55" s="74" t="s">
        <v>1208</v>
      </c>
      <c r="BJ55" s="74" t="s">
        <v>1208</v>
      </c>
      <c r="BK55" s="86">
        <v>3</v>
      </c>
      <c r="BL55" s="86">
        <v>3</v>
      </c>
      <c r="BM55" s="102">
        <v>13</v>
      </c>
      <c r="BN55" s="102">
        <v>7</v>
      </c>
      <c r="BO55" s="74">
        <v>6</v>
      </c>
      <c r="BP55" s="71">
        <v>19090</v>
      </c>
      <c r="BQ55" s="74">
        <v>2</v>
      </c>
      <c r="BR55" s="71">
        <v>47000</v>
      </c>
      <c r="BS55" s="74">
        <v>10</v>
      </c>
      <c r="BT55" s="71">
        <v>137277</v>
      </c>
      <c r="BU55" s="74">
        <v>5</v>
      </c>
      <c r="BV55" s="71">
        <v>8011</v>
      </c>
      <c r="BW55" s="72">
        <v>42.5</v>
      </c>
      <c r="BX55" s="86">
        <v>4</v>
      </c>
      <c r="BY55" s="86">
        <v>5</v>
      </c>
      <c r="BZ55" s="86">
        <v>905</v>
      </c>
      <c r="CA55" s="86">
        <v>8024</v>
      </c>
      <c r="CB55" s="72">
        <v>41.9</v>
      </c>
      <c r="CC55" s="101">
        <v>1.59</v>
      </c>
      <c r="CD55" s="72">
        <v>34.299999999999997</v>
      </c>
      <c r="CE55" s="72">
        <v>3.4295157537672054</v>
      </c>
      <c r="CF55" s="72">
        <v>61.244680000000002</v>
      </c>
      <c r="CG55" s="74">
        <v>36</v>
      </c>
      <c r="CH55" s="71">
        <v>7581</v>
      </c>
      <c r="CI55" s="74">
        <v>352</v>
      </c>
      <c r="CJ55" s="74">
        <v>1795</v>
      </c>
      <c r="CK55" s="74">
        <v>4807</v>
      </c>
      <c r="CL55" s="74">
        <v>1274</v>
      </c>
      <c r="CM55" s="74">
        <v>342</v>
      </c>
      <c r="CN55" s="74">
        <v>769</v>
      </c>
      <c r="CO55" s="94">
        <v>1.54</v>
      </c>
      <c r="CP55" s="101" t="s">
        <v>439</v>
      </c>
      <c r="CQ55" s="74">
        <v>1</v>
      </c>
      <c r="CR55" s="74">
        <v>2</v>
      </c>
      <c r="CS55" s="74">
        <v>4</v>
      </c>
      <c r="CT55" s="74">
        <v>2</v>
      </c>
      <c r="CU55" s="74">
        <v>180</v>
      </c>
      <c r="CV55" s="74">
        <v>24</v>
      </c>
      <c r="CW55" s="71">
        <v>1665</v>
      </c>
      <c r="CX55" s="74">
        <v>15</v>
      </c>
      <c r="CY55" s="74">
        <v>1330</v>
      </c>
      <c r="CZ55" s="86">
        <v>77</v>
      </c>
      <c r="DA55" s="86">
        <v>1326</v>
      </c>
      <c r="DB55" s="86">
        <v>10</v>
      </c>
      <c r="DC55" s="86">
        <v>135</v>
      </c>
      <c r="DD55" s="86">
        <v>38</v>
      </c>
      <c r="DE55" s="86">
        <v>987</v>
      </c>
      <c r="DF55" s="71">
        <v>17023</v>
      </c>
      <c r="DG55" s="71">
        <v>4077</v>
      </c>
      <c r="DH55" s="87">
        <v>3087</v>
      </c>
      <c r="DI55" s="87">
        <v>1618247.2819999999</v>
      </c>
      <c r="DJ55" s="87">
        <v>773253.82799999998</v>
      </c>
      <c r="DK55" s="87">
        <v>879104.41399999999</v>
      </c>
      <c r="DL55" s="71">
        <v>132240</v>
      </c>
      <c r="DM55" s="74">
        <v>25</v>
      </c>
      <c r="DN55" s="87">
        <v>28952</v>
      </c>
      <c r="DO55" s="87">
        <v>3130</v>
      </c>
      <c r="DP55" s="87">
        <v>2021</v>
      </c>
      <c r="DQ55" s="86">
        <v>201</v>
      </c>
      <c r="DR55" s="86">
        <v>1504</v>
      </c>
      <c r="DS55" s="71">
        <v>15536</v>
      </c>
      <c r="DT55" s="122">
        <v>16275</v>
      </c>
      <c r="DU55" s="71">
        <v>4194</v>
      </c>
      <c r="DV55" s="71">
        <v>4503</v>
      </c>
      <c r="DW55" s="86">
        <v>388</v>
      </c>
      <c r="DX55" s="86">
        <v>485</v>
      </c>
      <c r="DY55" s="86">
        <v>7</v>
      </c>
      <c r="DZ55" s="86">
        <v>2887</v>
      </c>
      <c r="EA55" s="86">
        <v>82</v>
      </c>
      <c r="EB55" s="86">
        <v>12032</v>
      </c>
      <c r="EC55" s="74" t="s">
        <v>1208</v>
      </c>
      <c r="ED55" s="116">
        <v>137</v>
      </c>
      <c r="EE55" s="71">
        <v>14314</v>
      </c>
      <c r="EF55" s="118">
        <v>13088</v>
      </c>
      <c r="EG55" s="74">
        <v>39</v>
      </c>
      <c r="EH55" s="115">
        <v>2404</v>
      </c>
      <c r="EI55" s="86">
        <v>127</v>
      </c>
      <c r="EJ55" s="86">
        <v>94</v>
      </c>
      <c r="EK55" s="72">
        <v>70.2</v>
      </c>
      <c r="EL55" s="86">
        <v>88</v>
      </c>
      <c r="EM55" s="86">
        <v>534</v>
      </c>
      <c r="EN55" s="86">
        <v>1662</v>
      </c>
      <c r="EO55" s="87">
        <v>541</v>
      </c>
      <c r="EP55" s="87">
        <v>165</v>
      </c>
      <c r="EQ55" s="87">
        <v>4243</v>
      </c>
      <c r="ER55" s="71">
        <v>3883</v>
      </c>
      <c r="ES55" s="72">
        <v>96</v>
      </c>
      <c r="ET55" s="72">
        <v>94.6</v>
      </c>
      <c r="EU55" s="87">
        <v>180</v>
      </c>
      <c r="EV55" s="72">
        <v>14.6</v>
      </c>
      <c r="EW55" s="87">
        <v>92160</v>
      </c>
      <c r="EX55" s="72">
        <v>25.8</v>
      </c>
      <c r="EY55" s="87">
        <v>412553</v>
      </c>
      <c r="EZ55" s="72">
        <v>-2.9</v>
      </c>
      <c r="FA55" s="86">
        <v>480</v>
      </c>
      <c r="FB55" s="86">
        <v>8</v>
      </c>
      <c r="FC55" s="125">
        <v>19698</v>
      </c>
      <c r="FD55" s="86">
        <v>168</v>
      </c>
      <c r="FE55" s="328" t="s">
        <v>1209</v>
      </c>
      <c r="FF55" s="86">
        <v>100</v>
      </c>
      <c r="FG55" s="72">
        <v>100</v>
      </c>
      <c r="FH55" s="71">
        <v>187664</v>
      </c>
      <c r="FI55" s="71">
        <v>30841</v>
      </c>
      <c r="FJ55" s="71">
        <v>3037</v>
      </c>
      <c r="FK55" s="115">
        <v>145652</v>
      </c>
      <c r="FL55" s="71">
        <v>139268</v>
      </c>
      <c r="FM55" s="71">
        <v>4562</v>
      </c>
      <c r="FN55" s="71">
        <v>1822</v>
      </c>
      <c r="FO55" s="71">
        <v>11171</v>
      </c>
      <c r="FP55" s="119">
        <v>46</v>
      </c>
      <c r="FQ55" s="116">
        <v>854</v>
      </c>
      <c r="FR55" s="111">
        <v>8.1999999999999993</v>
      </c>
      <c r="FS55" s="118">
        <v>6039</v>
      </c>
      <c r="FT55" s="86">
        <v>57</v>
      </c>
      <c r="FU55" s="86">
        <v>128</v>
      </c>
      <c r="FV55" s="86">
        <v>521</v>
      </c>
      <c r="FW55" s="96">
        <v>28</v>
      </c>
      <c r="FX55" s="95">
        <v>794</v>
      </c>
      <c r="FY55" s="149">
        <v>65.657094195984271</v>
      </c>
      <c r="FZ55" s="74" t="s">
        <v>1208</v>
      </c>
      <c r="GA55" s="111">
        <v>99.9</v>
      </c>
      <c r="GB55" s="111">
        <v>92.89</v>
      </c>
      <c r="GC55" s="72">
        <v>81.099999999999994</v>
      </c>
      <c r="GD55" s="80">
        <v>6.2</v>
      </c>
      <c r="GE55" s="117">
        <v>111</v>
      </c>
      <c r="GF55" s="116">
        <v>15</v>
      </c>
      <c r="GG55" s="116">
        <v>68</v>
      </c>
      <c r="GH55" s="86">
        <v>1235</v>
      </c>
      <c r="GI55" s="86">
        <v>9</v>
      </c>
      <c r="GJ55" s="86">
        <v>2013</v>
      </c>
      <c r="GK55" s="86">
        <v>3092</v>
      </c>
      <c r="GL55" s="86">
        <v>5</v>
      </c>
      <c r="GM55" s="115">
        <v>2326000</v>
      </c>
      <c r="GN55" s="114">
        <v>5700</v>
      </c>
      <c r="GO55" s="86" t="s">
        <v>439</v>
      </c>
      <c r="GP55" s="86" t="s">
        <v>439</v>
      </c>
      <c r="GQ55" s="71">
        <v>18363</v>
      </c>
      <c r="GR55" s="74">
        <v>29</v>
      </c>
      <c r="GS55" s="74">
        <v>3604</v>
      </c>
      <c r="GT55" s="74">
        <v>14730</v>
      </c>
      <c r="GU55" s="71">
        <v>205279</v>
      </c>
      <c r="GV55" s="71">
        <v>179</v>
      </c>
      <c r="GW55" s="71">
        <v>60351</v>
      </c>
      <c r="GX55" s="71">
        <v>144749</v>
      </c>
      <c r="GY55" s="71">
        <v>845</v>
      </c>
      <c r="GZ55" s="71">
        <v>6945</v>
      </c>
      <c r="HA55" s="71">
        <v>552476</v>
      </c>
      <c r="HB55" s="71">
        <v>2963</v>
      </c>
      <c r="HC55" s="71">
        <v>23807</v>
      </c>
      <c r="HD55" s="71">
        <v>495262</v>
      </c>
      <c r="HE55" s="71">
        <v>705</v>
      </c>
      <c r="HF55" s="71">
        <v>37785</v>
      </c>
      <c r="HG55" s="71">
        <v>3878610.7</v>
      </c>
      <c r="HH55" s="74">
        <v>688</v>
      </c>
      <c r="HI55" s="86">
        <v>19772</v>
      </c>
      <c r="HJ55" s="86">
        <v>105419</v>
      </c>
      <c r="HK55" s="88">
        <v>64.69</v>
      </c>
      <c r="HL55" s="86">
        <v>1180</v>
      </c>
      <c r="HM55" s="71">
        <v>5209</v>
      </c>
      <c r="HN55" s="71">
        <v>2265</v>
      </c>
      <c r="HO55" s="87">
        <v>251</v>
      </c>
      <c r="HP55" s="74" t="s">
        <v>1208</v>
      </c>
      <c r="HQ55" s="74" t="s">
        <v>1208</v>
      </c>
      <c r="HR55" s="74" t="s">
        <v>1208</v>
      </c>
      <c r="HS55" s="87">
        <v>14</v>
      </c>
      <c r="HT55" s="71">
        <v>4007323</v>
      </c>
      <c r="HU55" s="71">
        <v>20202124</v>
      </c>
      <c r="HV55" s="86">
        <v>2175653</v>
      </c>
      <c r="HW55" s="86">
        <v>3412110</v>
      </c>
      <c r="HX55" s="86">
        <v>344489</v>
      </c>
      <c r="HY55" s="86">
        <v>7170</v>
      </c>
      <c r="HZ55" s="86">
        <v>10940</v>
      </c>
      <c r="IA55" s="86">
        <v>342880</v>
      </c>
      <c r="IB55" s="86">
        <v>193720</v>
      </c>
      <c r="IC55" s="85">
        <v>14621</v>
      </c>
      <c r="ID55" s="85">
        <v>2162432</v>
      </c>
      <c r="IE55" s="85" t="s">
        <v>439</v>
      </c>
      <c r="IF55" s="79">
        <v>91</v>
      </c>
      <c r="IG55" s="79" t="s">
        <v>439</v>
      </c>
      <c r="IH55" s="85">
        <v>35</v>
      </c>
      <c r="II55" s="79" t="s">
        <v>439</v>
      </c>
      <c r="IJ55" s="85">
        <v>77528</v>
      </c>
      <c r="IK55" s="71">
        <v>300784</v>
      </c>
      <c r="IL55" s="79">
        <v>15039</v>
      </c>
      <c r="IM55" s="113">
        <v>0</v>
      </c>
      <c r="IN55" s="112">
        <v>93.41</v>
      </c>
      <c r="IO55" s="85">
        <v>305435</v>
      </c>
      <c r="IP55" s="162">
        <v>-37.9</v>
      </c>
      <c r="IQ55" s="80">
        <v>6.62</v>
      </c>
      <c r="IR55" s="80">
        <v>4.92</v>
      </c>
      <c r="IS55" s="80">
        <v>799.9</v>
      </c>
      <c r="IT55" s="80">
        <v>789.2</v>
      </c>
      <c r="IU55" s="71">
        <v>86680</v>
      </c>
      <c r="IV55" s="72">
        <v>72.8</v>
      </c>
      <c r="IW55" s="72">
        <v>66.099999999999994</v>
      </c>
      <c r="IX55" s="72">
        <v>46</v>
      </c>
      <c r="IY55" s="72">
        <v>57.8</v>
      </c>
      <c r="IZ55" s="72">
        <v>27.5</v>
      </c>
      <c r="JA55" s="79">
        <v>4</v>
      </c>
      <c r="JB55" s="79">
        <v>20</v>
      </c>
      <c r="JC55" s="111" t="s">
        <v>439</v>
      </c>
      <c r="JD55" s="110">
        <v>0.871</v>
      </c>
      <c r="JE55" s="109">
        <v>89.6</v>
      </c>
      <c r="JF55" s="109">
        <v>3.7</v>
      </c>
      <c r="JG55" s="109">
        <v>6.7</v>
      </c>
      <c r="JH55" s="108">
        <v>196427376</v>
      </c>
      <c r="JI55" s="74">
        <v>39.6</v>
      </c>
      <c r="JJ55" s="74">
        <v>39.9</v>
      </c>
      <c r="JK55" s="74" t="s">
        <v>439</v>
      </c>
      <c r="JL55" s="74" t="s">
        <v>439</v>
      </c>
      <c r="JM55" s="74">
        <v>31.2</v>
      </c>
      <c r="JN55" s="72">
        <v>46.3</v>
      </c>
      <c r="JO55" s="462">
        <v>3487</v>
      </c>
      <c r="JP55" s="74" t="s">
        <v>1208</v>
      </c>
      <c r="JQ55" s="74" t="s">
        <v>1208</v>
      </c>
      <c r="JR55" s="74" t="s">
        <v>1208</v>
      </c>
      <c r="JS55" s="72">
        <v>36</v>
      </c>
      <c r="JT55" s="72">
        <v>29.8</v>
      </c>
      <c r="JU55" s="71">
        <v>86025</v>
      </c>
      <c r="JV55" s="71">
        <v>1321</v>
      </c>
      <c r="JW55" s="71">
        <v>1922</v>
      </c>
      <c r="JX55" s="71">
        <v>7918</v>
      </c>
      <c r="JY55" s="71">
        <v>8799</v>
      </c>
      <c r="JZ55" s="71">
        <v>8664</v>
      </c>
      <c r="KA55" s="71">
        <v>9673</v>
      </c>
      <c r="KB55" s="71">
        <v>11510</v>
      </c>
      <c r="KC55" s="71">
        <v>14564</v>
      </c>
      <c r="KD55" s="71">
        <v>11458</v>
      </c>
      <c r="KE55" s="71">
        <v>9511</v>
      </c>
      <c r="KF55" s="71">
        <v>7521</v>
      </c>
      <c r="KG55" s="71">
        <v>5367</v>
      </c>
      <c r="KH55" s="74" t="s">
        <v>1208</v>
      </c>
      <c r="KI55" s="71">
        <v>4450</v>
      </c>
      <c r="KJ55" s="71">
        <v>1977</v>
      </c>
      <c r="KK55" s="71">
        <v>799</v>
      </c>
      <c r="KL55" s="71">
        <v>413</v>
      </c>
      <c r="KM55" s="71">
        <v>10750</v>
      </c>
      <c r="KN55" s="71">
        <v>10961</v>
      </c>
      <c r="KO55" s="71">
        <v>10425</v>
      </c>
      <c r="KP55" s="71">
        <v>11225</v>
      </c>
      <c r="KQ55" s="71">
        <v>12557</v>
      </c>
      <c r="KR55" s="71">
        <v>14210</v>
      </c>
      <c r="KS55" s="71">
        <v>17587</v>
      </c>
      <c r="KT55" s="71">
        <v>14184</v>
      </c>
      <c r="KU55" s="71">
        <v>12674</v>
      </c>
      <c r="KV55" s="71">
        <v>12587</v>
      </c>
      <c r="KW55" s="71">
        <v>14070</v>
      </c>
      <c r="KX55" s="74" t="s">
        <v>1207</v>
      </c>
      <c r="KY55" s="71">
        <v>17817</v>
      </c>
      <c r="KZ55" s="71">
        <v>14485</v>
      </c>
      <c r="LA55" s="71">
        <v>10531</v>
      </c>
      <c r="LB55" s="71">
        <v>13898</v>
      </c>
    </row>
    <row r="56" spans="1:314" ht="12" customHeight="1">
      <c r="A56" s="3">
        <v>342025</v>
      </c>
      <c r="B56" s="2" t="s">
        <v>738</v>
      </c>
      <c r="C56" s="94">
        <v>352.83</v>
      </c>
      <c r="D56" s="71">
        <v>216273</v>
      </c>
      <c r="E56" s="72">
        <v>10.6</v>
      </c>
      <c r="F56" s="72">
        <v>53.78</v>
      </c>
      <c r="G56" s="72">
        <v>35.619999999999997</v>
      </c>
      <c r="H56" s="79">
        <v>7878</v>
      </c>
      <c r="I56" s="79">
        <v>17779</v>
      </c>
      <c r="J56" s="79">
        <v>28389</v>
      </c>
      <c r="K56" s="71">
        <v>42655</v>
      </c>
      <c r="L56" s="71">
        <v>108381</v>
      </c>
      <c r="M56" s="71">
        <v>3402</v>
      </c>
      <c r="N56" s="71">
        <v>5987</v>
      </c>
      <c r="O56" s="74">
        <v>7742</v>
      </c>
      <c r="P56" s="74" t="s">
        <v>1208</v>
      </c>
      <c r="Q56" s="74" t="s">
        <v>1208</v>
      </c>
      <c r="R56" s="79">
        <v>216273</v>
      </c>
      <c r="S56" s="71">
        <v>214592</v>
      </c>
      <c r="T56" s="71">
        <v>212291</v>
      </c>
      <c r="U56" s="71">
        <v>335296</v>
      </c>
      <c r="V56" s="71">
        <v>836250</v>
      </c>
      <c r="W56" s="71">
        <v>125350</v>
      </c>
      <c r="X56" s="71">
        <v>787973</v>
      </c>
      <c r="Y56" s="86">
        <v>0</v>
      </c>
      <c r="Z56" s="477">
        <v>63</v>
      </c>
      <c r="AA56" s="86">
        <v>0</v>
      </c>
      <c r="AB56" s="74" t="s">
        <v>1208</v>
      </c>
      <c r="AC56" s="74" t="s">
        <v>1208</v>
      </c>
      <c r="AD56" s="87">
        <v>25595</v>
      </c>
      <c r="AE56" s="71">
        <v>2350</v>
      </c>
      <c r="AF56" s="86">
        <v>353</v>
      </c>
      <c r="AG56" s="71">
        <v>4693</v>
      </c>
      <c r="AH56" s="71">
        <v>42047</v>
      </c>
      <c r="AI56" s="71">
        <v>1802</v>
      </c>
      <c r="AJ56" s="74" t="s">
        <v>1208</v>
      </c>
      <c r="AK56" s="477">
        <v>18</v>
      </c>
      <c r="AL56" s="71">
        <v>1569</v>
      </c>
      <c r="AM56" s="74">
        <v>37</v>
      </c>
      <c r="AN56" s="71">
        <v>10125</v>
      </c>
      <c r="AO56" s="71">
        <v>662</v>
      </c>
      <c r="AP56" s="71">
        <v>88</v>
      </c>
      <c r="AQ56" s="102">
        <v>27</v>
      </c>
      <c r="AR56" s="71">
        <v>4935</v>
      </c>
      <c r="AS56" s="71">
        <v>439</v>
      </c>
      <c r="AT56" s="71">
        <v>4</v>
      </c>
      <c r="AU56" s="71">
        <v>144</v>
      </c>
      <c r="AV56" s="71">
        <v>11</v>
      </c>
      <c r="AW56" s="71">
        <v>66</v>
      </c>
      <c r="AX56" s="74" t="s">
        <v>1208</v>
      </c>
      <c r="AY56" s="74" t="s">
        <v>1208</v>
      </c>
      <c r="AZ56" s="74" t="s">
        <v>1208</v>
      </c>
      <c r="BA56" s="74" t="s">
        <v>1208</v>
      </c>
      <c r="BB56" s="72">
        <v>97.816593886462883</v>
      </c>
      <c r="BC56" s="72">
        <v>74.3</v>
      </c>
      <c r="BD56" s="72">
        <v>68</v>
      </c>
      <c r="BE56" s="74" t="s">
        <v>1208</v>
      </c>
      <c r="BF56" s="86">
        <v>13</v>
      </c>
      <c r="BG56" s="102">
        <v>14</v>
      </c>
      <c r="BH56" s="102">
        <v>13</v>
      </c>
      <c r="BI56" s="74" t="s">
        <v>1208</v>
      </c>
      <c r="BJ56" s="74" t="s">
        <v>1208</v>
      </c>
      <c r="BK56" s="86">
        <v>2</v>
      </c>
      <c r="BL56" s="86">
        <v>2</v>
      </c>
      <c r="BM56" s="102">
        <v>1</v>
      </c>
      <c r="BN56" s="102">
        <v>1</v>
      </c>
      <c r="BO56" s="74">
        <v>10</v>
      </c>
      <c r="BP56" s="71">
        <v>29807</v>
      </c>
      <c r="BQ56" s="74">
        <v>1</v>
      </c>
      <c r="BR56" s="71">
        <v>20800</v>
      </c>
      <c r="BS56" s="74">
        <v>3</v>
      </c>
      <c r="BT56" s="71">
        <v>62500</v>
      </c>
      <c r="BU56" s="74">
        <v>9</v>
      </c>
      <c r="BV56" s="71">
        <v>4763</v>
      </c>
      <c r="BW56" s="72">
        <v>56.9</v>
      </c>
      <c r="BX56" s="86">
        <v>0</v>
      </c>
      <c r="BY56" s="86">
        <v>2</v>
      </c>
      <c r="BZ56" s="86">
        <v>0</v>
      </c>
      <c r="CA56" s="86">
        <v>1595</v>
      </c>
      <c r="CB56" s="72">
        <v>33.700000000000003</v>
      </c>
      <c r="CC56" s="101">
        <v>0.92</v>
      </c>
      <c r="CD56" s="72">
        <v>31.3</v>
      </c>
      <c r="CE56" s="72">
        <v>3.6870586927111324</v>
      </c>
      <c r="CF56" s="72">
        <v>56.813600000000001</v>
      </c>
      <c r="CG56" s="74">
        <v>26</v>
      </c>
      <c r="CH56" s="71">
        <v>4106</v>
      </c>
      <c r="CI56" s="74">
        <v>230</v>
      </c>
      <c r="CJ56" s="74">
        <v>743</v>
      </c>
      <c r="CK56" s="74">
        <v>3154</v>
      </c>
      <c r="CL56" s="74">
        <v>770</v>
      </c>
      <c r="CM56" s="74">
        <v>229</v>
      </c>
      <c r="CN56" s="74">
        <v>516</v>
      </c>
      <c r="CO56" s="94">
        <v>1.4</v>
      </c>
      <c r="CP56" s="101">
        <v>186761880</v>
      </c>
      <c r="CQ56" s="74">
        <v>1</v>
      </c>
      <c r="CR56" s="74">
        <v>1</v>
      </c>
      <c r="CS56" s="74">
        <v>4</v>
      </c>
      <c r="CT56" s="74">
        <v>3</v>
      </c>
      <c r="CU56" s="74">
        <v>228</v>
      </c>
      <c r="CV56" s="74">
        <v>15</v>
      </c>
      <c r="CW56" s="71">
        <v>1140</v>
      </c>
      <c r="CX56" s="74">
        <v>17</v>
      </c>
      <c r="CY56" s="74">
        <v>1204</v>
      </c>
      <c r="CZ56" s="86">
        <v>28</v>
      </c>
      <c r="DA56" s="86">
        <v>386</v>
      </c>
      <c r="DB56" s="86">
        <v>5</v>
      </c>
      <c r="DC56" s="86">
        <v>51</v>
      </c>
      <c r="DD56" s="86">
        <v>8</v>
      </c>
      <c r="DE56" s="86">
        <v>220</v>
      </c>
      <c r="DF56" s="71">
        <v>8057</v>
      </c>
      <c r="DG56" s="71">
        <v>1050</v>
      </c>
      <c r="DH56" s="87">
        <v>2464</v>
      </c>
      <c r="DI56" s="87">
        <v>792135.83799999999</v>
      </c>
      <c r="DJ56" s="87">
        <v>183013.09299999999</v>
      </c>
      <c r="DK56" s="87">
        <v>668332.49800000002</v>
      </c>
      <c r="DL56" s="71">
        <v>77007</v>
      </c>
      <c r="DM56" s="74">
        <v>8</v>
      </c>
      <c r="DN56" s="87">
        <v>14027</v>
      </c>
      <c r="DO56" s="87">
        <v>1442</v>
      </c>
      <c r="DP56" s="87">
        <v>1127</v>
      </c>
      <c r="DQ56" s="86">
        <v>277</v>
      </c>
      <c r="DR56" s="86">
        <v>665</v>
      </c>
      <c r="DS56" s="71">
        <v>8208</v>
      </c>
      <c r="DT56" s="122">
        <v>9693</v>
      </c>
      <c r="DU56" s="71">
        <v>2417</v>
      </c>
      <c r="DV56" s="71">
        <v>2606</v>
      </c>
      <c r="DW56" s="86">
        <v>234</v>
      </c>
      <c r="DX56" s="86">
        <v>321</v>
      </c>
      <c r="DY56" s="86">
        <v>4</v>
      </c>
      <c r="DZ56" s="86">
        <v>1625</v>
      </c>
      <c r="EA56" s="86">
        <v>22</v>
      </c>
      <c r="EB56" s="86">
        <v>15102</v>
      </c>
      <c r="EC56" s="74" t="s">
        <v>1208</v>
      </c>
      <c r="ED56" s="116">
        <v>67</v>
      </c>
      <c r="EE56" s="71">
        <v>5145</v>
      </c>
      <c r="EF56" s="118">
        <v>4553</v>
      </c>
      <c r="EG56" s="74">
        <v>0</v>
      </c>
      <c r="EH56" s="115">
        <v>667</v>
      </c>
      <c r="EI56" s="86">
        <v>65</v>
      </c>
      <c r="EJ56" s="86">
        <v>35</v>
      </c>
      <c r="EK56" s="72">
        <v>66.599999999999994</v>
      </c>
      <c r="EL56" s="86">
        <v>22</v>
      </c>
      <c r="EM56" s="86">
        <v>50</v>
      </c>
      <c r="EN56" s="86">
        <v>1433</v>
      </c>
      <c r="EO56" s="87">
        <v>287</v>
      </c>
      <c r="EP56" s="87">
        <v>107</v>
      </c>
      <c r="EQ56" s="87">
        <v>983</v>
      </c>
      <c r="ER56" s="71">
        <v>1219</v>
      </c>
      <c r="ES56" s="72">
        <v>95.1</v>
      </c>
      <c r="ET56" s="72">
        <v>98.4</v>
      </c>
      <c r="EU56" s="87">
        <v>787</v>
      </c>
      <c r="EV56" s="72">
        <v>15.8</v>
      </c>
      <c r="EW56" s="87">
        <v>40830</v>
      </c>
      <c r="EX56" s="72">
        <v>25.8</v>
      </c>
      <c r="EY56" s="87">
        <v>463415</v>
      </c>
      <c r="EZ56" s="72">
        <v>-1.5</v>
      </c>
      <c r="FA56" s="86">
        <v>327</v>
      </c>
      <c r="FB56" s="86">
        <v>20</v>
      </c>
      <c r="FC56" s="125" t="s">
        <v>439</v>
      </c>
      <c r="FD56" s="86">
        <v>40</v>
      </c>
      <c r="FE56" s="328" t="s">
        <v>1209</v>
      </c>
      <c r="FF56" s="86">
        <v>80</v>
      </c>
      <c r="FG56" s="72">
        <v>81.2</v>
      </c>
      <c r="FH56" s="71">
        <v>78276</v>
      </c>
      <c r="FI56" s="71">
        <v>9457</v>
      </c>
      <c r="FJ56" s="71">
        <v>0</v>
      </c>
      <c r="FK56" s="115">
        <v>65318</v>
      </c>
      <c r="FL56" s="71">
        <v>54176</v>
      </c>
      <c r="FM56" s="71">
        <v>6144</v>
      </c>
      <c r="FN56" s="71">
        <v>4998</v>
      </c>
      <c r="FO56" s="71">
        <v>3501</v>
      </c>
      <c r="FP56" s="119">
        <v>14</v>
      </c>
      <c r="FQ56" s="116">
        <v>340</v>
      </c>
      <c r="FR56" s="111">
        <v>9.67</v>
      </c>
      <c r="FS56" s="118">
        <v>4573</v>
      </c>
      <c r="FT56" s="86">
        <v>1</v>
      </c>
      <c r="FU56" s="86">
        <v>115</v>
      </c>
      <c r="FV56" s="86">
        <v>265</v>
      </c>
      <c r="FW56" s="96">
        <v>17</v>
      </c>
      <c r="FX56" s="95">
        <v>606</v>
      </c>
      <c r="FY56" s="149">
        <v>72.34284970213875</v>
      </c>
      <c r="FZ56" s="74" t="s">
        <v>1208</v>
      </c>
      <c r="GA56" s="111">
        <v>99.3</v>
      </c>
      <c r="GB56" s="111">
        <v>92</v>
      </c>
      <c r="GC56" s="72">
        <v>88.3</v>
      </c>
      <c r="GD56" s="80">
        <v>38.5</v>
      </c>
      <c r="GE56" s="117">
        <v>64</v>
      </c>
      <c r="GF56" s="116">
        <v>14</v>
      </c>
      <c r="GG56" s="116">
        <v>71</v>
      </c>
      <c r="GH56" s="86">
        <v>337</v>
      </c>
      <c r="GI56" s="86">
        <v>4</v>
      </c>
      <c r="GJ56" s="86">
        <v>738</v>
      </c>
      <c r="GK56" s="86">
        <v>1346</v>
      </c>
      <c r="GL56" s="86">
        <v>3</v>
      </c>
      <c r="GM56" s="115">
        <v>1320500</v>
      </c>
      <c r="GN56" s="114">
        <v>1840</v>
      </c>
      <c r="GO56" s="86" t="s">
        <v>439</v>
      </c>
      <c r="GP56" s="86" t="s">
        <v>439</v>
      </c>
      <c r="GQ56" s="71">
        <v>9534</v>
      </c>
      <c r="GR56" s="74">
        <v>41</v>
      </c>
      <c r="GS56" s="74">
        <v>1750</v>
      </c>
      <c r="GT56" s="74">
        <v>7743</v>
      </c>
      <c r="GU56" s="71">
        <v>91931</v>
      </c>
      <c r="GV56" s="71">
        <v>503</v>
      </c>
      <c r="GW56" s="71">
        <v>28231</v>
      </c>
      <c r="GX56" s="71">
        <v>63197</v>
      </c>
      <c r="GY56" s="71">
        <v>402</v>
      </c>
      <c r="GZ56" s="71">
        <v>2787</v>
      </c>
      <c r="HA56" s="71">
        <v>166925</v>
      </c>
      <c r="HB56" s="71">
        <v>1830</v>
      </c>
      <c r="HC56" s="71">
        <v>11321</v>
      </c>
      <c r="HD56" s="71">
        <v>202167</v>
      </c>
      <c r="HE56" s="71">
        <v>391</v>
      </c>
      <c r="HF56" s="71">
        <v>20356</v>
      </c>
      <c r="HG56" s="71">
        <v>1120388.43</v>
      </c>
      <c r="HH56" s="74">
        <v>377</v>
      </c>
      <c r="HI56" s="86">
        <v>11045</v>
      </c>
      <c r="HJ56" s="86">
        <v>30335</v>
      </c>
      <c r="HK56" s="88">
        <v>47</v>
      </c>
      <c r="HL56" s="143">
        <v>153</v>
      </c>
      <c r="HM56" s="71">
        <v>2241</v>
      </c>
      <c r="HN56" s="71">
        <v>848</v>
      </c>
      <c r="HO56" s="87">
        <v>29</v>
      </c>
      <c r="HP56" s="74" t="s">
        <v>1208</v>
      </c>
      <c r="HQ56" s="74" t="s">
        <v>1208</v>
      </c>
      <c r="HR56" s="74" t="s">
        <v>1208</v>
      </c>
      <c r="HS56" s="87">
        <v>10</v>
      </c>
      <c r="HT56" s="71">
        <v>1504018</v>
      </c>
      <c r="HU56" s="71">
        <v>7786764</v>
      </c>
      <c r="HV56" s="86">
        <v>234588</v>
      </c>
      <c r="HW56" s="86">
        <v>1355072</v>
      </c>
      <c r="HX56" s="86">
        <v>136333</v>
      </c>
      <c r="HY56" s="86">
        <v>7640</v>
      </c>
      <c r="HZ56" s="86">
        <v>8240</v>
      </c>
      <c r="IA56" s="86">
        <v>134900</v>
      </c>
      <c r="IB56" s="86">
        <v>70380</v>
      </c>
      <c r="IC56" s="85">
        <v>7647</v>
      </c>
      <c r="ID56" s="85">
        <v>6769442</v>
      </c>
      <c r="IE56" s="85">
        <v>0</v>
      </c>
      <c r="IF56" s="79">
        <v>138</v>
      </c>
      <c r="IG56" s="79">
        <v>0</v>
      </c>
      <c r="IH56" s="85">
        <v>89</v>
      </c>
      <c r="II56" s="79">
        <v>0</v>
      </c>
      <c r="IJ56" s="85">
        <v>869977</v>
      </c>
      <c r="IK56" s="71">
        <v>105006</v>
      </c>
      <c r="IL56" s="79">
        <v>964</v>
      </c>
      <c r="IM56" s="142">
        <v>0</v>
      </c>
      <c r="IN56" s="112">
        <v>27.71</v>
      </c>
      <c r="IO56" s="85">
        <v>142702</v>
      </c>
      <c r="IP56" s="162" t="s">
        <v>439</v>
      </c>
      <c r="IQ56" s="80">
        <v>1.3</v>
      </c>
      <c r="IR56" s="80">
        <v>1.3</v>
      </c>
      <c r="IS56" s="80">
        <v>378.1</v>
      </c>
      <c r="IT56" s="80">
        <v>378.1</v>
      </c>
      <c r="IU56" s="71">
        <v>1983</v>
      </c>
      <c r="IV56" s="72">
        <v>72.3</v>
      </c>
      <c r="IW56" s="72">
        <v>49.6</v>
      </c>
      <c r="IX56" s="72">
        <v>33</v>
      </c>
      <c r="IY56" s="72">
        <v>59.9</v>
      </c>
      <c r="IZ56" s="72">
        <v>19.899999999999999</v>
      </c>
      <c r="JA56" s="79">
        <v>1</v>
      </c>
      <c r="JB56" s="79">
        <v>20</v>
      </c>
      <c r="JC56" s="111">
        <v>69</v>
      </c>
      <c r="JD56" s="110">
        <v>0.61</v>
      </c>
      <c r="JE56" s="109">
        <v>97</v>
      </c>
      <c r="JF56" s="109">
        <v>8.1</v>
      </c>
      <c r="JG56" s="109">
        <v>4.4000000000000004</v>
      </c>
      <c r="JH56" s="108">
        <v>119159062</v>
      </c>
      <c r="JI56" s="74">
        <v>33.6</v>
      </c>
      <c r="JJ56" s="74">
        <v>43.7</v>
      </c>
      <c r="JK56" s="74" t="s">
        <v>439</v>
      </c>
      <c r="JL56" s="74" t="s">
        <v>439</v>
      </c>
      <c r="JM56" s="74">
        <v>66.7</v>
      </c>
      <c r="JN56" s="72">
        <v>52</v>
      </c>
      <c r="JO56" s="462">
        <v>1841</v>
      </c>
      <c r="JP56" s="74" t="s">
        <v>1208</v>
      </c>
      <c r="JQ56" s="74" t="s">
        <v>1208</v>
      </c>
      <c r="JR56" s="74" t="s">
        <v>1208</v>
      </c>
      <c r="JS56" s="72">
        <v>32</v>
      </c>
      <c r="JT56" s="72">
        <v>22.3</v>
      </c>
      <c r="JU56" s="71">
        <v>36737</v>
      </c>
      <c r="JV56" s="71">
        <v>565</v>
      </c>
      <c r="JW56" s="71">
        <v>737</v>
      </c>
      <c r="JX56" s="71">
        <v>3041</v>
      </c>
      <c r="JY56" s="71">
        <v>3326</v>
      </c>
      <c r="JZ56" s="71">
        <v>3171</v>
      </c>
      <c r="KA56" s="71">
        <v>3795</v>
      </c>
      <c r="KB56" s="71">
        <v>4897</v>
      </c>
      <c r="KC56" s="71">
        <v>6322</v>
      </c>
      <c r="KD56" s="71">
        <v>5514</v>
      </c>
      <c r="KE56" s="71">
        <v>4770</v>
      </c>
      <c r="KF56" s="71">
        <v>3859</v>
      </c>
      <c r="KG56" s="71">
        <v>2797</v>
      </c>
      <c r="KH56" s="74" t="s">
        <v>1208</v>
      </c>
      <c r="KI56" s="71">
        <v>2517</v>
      </c>
      <c r="KJ56" s="71">
        <v>1177</v>
      </c>
      <c r="KK56" s="71">
        <v>444</v>
      </c>
      <c r="KL56" s="71">
        <v>226</v>
      </c>
      <c r="KM56" s="71">
        <v>4532</v>
      </c>
      <c r="KN56" s="71">
        <v>4262</v>
      </c>
      <c r="KO56" s="71">
        <v>3969</v>
      </c>
      <c r="KP56" s="71">
        <v>4148</v>
      </c>
      <c r="KQ56" s="71">
        <v>4865</v>
      </c>
      <c r="KR56" s="71">
        <v>6016</v>
      </c>
      <c r="KS56" s="71">
        <v>7638</v>
      </c>
      <c r="KT56" s="71">
        <v>6925</v>
      </c>
      <c r="KU56" s="71">
        <v>6444</v>
      </c>
      <c r="KV56" s="71">
        <v>6418</v>
      </c>
      <c r="KW56" s="71">
        <v>7498</v>
      </c>
      <c r="KX56" s="74" t="s">
        <v>1207</v>
      </c>
      <c r="KY56" s="71">
        <v>10443</v>
      </c>
      <c r="KZ56" s="71">
        <v>8974</v>
      </c>
      <c r="LA56" s="71">
        <v>6983</v>
      </c>
      <c r="LB56" s="71">
        <v>9652</v>
      </c>
    </row>
    <row r="57" spans="1:314" ht="12" customHeight="1">
      <c r="A57" s="3">
        <v>342076</v>
      </c>
      <c r="B57" s="2" t="s">
        <v>739</v>
      </c>
      <c r="C57" s="94">
        <v>517.72</v>
      </c>
      <c r="D57" s="71">
        <v>465402</v>
      </c>
      <c r="E57" s="72">
        <v>13.197192964361992</v>
      </c>
      <c r="F57" s="72">
        <v>58.096441356074969</v>
      </c>
      <c r="G57" s="72">
        <v>28.706365679563046</v>
      </c>
      <c r="H57" s="79">
        <v>22456</v>
      </c>
      <c r="I57" s="79">
        <v>48238</v>
      </c>
      <c r="J57" s="79">
        <v>74262</v>
      </c>
      <c r="K57" s="71">
        <v>67815</v>
      </c>
      <c r="L57" s="71">
        <v>212621</v>
      </c>
      <c r="M57" s="71">
        <v>9921</v>
      </c>
      <c r="N57" s="71">
        <v>13083</v>
      </c>
      <c r="O57" s="74">
        <v>13745</v>
      </c>
      <c r="P57" s="74" t="s">
        <v>1208</v>
      </c>
      <c r="Q57" s="74" t="s">
        <v>1208</v>
      </c>
      <c r="R57" s="79">
        <v>459204</v>
      </c>
      <c r="S57" s="71">
        <v>460930</v>
      </c>
      <c r="T57" s="71">
        <v>456835</v>
      </c>
      <c r="U57" s="71">
        <v>431386</v>
      </c>
      <c r="V57" s="71">
        <v>2365063</v>
      </c>
      <c r="W57" s="71">
        <v>761503</v>
      </c>
      <c r="X57" s="71">
        <v>1215296</v>
      </c>
      <c r="Y57" s="71">
        <v>108</v>
      </c>
      <c r="Z57" s="477">
        <v>72</v>
      </c>
      <c r="AA57" s="71">
        <v>21</v>
      </c>
      <c r="AB57" s="74" t="s">
        <v>1208</v>
      </c>
      <c r="AC57" s="74" t="s">
        <v>1208</v>
      </c>
      <c r="AD57" s="71">
        <v>85149</v>
      </c>
      <c r="AE57" s="71">
        <v>7568</v>
      </c>
      <c r="AF57" s="71">
        <v>2100</v>
      </c>
      <c r="AG57" s="71">
        <v>5263</v>
      </c>
      <c r="AH57" s="86">
        <v>97498</v>
      </c>
      <c r="AI57" s="71">
        <v>530</v>
      </c>
      <c r="AJ57" s="74" t="s">
        <v>1208</v>
      </c>
      <c r="AK57" s="477">
        <v>23</v>
      </c>
      <c r="AL57" s="71">
        <v>2765</v>
      </c>
      <c r="AM57" s="74">
        <v>76</v>
      </c>
      <c r="AN57" s="71">
        <v>24658</v>
      </c>
      <c r="AO57" s="71">
        <v>1675</v>
      </c>
      <c r="AP57" s="71">
        <v>260</v>
      </c>
      <c r="AQ57" s="102">
        <v>34</v>
      </c>
      <c r="AR57" s="71">
        <v>11360</v>
      </c>
      <c r="AS57" s="71">
        <v>733</v>
      </c>
      <c r="AT57" s="71">
        <v>9</v>
      </c>
      <c r="AU57" s="71">
        <v>390</v>
      </c>
      <c r="AV57" s="71">
        <v>12</v>
      </c>
      <c r="AW57" s="71">
        <v>106</v>
      </c>
      <c r="AX57" s="74" t="s">
        <v>1208</v>
      </c>
      <c r="AY57" s="74" t="s">
        <v>1208</v>
      </c>
      <c r="AZ57" s="74" t="s">
        <v>1208</v>
      </c>
      <c r="BA57" s="74" t="s">
        <v>1208</v>
      </c>
      <c r="BB57" s="72">
        <v>96.354166666666657</v>
      </c>
      <c r="BC57" s="80">
        <v>90.5</v>
      </c>
      <c r="BD57" s="80">
        <v>87.8</v>
      </c>
      <c r="BE57" s="74" t="s">
        <v>1208</v>
      </c>
      <c r="BF57" s="71">
        <v>38</v>
      </c>
      <c r="BG57" s="71">
        <v>38</v>
      </c>
      <c r="BH57" s="71">
        <v>23</v>
      </c>
      <c r="BI57" s="74" t="s">
        <v>1208</v>
      </c>
      <c r="BJ57" s="74" t="s">
        <v>1208</v>
      </c>
      <c r="BK57" s="71">
        <v>2</v>
      </c>
      <c r="BL57" s="71">
        <v>2</v>
      </c>
      <c r="BM57" s="71">
        <v>3</v>
      </c>
      <c r="BN57" s="71">
        <v>0</v>
      </c>
      <c r="BO57" s="74">
        <v>6</v>
      </c>
      <c r="BP57" s="71">
        <v>34513</v>
      </c>
      <c r="BQ57" s="74">
        <v>1</v>
      </c>
      <c r="BR57" s="71">
        <v>25000</v>
      </c>
      <c r="BS57" s="74">
        <v>5</v>
      </c>
      <c r="BT57" s="71">
        <v>118617</v>
      </c>
      <c r="BU57" s="74">
        <v>3</v>
      </c>
      <c r="BV57" s="71">
        <v>2085</v>
      </c>
      <c r="BW57" s="80">
        <v>48.9</v>
      </c>
      <c r="BX57" s="71">
        <v>0</v>
      </c>
      <c r="BY57" s="71">
        <v>3</v>
      </c>
      <c r="BZ57" s="71">
        <v>0</v>
      </c>
      <c r="CA57" s="71">
        <v>6064</v>
      </c>
      <c r="CB57" s="72">
        <v>55.5</v>
      </c>
      <c r="CC57" s="141">
        <v>1.54</v>
      </c>
      <c r="CD57" s="74">
        <v>27.6</v>
      </c>
      <c r="CE57" s="72">
        <v>3.5266739738577058</v>
      </c>
      <c r="CF57" s="72">
        <v>62.287100000000002</v>
      </c>
      <c r="CG57" s="74">
        <v>40</v>
      </c>
      <c r="CH57" s="71">
        <v>6159</v>
      </c>
      <c r="CI57" s="74">
        <v>358</v>
      </c>
      <c r="CJ57" s="74">
        <v>1002</v>
      </c>
      <c r="CK57" s="74">
        <v>4956</v>
      </c>
      <c r="CL57" s="74">
        <v>1368</v>
      </c>
      <c r="CM57" s="74">
        <v>320</v>
      </c>
      <c r="CN57" s="74">
        <v>809</v>
      </c>
      <c r="CO57" s="94">
        <v>1.6</v>
      </c>
      <c r="CP57" s="71">
        <v>94726400</v>
      </c>
      <c r="CQ57" s="74">
        <v>4</v>
      </c>
      <c r="CR57" s="74">
        <v>83</v>
      </c>
      <c r="CS57" s="74">
        <v>5</v>
      </c>
      <c r="CT57" s="74">
        <v>1</v>
      </c>
      <c r="CU57" s="74">
        <v>80</v>
      </c>
      <c r="CV57" s="74">
        <v>23</v>
      </c>
      <c r="CW57" s="71">
        <v>1441</v>
      </c>
      <c r="CX57" s="74">
        <v>14</v>
      </c>
      <c r="CY57" s="74">
        <v>1118</v>
      </c>
      <c r="CZ57" s="71">
        <v>75</v>
      </c>
      <c r="DA57" s="71">
        <v>1250</v>
      </c>
      <c r="DB57" s="71">
        <v>15</v>
      </c>
      <c r="DC57" s="71">
        <v>156</v>
      </c>
      <c r="DD57" s="71">
        <v>86</v>
      </c>
      <c r="DE57" s="71">
        <v>2211</v>
      </c>
      <c r="DF57" s="71">
        <v>16841</v>
      </c>
      <c r="DG57" s="71">
        <v>5324</v>
      </c>
      <c r="DH57" s="87">
        <v>2492</v>
      </c>
      <c r="DI57" s="87">
        <v>1404069.1610000001</v>
      </c>
      <c r="DJ57" s="87">
        <v>1018427.478</v>
      </c>
      <c r="DK57" s="87">
        <v>690342.50100000005</v>
      </c>
      <c r="DL57" s="71">
        <v>133332</v>
      </c>
      <c r="DM57" s="74">
        <v>15</v>
      </c>
      <c r="DN57" s="87">
        <v>28217</v>
      </c>
      <c r="DO57" s="87">
        <v>3207</v>
      </c>
      <c r="DP57" s="87">
        <v>2460</v>
      </c>
      <c r="DQ57" s="71">
        <v>122</v>
      </c>
      <c r="DR57" s="71">
        <v>1192</v>
      </c>
      <c r="DS57" s="71">
        <v>22272</v>
      </c>
      <c r="DT57" s="71">
        <v>17537</v>
      </c>
      <c r="DU57" s="71">
        <v>4194</v>
      </c>
      <c r="DV57" s="71">
        <v>5572</v>
      </c>
      <c r="DW57" s="71">
        <v>521</v>
      </c>
      <c r="DX57" s="71">
        <v>350</v>
      </c>
      <c r="DY57" s="71">
        <v>2</v>
      </c>
      <c r="DZ57" s="71">
        <v>2594</v>
      </c>
      <c r="EA57" s="71">
        <v>36</v>
      </c>
      <c r="EB57" s="71">
        <v>16197</v>
      </c>
      <c r="EC57" s="74" t="s">
        <v>1208</v>
      </c>
      <c r="ED57" s="116">
        <v>157</v>
      </c>
      <c r="EE57" s="71">
        <v>15575</v>
      </c>
      <c r="EF57" s="118">
        <v>13234</v>
      </c>
      <c r="EG57" s="74">
        <v>3</v>
      </c>
      <c r="EH57" s="115">
        <v>2138</v>
      </c>
      <c r="EI57" s="71">
        <v>118</v>
      </c>
      <c r="EJ57" s="71">
        <v>125</v>
      </c>
      <c r="EK57" s="72">
        <v>81.3</v>
      </c>
      <c r="EL57" s="71">
        <v>157</v>
      </c>
      <c r="EM57" s="71">
        <v>669</v>
      </c>
      <c r="EN57" s="71">
        <v>694</v>
      </c>
      <c r="EO57" s="71">
        <v>161</v>
      </c>
      <c r="EP57" s="71">
        <v>65</v>
      </c>
      <c r="EQ57" s="71">
        <v>3372</v>
      </c>
      <c r="ER57" s="71">
        <v>3628</v>
      </c>
      <c r="ES57" s="80">
        <v>80.599999999999994</v>
      </c>
      <c r="ET57" s="80">
        <v>87.9</v>
      </c>
      <c r="EU57" s="71">
        <v>754</v>
      </c>
      <c r="EV57" s="72">
        <v>13.1</v>
      </c>
      <c r="EW57" s="87">
        <v>90458</v>
      </c>
      <c r="EX57" s="72">
        <v>23.3</v>
      </c>
      <c r="EY57" s="135">
        <v>371738.51096641534</v>
      </c>
      <c r="EZ57" s="140">
        <v>-1.8124621963491909</v>
      </c>
      <c r="FA57" s="86">
        <v>476</v>
      </c>
      <c r="FB57" s="86">
        <v>13</v>
      </c>
      <c r="FC57" s="120">
        <v>10107</v>
      </c>
      <c r="FD57" s="86">
        <v>348</v>
      </c>
      <c r="FE57" s="328" t="s">
        <v>1209</v>
      </c>
      <c r="FF57" s="86">
        <v>76.900000000000006</v>
      </c>
      <c r="FG57" s="72">
        <v>80</v>
      </c>
      <c r="FH57" s="71">
        <v>160630</v>
      </c>
      <c r="FI57" s="71">
        <v>6070</v>
      </c>
      <c r="FJ57" s="71">
        <v>63</v>
      </c>
      <c r="FK57" s="115">
        <v>147226</v>
      </c>
      <c r="FL57" s="71">
        <v>129786</v>
      </c>
      <c r="FM57" s="71">
        <v>10826</v>
      </c>
      <c r="FN57" s="71">
        <v>6614</v>
      </c>
      <c r="FO57" s="71">
        <v>7334</v>
      </c>
      <c r="FP57" s="119">
        <v>43.3</v>
      </c>
      <c r="FQ57" s="116">
        <v>694</v>
      </c>
      <c r="FR57" s="111">
        <v>6.76</v>
      </c>
      <c r="FS57" s="118">
        <v>5193</v>
      </c>
      <c r="FT57" s="86">
        <v>30</v>
      </c>
      <c r="FU57" s="86">
        <v>84</v>
      </c>
      <c r="FV57" s="86">
        <v>727</v>
      </c>
      <c r="FW57" s="96">
        <v>68</v>
      </c>
      <c r="FX57" s="95">
        <v>1868</v>
      </c>
      <c r="FY57" s="149">
        <v>63.218816655110913</v>
      </c>
      <c r="FZ57" s="74" t="s">
        <v>1208</v>
      </c>
      <c r="GA57" s="111">
        <v>95.8</v>
      </c>
      <c r="GB57" s="111">
        <v>95.1</v>
      </c>
      <c r="GC57" s="72">
        <v>75.3</v>
      </c>
      <c r="GD57" s="139">
        <v>55</v>
      </c>
      <c r="GE57" s="117">
        <v>67</v>
      </c>
      <c r="GF57" s="116">
        <v>12</v>
      </c>
      <c r="GG57" s="116">
        <v>76</v>
      </c>
      <c r="GH57" s="95">
        <v>1027</v>
      </c>
      <c r="GI57" s="95">
        <v>14</v>
      </c>
      <c r="GJ57" s="95">
        <v>2102</v>
      </c>
      <c r="GK57" s="95">
        <v>5475</v>
      </c>
      <c r="GL57" s="126">
        <v>7</v>
      </c>
      <c r="GM57" s="115">
        <v>3118000</v>
      </c>
      <c r="GN57" s="114">
        <v>4173</v>
      </c>
      <c r="GO57" s="95" t="s">
        <v>439</v>
      </c>
      <c r="GP57" s="95" t="s">
        <v>439</v>
      </c>
      <c r="GQ57" s="71">
        <v>21032</v>
      </c>
      <c r="GR57" s="74">
        <v>39</v>
      </c>
      <c r="GS57" s="74">
        <v>4338</v>
      </c>
      <c r="GT57" s="74">
        <v>16655</v>
      </c>
      <c r="GU57" s="71">
        <v>213750</v>
      </c>
      <c r="GV57" s="71">
        <v>403</v>
      </c>
      <c r="GW57" s="71">
        <v>59583</v>
      </c>
      <c r="GX57" s="71">
        <v>153764</v>
      </c>
      <c r="GY57" s="71">
        <v>1326</v>
      </c>
      <c r="GZ57" s="71">
        <v>11981</v>
      </c>
      <c r="HA57" s="71">
        <v>1028369</v>
      </c>
      <c r="HB57" s="71">
        <v>3275</v>
      </c>
      <c r="HC57" s="71">
        <v>26463</v>
      </c>
      <c r="HD57" s="71">
        <v>566028</v>
      </c>
      <c r="HE57" s="71">
        <v>1106</v>
      </c>
      <c r="HF57" s="71">
        <v>40012</v>
      </c>
      <c r="HG57" s="71">
        <v>1716350.66</v>
      </c>
      <c r="HH57" s="74">
        <v>1094</v>
      </c>
      <c r="HI57" s="95">
        <v>28478</v>
      </c>
      <c r="HJ57" s="95">
        <v>528799</v>
      </c>
      <c r="HK57" s="138">
        <v>59.92</v>
      </c>
      <c r="HL57" s="95">
        <v>419.2</v>
      </c>
      <c r="HM57" s="71">
        <v>6253</v>
      </c>
      <c r="HN57" s="71">
        <v>1316</v>
      </c>
      <c r="HO57" s="87">
        <v>92</v>
      </c>
      <c r="HP57" s="74" t="s">
        <v>1208</v>
      </c>
      <c r="HQ57" s="74" t="s">
        <v>1208</v>
      </c>
      <c r="HR57" s="74" t="s">
        <v>1208</v>
      </c>
      <c r="HS57" s="87">
        <v>1</v>
      </c>
      <c r="HT57" s="71">
        <v>3527109</v>
      </c>
      <c r="HU57" s="71">
        <v>20527643</v>
      </c>
      <c r="HV57" s="86">
        <v>2146664</v>
      </c>
      <c r="HW57" s="86">
        <v>3293430</v>
      </c>
      <c r="HX57" s="86">
        <v>361380</v>
      </c>
      <c r="HY57" s="86">
        <v>7050</v>
      </c>
      <c r="HZ57" s="86">
        <v>8260</v>
      </c>
      <c r="IA57" s="86">
        <v>263870</v>
      </c>
      <c r="IB57" s="86">
        <v>181787</v>
      </c>
      <c r="IC57" s="85">
        <v>11585</v>
      </c>
      <c r="ID57" s="85">
        <v>3302571</v>
      </c>
      <c r="IE57" s="85" t="s">
        <v>439</v>
      </c>
      <c r="IF57" s="79">
        <v>94</v>
      </c>
      <c r="IG57" s="79" t="s">
        <v>439</v>
      </c>
      <c r="IH57" s="85">
        <v>54</v>
      </c>
      <c r="II57" s="79" t="s">
        <v>439</v>
      </c>
      <c r="IJ57" s="85">
        <v>297809</v>
      </c>
      <c r="IK57" s="71">
        <v>284492</v>
      </c>
      <c r="IL57" s="79">
        <v>27522</v>
      </c>
      <c r="IM57" s="113">
        <v>0</v>
      </c>
      <c r="IN57" s="112">
        <v>59.9</v>
      </c>
      <c r="IO57" s="85">
        <v>264631</v>
      </c>
      <c r="IP57" s="162">
        <v>1.63</v>
      </c>
      <c r="IQ57" s="80">
        <v>2</v>
      </c>
      <c r="IR57" s="80">
        <v>2</v>
      </c>
      <c r="IS57" s="80">
        <v>3020.8</v>
      </c>
      <c r="IT57" s="135">
        <v>3013.1</v>
      </c>
      <c r="IU57" s="71" t="s">
        <v>439</v>
      </c>
      <c r="IV57" s="72">
        <v>71.599999999999994</v>
      </c>
      <c r="IW57" s="72">
        <v>61.9</v>
      </c>
      <c r="IX57" s="72">
        <v>38.9</v>
      </c>
      <c r="IY57" s="72">
        <v>60.3</v>
      </c>
      <c r="IZ57" s="72">
        <v>22.8</v>
      </c>
      <c r="JA57" s="79">
        <v>4</v>
      </c>
      <c r="JB57" s="79">
        <v>26</v>
      </c>
      <c r="JC57" s="111">
        <v>63.5</v>
      </c>
      <c r="JD57" s="110">
        <v>0.82</v>
      </c>
      <c r="JE57" s="109">
        <v>86.3</v>
      </c>
      <c r="JF57" s="109">
        <v>1.6</v>
      </c>
      <c r="JG57" s="109">
        <v>3.2</v>
      </c>
      <c r="JH57" s="108">
        <v>142433416</v>
      </c>
      <c r="JI57" s="106">
        <v>39</v>
      </c>
      <c r="JJ57" s="74">
        <v>42.9</v>
      </c>
      <c r="JK57" s="107" t="s">
        <v>439</v>
      </c>
      <c r="JL57" s="107" t="s">
        <v>439</v>
      </c>
      <c r="JM57" s="107" t="s">
        <v>439</v>
      </c>
      <c r="JN57" s="72">
        <v>45.1</v>
      </c>
      <c r="JO57" s="462">
        <v>4049</v>
      </c>
      <c r="JP57" s="74" t="s">
        <v>1208</v>
      </c>
      <c r="JQ57" s="74" t="s">
        <v>1208</v>
      </c>
      <c r="JR57" s="74" t="s">
        <v>1208</v>
      </c>
      <c r="JS57" s="72">
        <v>25.3</v>
      </c>
      <c r="JT57" s="72">
        <v>26.3</v>
      </c>
      <c r="JU57" s="71">
        <v>87155</v>
      </c>
      <c r="JV57" s="71">
        <v>1360</v>
      </c>
      <c r="JW57" s="71">
        <v>1655</v>
      </c>
      <c r="JX57" s="71">
        <v>7416</v>
      </c>
      <c r="JY57" s="71">
        <v>8964</v>
      </c>
      <c r="JZ57" s="71">
        <v>9094</v>
      </c>
      <c r="KA57" s="71">
        <v>10560</v>
      </c>
      <c r="KB57" s="71">
        <v>12500</v>
      </c>
      <c r="KC57" s="71">
        <v>14898</v>
      </c>
      <c r="KD57" s="71">
        <v>12049</v>
      </c>
      <c r="KE57" s="71">
        <v>10072</v>
      </c>
      <c r="KF57" s="71">
        <v>8177</v>
      </c>
      <c r="KG57" s="71">
        <v>6029</v>
      </c>
      <c r="KH57" s="74" t="s">
        <v>1208</v>
      </c>
      <c r="KI57" s="71">
        <v>4536</v>
      </c>
      <c r="KJ57" s="71">
        <v>2095</v>
      </c>
      <c r="KK57" s="71">
        <v>861</v>
      </c>
      <c r="KL57" s="71">
        <v>461</v>
      </c>
      <c r="KM57" s="71">
        <v>10069</v>
      </c>
      <c r="KN57" s="71">
        <v>9891</v>
      </c>
      <c r="KO57" s="71">
        <v>10494</v>
      </c>
      <c r="KP57" s="71">
        <v>11453</v>
      </c>
      <c r="KQ57" s="71">
        <v>13055</v>
      </c>
      <c r="KR57" s="71">
        <v>14957</v>
      </c>
      <c r="KS57" s="71">
        <v>17741</v>
      </c>
      <c r="KT57" s="71">
        <v>14724</v>
      </c>
      <c r="KU57" s="71">
        <v>13355</v>
      </c>
      <c r="KV57" s="71">
        <v>13588</v>
      </c>
      <c r="KW57" s="71">
        <v>15739</v>
      </c>
      <c r="KX57" s="74" t="s">
        <v>1207</v>
      </c>
      <c r="KY57" s="71">
        <v>17973</v>
      </c>
      <c r="KZ57" s="71">
        <v>14632</v>
      </c>
      <c r="LA57" s="71">
        <v>11112</v>
      </c>
      <c r="LB57" s="71">
        <v>15208</v>
      </c>
    </row>
    <row r="58" spans="1:314" ht="12" customHeight="1">
      <c r="A58" s="3">
        <v>352012</v>
      </c>
      <c r="B58" s="2" t="s">
        <v>740</v>
      </c>
      <c r="C58" s="94">
        <v>716.1</v>
      </c>
      <c r="D58" s="71">
        <v>256400</v>
      </c>
      <c r="E58" s="72">
        <v>11</v>
      </c>
      <c r="F58" s="72">
        <v>53.2</v>
      </c>
      <c r="G58" s="72">
        <v>35.799999999999997</v>
      </c>
      <c r="H58" s="79">
        <v>9868</v>
      </c>
      <c r="I58" s="79">
        <v>21834</v>
      </c>
      <c r="J58" s="79">
        <v>34678</v>
      </c>
      <c r="K58" s="71">
        <v>48212</v>
      </c>
      <c r="L58" s="71">
        <v>129975</v>
      </c>
      <c r="M58" s="71">
        <v>4429</v>
      </c>
      <c r="N58" s="71">
        <v>6565</v>
      </c>
      <c r="O58" s="74">
        <v>7608</v>
      </c>
      <c r="P58" s="74" t="s">
        <v>1208</v>
      </c>
      <c r="Q58" s="74" t="s">
        <v>1208</v>
      </c>
      <c r="R58" s="79">
        <v>253211</v>
      </c>
      <c r="S58" s="71">
        <v>255051</v>
      </c>
      <c r="T58" s="71">
        <v>251207</v>
      </c>
      <c r="U58" s="71">
        <v>357164</v>
      </c>
      <c r="V58" s="71">
        <v>992948</v>
      </c>
      <c r="W58" s="71">
        <v>399937</v>
      </c>
      <c r="X58" s="71">
        <v>784758</v>
      </c>
      <c r="Y58" s="86">
        <v>64</v>
      </c>
      <c r="Z58" s="477">
        <v>39</v>
      </c>
      <c r="AA58" s="86">
        <v>15</v>
      </c>
      <c r="AB58" s="74" t="s">
        <v>1208</v>
      </c>
      <c r="AC58" s="74" t="s">
        <v>1208</v>
      </c>
      <c r="AD58" s="87">
        <v>20267</v>
      </c>
      <c r="AE58" s="71">
        <v>3840</v>
      </c>
      <c r="AF58" s="86">
        <v>6239.9</v>
      </c>
      <c r="AG58" s="71">
        <v>4992</v>
      </c>
      <c r="AH58" s="71">
        <v>14645</v>
      </c>
      <c r="AI58" s="71" t="s">
        <v>439</v>
      </c>
      <c r="AJ58" s="74" t="s">
        <v>1208</v>
      </c>
      <c r="AK58" s="477">
        <v>13</v>
      </c>
      <c r="AL58" s="71">
        <v>950</v>
      </c>
      <c r="AM58" s="74">
        <v>44</v>
      </c>
      <c r="AN58" s="71">
        <v>12069</v>
      </c>
      <c r="AO58" s="71">
        <v>867</v>
      </c>
      <c r="AP58" s="71">
        <v>188</v>
      </c>
      <c r="AQ58" s="102">
        <v>22</v>
      </c>
      <c r="AR58" s="71">
        <v>5817</v>
      </c>
      <c r="AS58" s="71">
        <v>502</v>
      </c>
      <c r="AT58" s="71">
        <v>3</v>
      </c>
      <c r="AU58" s="71">
        <v>312</v>
      </c>
      <c r="AV58" s="71">
        <v>4</v>
      </c>
      <c r="AW58" s="71">
        <v>5</v>
      </c>
      <c r="AX58" s="74" t="s">
        <v>1208</v>
      </c>
      <c r="AY58" s="74" t="s">
        <v>1208</v>
      </c>
      <c r="AZ58" s="74" t="s">
        <v>1208</v>
      </c>
      <c r="BA58" s="74" t="s">
        <v>1208</v>
      </c>
      <c r="BB58" s="72">
        <v>93.548387096774192</v>
      </c>
      <c r="BC58" s="72">
        <v>102.4</v>
      </c>
      <c r="BD58" s="72">
        <v>84.6</v>
      </c>
      <c r="BE58" s="74" t="s">
        <v>1208</v>
      </c>
      <c r="BF58" s="86">
        <v>25</v>
      </c>
      <c r="BG58" s="102">
        <v>25</v>
      </c>
      <c r="BH58" s="102">
        <v>21</v>
      </c>
      <c r="BI58" s="74" t="s">
        <v>1208</v>
      </c>
      <c r="BJ58" s="74" t="s">
        <v>1208</v>
      </c>
      <c r="BK58" s="86">
        <v>6</v>
      </c>
      <c r="BL58" s="86">
        <v>2</v>
      </c>
      <c r="BM58" s="102">
        <v>3</v>
      </c>
      <c r="BN58" s="102">
        <v>5</v>
      </c>
      <c r="BO58" s="74">
        <v>9</v>
      </c>
      <c r="BP58" s="71">
        <v>20358</v>
      </c>
      <c r="BQ58" s="74">
        <v>1</v>
      </c>
      <c r="BR58" s="71">
        <v>7532</v>
      </c>
      <c r="BS58" s="74">
        <v>5</v>
      </c>
      <c r="BT58" s="71">
        <v>94095</v>
      </c>
      <c r="BU58" s="74">
        <v>3</v>
      </c>
      <c r="BV58" s="71">
        <v>4062</v>
      </c>
      <c r="BW58" s="72">
        <v>28.4</v>
      </c>
      <c r="BX58" s="86">
        <v>1</v>
      </c>
      <c r="BY58" s="86">
        <v>3</v>
      </c>
      <c r="BZ58" s="86" t="s">
        <v>439</v>
      </c>
      <c r="CA58" s="86" t="s">
        <v>439</v>
      </c>
      <c r="CB58" s="72">
        <v>30.87</v>
      </c>
      <c r="CC58" s="101">
        <v>1.35</v>
      </c>
      <c r="CD58" s="72">
        <v>33.9</v>
      </c>
      <c r="CE58" s="72">
        <v>3.6203117575831891</v>
      </c>
      <c r="CF58" s="72">
        <v>58.350619999999999</v>
      </c>
      <c r="CG58" s="74">
        <v>26</v>
      </c>
      <c r="CH58" s="71">
        <v>5047</v>
      </c>
      <c r="CI58" s="74">
        <v>276</v>
      </c>
      <c r="CJ58" s="74">
        <v>710</v>
      </c>
      <c r="CK58" s="74">
        <v>3639</v>
      </c>
      <c r="CL58" s="74">
        <v>933</v>
      </c>
      <c r="CM58" s="74">
        <v>278</v>
      </c>
      <c r="CN58" s="74">
        <v>601</v>
      </c>
      <c r="CO58" s="94">
        <v>1.48</v>
      </c>
      <c r="CP58" s="101" t="s">
        <v>439</v>
      </c>
      <c r="CQ58" s="74" t="s">
        <v>439</v>
      </c>
      <c r="CR58" s="74" t="s">
        <v>439</v>
      </c>
      <c r="CS58" s="74">
        <v>1</v>
      </c>
      <c r="CT58" s="74">
        <v>3</v>
      </c>
      <c r="CU58" s="74">
        <v>260</v>
      </c>
      <c r="CV58" s="74">
        <v>17</v>
      </c>
      <c r="CW58" s="71">
        <v>1057</v>
      </c>
      <c r="CX58" s="74">
        <v>12</v>
      </c>
      <c r="CY58" s="74">
        <v>837</v>
      </c>
      <c r="CZ58" s="86">
        <v>38</v>
      </c>
      <c r="DA58" s="86">
        <v>432</v>
      </c>
      <c r="DB58" s="86">
        <v>14</v>
      </c>
      <c r="DC58" s="86">
        <v>114</v>
      </c>
      <c r="DD58" s="86">
        <v>12</v>
      </c>
      <c r="DE58" s="86">
        <v>332</v>
      </c>
      <c r="DF58" s="71">
        <v>10222</v>
      </c>
      <c r="DG58" s="71">
        <v>3169</v>
      </c>
      <c r="DH58" s="87">
        <v>2282</v>
      </c>
      <c r="DI58" s="87">
        <v>934006.598</v>
      </c>
      <c r="DJ58" s="87">
        <v>523791.63900000002</v>
      </c>
      <c r="DK58" s="87">
        <v>644764.26599999995</v>
      </c>
      <c r="DL58" s="71">
        <v>91538</v>
      </c>
      <c r="DM58" s="74">
        <v>12</v>
      </c>
      <c r="DN58" s="87">
        <v>20005</v>
      </c>
      <c r="DO58" s="87">
        <v>2570</v>
      </c>
      <c r="DP58" s="87">
        <v>1381</v>
      </c>
      <c r="DQ58" s="86">
        <v>218</v>
      </c>
      <c r="DR58" s="86">
        <v>1252</v>
      </c>
      <c r="DS58" s="71">
        <v>2587</v>
      </c>
      <c r="DT58" s="122">
        <v>12832</v>
      </c>
      <c r="DU58" s="71">
        <v>2441</v>
      </c>
      <c r="DV58" s="71">
        <v>2669</v>
      </c>
      <c r="DW58" s="86">
        <v>384</v>
      </c>
      <c r="DX58" s="86">
        <v>445</v>
      </c>
      <c r="DY58" s="86">
        <v>0</v>
      </c>
      <c r="DZ58" s="86">
        <v>1689</v>
      </c>
      <c r="EA58" s="86">
        <v>26</v>
      </c>
      <c r="EB58" s="86">
        <v>17580</v>
      </c>
      <c r="EC58" s="74" t="s">
        <v>1208</v>
      </c>
      <c r="ED58" s="116">
        <v>59</v>
      </c>
      <c r="EE58" s="71">
        <v>6596</v>
      </c>
      <c r="EF58" s="118">
        <v>5979</v>
      </c>
      <c r="EG58" s="74">
        <v>0</v>
      </c>
      <c r="EH58" s="115">
        <v>652</v>
      </c>
      <c r="EI58" s="86">
        <v>54</v>
      </c>
      <c r="EJ58" s="86">
        <v>55</v>
      </c>
      <c r="EK58" s="72">
        <v>74.900000000000006</v>
      </c>
      <c r="EL58" s="86">
        <v>59</v>
      </c>
      <c r="EM58" s="86">
        <v>286</v>
      </c>
      <c r="EN58" s="86">
        <v>739</v>
      </c>
      <c r="EO58" s="87">
        <v>254</v>
      </c>
      <c r="EP58" s="87">
        <v>64</v>
      </c>
      <c r="EQ58" s="87">
        <v>1301</v>
      </c>
      <c r="ER58" s="71">
        <v>1433</v>
      </c>
      <c r="ES58" s="72">
        <v>96.1</v>
      </c>
      <c r="ET58" s="72">
        <v>95.4</v>
      </c>
      <c r="EU58" s="87">
        <v>157</v>
      </c>
      <c r="EV58" s="72">
        <v>15</v>
      </c>
      <c r="EW58" s="87">
        <v>54922</v>
      </c>
      <c r="EX58" s="72">
        <v>26.3</v>
      </c>
      <c r="EY58" s="87">
        <v>470091</v>
      </c>
      <c r="EZ58" s="72">
        <v>-1.9</v>
      </c>
      <c r="FA58" s="86">
        <v>504</v>
      </c>
      <c r="FB58" s="86">
        <v>15</v>
      </c>
      <c r="FC58" s="125">
        <v>716</v>
      </c>
      <c r="FD58" s="86">
        <v>113</v>
      </c>
      <c r="FE58" s="328" t="s">
        <v>1209</v>
      </c>
      <c r="FF58" s="86">
        <v>100</v>
      </c>
      <c r="FG58" s="72">
        <v>100</v>
      </c>
      <c r="FH58" s="71">
        <v>98579</v>
      </c>
      <c r="FI58" s="71">
        <v>40461</v>
      </c>
      <c r="FJ58" s="71">
        <v>25</v>
      </c>
      <c r="FK58" s="115">
        <v>54340</v>
      </c>
      <c r="FL58" s="71">
        <v>43098</v>
      </c>
      <c r="FM58" s="71">
        <v>8694</v>
      </c>
      <c r="FN58" s="71">
        <v>2548</v>
      </c>
      <c r="FO58" s="71">
        <v>3778</v>
      </c>
      <c r="FP58" s="119">
        <v>39.284805941299147</v>
      </c>
      <c r="FQ58" s="116">
        <v>407</v>
      </c>
      <c r="FR58" s="111">
        <v>13.3</v>
      </c>
      <c r="FS58" s="118">
        <v>11116</v>
      </c>
      <c r="FT58" s="86">
        <v>0</v>
      </c>
      <c r="FU58" s="86">
        <v>141</v>
      </c>
      <c r="FV58" s="86">
        <v>395</v>
      </c>
      <c r="FW58" s="96">
        <v>19</v>
      </c>
      <c r="FX58" s="95">
        <v>621</v>
      </c>
      <c r="FY58" s="149">
        <v>62.967746470210948</v>
      </c>
      <c r="FZ58" s="74" t="s">
        <v>1208</v>
      </c>
      <c r="GA58" s="111">
        <v>96.9</v>
      </c>
      <c r="GB58" s="111">
        <v>87.8</v>
      </c>
      <c r="GC58" s="72">
        <v>78</v>
      </c>
      <c r="GD58" s="80">
        <v>8.1</v>
      </c>
      <c r="GE58" s="117">
        <v>72</v>
      </c>
      <c r="GF58" s="116">
        <v>10</v>
      </c>
      <c r="GG58" s="116">
        <v>43</v>
      </c>
      <c r="GH58" s="86">
        <v>590</v>
      </c>
      <c r="GI58" s="86">
        <v>8</v>
      </c>
      <c r="GJ58" s="86">
        <v>880</v>
      </c>
      <c r="GK58" s="86">
        <v>1737</v>
      </c>
      <c r="GL58" s="86">
        <v>4</v>
      </c>
      <c r="GM58" s="115">
        <v>3820239</v>
      </c>
      <c r="GN58" s="114">
        <v>3405</v>
      </c>
      <c r="GO58" s="86" t="s">
        <v>439</v>
      </c>
      <c r="GP58" s="86" t="s">
        <v>439</v>
      </c>
      <c r="GQ58" s="71">
        <v>11930</v>
      </c>
      <c r="GR58" s="74">
        <v>69</v>
      </c>
      <c r="GS58" s="74">
        <v>1711</v>
      </c>
      <c r="GT58" s="74">
        <v>10150</v>
      </c>
      <c r="GU58" s="71">
        <v>108866</v>
      </c>
      <c r="GV58" s="71">
        <v>945</v>
      </c>
      <c r="GW58" s="71">
        <v>23563</v>
      </c>
      <c r="GX58" s="71">
        <v>84358</v>
      </c>
      <c r="GY58" s="71">
        <v>605</v>
      </c>
      <c r="GZ58" s="71">
        <v>4738</v>
      </c>
      <c r="HA58" s="71">
        <v>281519</v>
      </c>
      <c r="HB58" s="71">
        <v>2094</v>
      </c>
      <c r="HC58" s="71">
        <v>14272</v>
      </c>
      <c r="HD58" s="71">
        <v>269907</v>
      </c>
      <c r="HE58" s="71">
        <v>353</v>
      </c>
      <c r="HF58" s="71">
        <v>15312</v>
      </c>
      <c r="HG58" s="71">
        <v>599573.04</v>
      </c>
      <c r="HH58" s="74">
        <v>344</v>
      </c>
      <c r="HI58" s="86">
        <v>26123</v>
      </c>
      <c r="HJ58" s="86">
        <v>879008</v>
      </c>
      <c r="HK58" s="88">
        <v>89.65</v>
      </c>
      <c r="HL58" s="86">
        <v>6611</v>
      </c>
      <c r="HM58" s="71">
        <v>3521</v>
      </c>
      <c r="HN58" s="71">
        <v>2488</v>
      </c>
      <c r="HO58" s="87">
        <v>244</v>
      </c>
      <c r="HP58" s="74" t="s">
        <v>1208</v>
      </c>
      <c r="HQ58" s="74" t="s">
        <v>1208</v>
      </c>
      <c r="HR58" s="74" t="s">
        <v>1208</v>
      </c>
      <c r="HS58" s="87">
        <v>162</v>
      </c>
      <c r="HT58" s="71">
        <v>2109321</v>
      </c>
      <c r="HU58" s="71">
        <v>13456489</v>
      </c>
      <c r="HV58" s="86">
        <v>1329112</v>
      </c>
      <c r="HW58" s="86">
        <v>1956603</v>
      </c>
      <c r="HX58" s="86">
        <v>205323</v>
      </c>
      <c r="HY58" s="86">
        <v>6381</v>
      </c>
      <c r="HZ58" s="86">
        <v>6381</v>
      </c>
      <c r="IA58" s="86">
        <v>128140</v>
      </c>
      <c r="IB58" s="86">
        <v>96333</v>
      </c>
      <c r="IC58" s="85">
        <v>6812</v>
      </c>
      <c r="ID58" s="85">
        <v>9713082</v>
      </c>
      <c r="IE58" s="85" t="s">
        <v>439</v>
      </c>
      <c r="IF58" s="79">
        <v>254</v>
      </c>
      <c r="IG58" s="79" t="s">
        <v>439</v>
      </c>
      <c r="IH58" s="85">
        <v>166</v>
      </c>
      <c r="II58" s="79" t="s">
        <v>439</v>
      </c>
      <c r="IJ58" s="85">
        <v>230000</v>
      </c>
      <c r="IK58" s="71">
        <v>144824</v>
      </c>
      <c r="IL58" s="79">
        <v>1500</v>
      </c>
      <c r="IM58" s="113">
        <v>700</v>
      </c>
      <c r="IN58" s="112">
        <v>41.08</v>
      </c>
      <c r="IO58" s="85">
        <v>167629</v>
      </c>
      <c r="IP58" s="162">
        <v>-13.86</v>
      </c>
      <c r="IQ58" s="80">
        <v>1.4</v>
      </c>
      <c r="IR58" s="80">
        <v>1.4</v>
      </c>
      <c r="IS58" s="80">
        <v>1059.3</v>
      </c>
      <c r="IT58" s="80">
        <v>1055.7</v>
      </c>
      <c r="IU58" s="71">
        <v>33291</v>
      </c>
      <c r="IV58" s="72">
        <v>74.3</v>
      </c>
      <c r="IW58" s="72">
        <v>48.6</v>
      </c>
      <c r="IX58" s="72">
        <v>35.4</v>
      </c>
      <c r="IY58" s="72">
        <v>52.3</v>
      </c>
      <c r="IZ58" s="72">
        <v>15.4</v>
      </c>
      <c r="JA58" s="79">
        <v>41</v>
      </c>
      <c r="JB58" s="79">
        <v>10</v>
      </c>
      <c r="JC58" s="111">
        <v>76.400000000000006</v>
      </c>
      <c r="JD58" s="110">
        <v>0.55300000000000005</v>
      </c>
      <c r="JE58" s="109">
        <v>98.4</v>
      </c>
      <c r="JF58" s="109">
        <v>9.8000000000000007</v>
      </c>
      <c r="JG58" s="109">
        <v>3.8</v>
      </c>
      <c r="JH58" s="108">
        <v>141996839</v>
      </c>
      <c r="JI58" s="74">
        <v>33.4</v>
      </c>
      <c r="JJ58" s="74">
        <v>44.8</v>
      </c>
      <c r="JK58" s="74" t="s">
        <v>439</v>
      </c>
      <c r="JL58" s="74" t="s">
        <v>439</v>
      </c>
      <c r="JM58" s="74">
        <v>75.8</v>
      </c>
      <c r="JN58" s="72">
        <v>48.5</v>
      </c>
      <c r="JO58" s="462">
        <v>2562</v>
      </c>
      <c r="JP58" s="74" t="s">
        <v>1208</v>
      </c>
      <c r="JQ58" s="74" t="s">
        <v>1208</v>
      </c>
      <c r="JR58" s="74" t="s">
        <v>1208</v>
      </c>
      <c r="JS58" s="72">
        <v>32</v>
      </c>
      <c r="JT58" s="72">
        <v>29.4</v>
      </c>
      <c r="JU58" s="71">
        <v>41171</v>
      </c>
      <c r="JV58" s="71">
        <v>834</v>
      </c>
      <c r="JW58" s="71">
        <v>948</v>
      </c>
      <c r="JX58" s="71">
        <v>3934</v>
      </c>
      <c r="JY58" s="71">
        <v>4018</v>
      </c>
      <c r="JZ58" s="71">
        <v>4030</v>
      </c>
      <c r="KA58" s="71">
        <v>5117</v>
      </c>
      <c r="KB58" s="71">
        <v>6217</v>
      </c>
      <c r="KC58" s="71">
        <v>7397</v>
      </c>
      <c r="KD58" s="71">
        <v>6765</v>
      </c>
      <c r="KE58" s="71">
        <v>6122</v>
      </c>
      <c r="KF58" s="71">
        <v>5595</v>
      </c>
      <c r="KG58" s="71">
        <v>4529</v>
      </c>
      <c r="KH58" s="74" t="s">
        <v>1208</v>
      </c>
      <c r="KI58" s="71">
        <v>3764</v>
      </c>
      <c r="KJ58" s="71">
        <v>1475</v>
      </c>
      <c r="KK58" s="71">
        <v>626</v>
      </c>
      <c r="KL58" s="71">
        <v>325</v>
      </c>
      <c r="KM58" s="71">
        <v>5256</v>
      </c>
      <c r="KN58" s="71">
        <v>5033</v>
      </c>
      <c r="KO58" s="71">
        <v>4723</v>
      </c>
      <c r="KP58" s="71">
        <v>5234</v>
      </c>
      <c r="KQ58" s="71">
        <v>6531</v>
      </c>
      <c r="KR58" s="71">
        <v>7516</v>
      </c>
      <c r="KS58" s="71">
        <v>8816</v>
      </c>
      <c r="KT58" s="71">
        <v>8211</v>
      </c>
      <c r="KU58" s="71">
        <v>7984</v>
      </c>
      <c r="KV58" s="71">
        <v>8713</v>
      </c>
      <c r="KW58" s="71">
        <v>10386</v>
      </c>
      <c r="KX58" s="74" t="s">
        <v>1207</v>
      </c>
      <c r="KY58" s="71">
        <v>12553</v>
      </c>
      <c r="KZ58" s="71">
        <v>9963</v>
      </c>
      <c r="LA58" s="71">
        <v>8456</v>
      </c>
      <c r="LB58" s="71">
        <v>11973</v>
      </c>
    </row>
    <row r="59" spans="1:314" s="133" customFormat="1" ht="12" customHeight="1">
      <c r="A59" s="3">
        <v>372013</v>
      </c>
      <c r="B59" s="137" t="s">
        <v>741</v>
      </c>
      <c r="C59" s="94">
        <v>375.63</v>
      </c>
      <c r="D59" s="71">
        <v>424258</v>
      </c>
      <c r="E59" s="72">
        <v>13</v>
      </c>
      <c r="F59" s="72">
        <v>58.9</v>
      </c>
      <c r="G59" s="72">
        <v>28.1</v>
      </c>
      <c r="H59" s="79">
        <v>20036</v>
      </c>
      <c r="I59" s="79">
        <v>43191</v>
      </c>
      <c r="J59" s="79">
        <v>67229</v>
      </c>
      <c r="K59" s="71">
        <v>59685</v>
      </c>
      <c r="L59" s="71">
        <v>200450</v>
      </c>
      <c r="M59" s="71">
        <v>5141</v>
      </c>
      <c r="N59" s="71">
        <v>13836</v>
      </c>
      <c r="O59" s="74">
        <v>13228</v>
      </c>
      <c r="P59" s="74" t="s">
        <v>1208</v>
      </c>
      <c r="Q59" s="74" t="s">
        <v>1208</v>
      </c>
      <c r="R59" s="79">
        <v>415636</v>
      </c>
      <c r="S59" s="71">
        <v>417496</v>
      </c>
      <c r="T59" s="71">
        <v>428831</v>
      </c>
      <c r="U59" s="71">
        <v>322205</v>
      </c>
      <c r="V59" s="71">
        <v>2452739</v>
      </c>
      <c r="W59" s="71">
        <v>966160</v>
      </c>
      <c r="X59" s="71">
        <v>1351507</v>
      </c>
      <c r="Y59" s="86">
        <v>69</v>
      </c>
      <c r="Z59" s="477">
        <v>75</v>
      </c>
      <c r="AA59" s="86">
        <v>34</v>
      </c>
      <c r="AB59" s="74" t="s">
        <v>1208</v>
      </c>
      <c r="AC59" s="74" t="s">
        <v>1208</v>
      </c>
      <c r="AD59" s="87">
        <v>123375</v>
      </c>
      <c r="AE59" s="71">
        <v>7310</v>
      </c>
      <c r="AF59" s="86">
        <v>2458</v>
      </c>
      <c r="AG59" s="71">
        <v>1500</v>
      </c>
      <c r="AH59" s="71">
        <v>128305</v>
      </c>
      <c r="AI59" s="71">
        <v>2001</v>
      </c>
      <c r="AJ59" s="74" t="s">
        <v>1208</v>
      </c>
      <c r="AK59" s="477">
        <v>43</v>
      </c>
      <c r="AL59" s="71">
        <v>4088</v>
      </c>
      <c r="AM59" s="74">
        <v>51</v>
      </c>
      <c r="AN59" s="71">
        <v>22369</v>
      </c>
      <c r="AO59" s="71">
        <v>1457</v>
      </c>
      <c r="AP59" s="71">
        <v>157</v>
      </c>
      <c r="AQ59" s="102">
        <v>23</v>
      </c>
      <c r="AR59" s="71">
        <v>10887</v>
      </c>
      <c r="AS59" s="71">
        <v>819</v>
      </c>
      <c r="AT59" s="71">
        <v>3</v>
      </c>
      <c r="AU59" s="71">
        <v>394</v>
      </c>
      <c r="AV59" s="71">
        <v>21</v>
      </c>
      <c r="AW59" s="71">
        <v>49</v>
      </c>
      <c r="AX59" s="74" t="s">
        <v>1208</v>
      </c>
      <c r="AY59" s="74" t="s">
        <v>1208</v>
      </c>
      <c r="AZ59" s="74" t="s">
        <v>1208</v>
      </c>
      <c r="BA59" s="74" t="s">
        <v>1208</v>
      </c>
      <c r="BB59" s="72">
        <v>100</v>
      </c>
      <c r="BC59" s="72">
        <v>109.1</v>
      </c>
      <c r="BD59" s="72">
        <v>106.1</v>
      </c>
      <c r="BE59" s="74" t="s">
        <v>1208</v>
      </c>
      <c r="BF59" s="86">
        <v>33</v>
      </c>
      <c r="BG59" s="102">
        <v>35</v>
      </c>
      <c r="BH59" s="102">
        <v>31</v>
      </c>
      <c r="BI59" s="74" t="s">
        <v>1208</v>
      </c>
      <c r="BJ59" s="74" t="s">
        <v>1208</v>
      </c>
      <c r="BK59" s="86">
        <v>17</v>
      </c>
      <c r="BL59" s="86">
        <v>17</v>
      </c>
      <c r="BM59" s="102">
        <v>23</v>
      </c>
      <c r="BN59" s="102">
        <v>22</v>
      </c>
      <c r="BO59" s="74">
        <v>13</v>
      </c>
      <c r="BP59" s="71">
        <v>34766</v>
      </c>
      <c r="BQ59" s="74">
        <v>1</v>
      </c>
      <c r="BR59" s="71">
        <v>52545</v>
      </c>
      <c r="BS59" s="74">
        <v>9</v>
      </c>
      <c r="BT59" s="71">
        <v>99498</v>
      </c>
      <c r="BU59" s="74">
        <v>8</v>
      </c>
      <c r="BV59" s="71">
        <v>4378</v>
      </c>
      <c r="BW59" s="72">
        <v>52.2</v>
      </c>
      <c r="BX59" s="86">
        <v>1</v>
      </c>
      <c r="BY59" s="86">
        <v>3</v>
      </c>
      <c r="BZ59" s="86">
        <v>254</v>
      </c>
      <c r="CA59" s="86">
        <v>7438</v>
      </c>
      <c r="CB59" s="72">
        <v>57.3</v>
      </c>
      <c r="CC59" s="101">
        <v>1.37</v>
      </c>
      <c r="CD59" s="72">
        <v>30.7</v>
      </c>
      <c r="CE59" s="72">
        <v>3.460794250437667</v>
      </c>
      <c r="CF59" s="72">
        <v>62.208919999999999</v>
      </c>
      <c r="CG59" s="74">
        <v>34</v>
      </c>
      <c r="CH59" s="71">
        <v>6480</v>
      </c>
      <c r="CI59" s="74">
        <v>420</v>
      </c>
      <c r="CJ59" s="74">
        <v>1260</v>
      </c>
      <c r="CK59" s="74">
        <v>4566</v>
      </c>
      <c r="CL59" s="74">
        <v>1252</v>
      </c>
      <c r="CM59" s="74">
        <v>299</v>
      </c>
      <c r="CN59" s="74">
        <v>755</v>
      </c>
      <c r="CO59" s="94">
        <v>1.4</v>
      </c>
      <c r="CP59" s="101">
        <v>252306258</v>
      </c>
      <c r="CQ59" s="74">
        <v>1</v>
      </c>
      <c r="CR59" s="74">
        <v>15</v>
      </c>
      <c r="CS59" s="74">
        <v>1</v>
      </c>
      <c r="CT59" s="74">
        <v>2</v>
      </c>
      <c r="CU59" s="74">
        <v>200</v>
      </c>
      <c r="CV59" s="74">
        <v>28</v>
      </c>
      <c r="CW59" s="71">
        <v>1697</v>
      </c>
      <c r="CX59" s="74">
        <v>17</v>
      </c>
      <c r="CY59" s="74">
        <v>1241</v>
      </c>
      <c r="CZ59" s="86">
        <v>49</v>
      </c>
      <c r="DA59" s="86">
        <v>945</v>
      </c>
      <c r="DB59" s="86">
        <v>18</v>
      </c>
      <c r="DC59" s="86">
        <v>167</v>
      </c>
      <c r="DD59" s="86">
        <v>13</v>
      </c>
      <c r="DE59" s="86">
        <v>348</v>
      </c>
      <c r="DF59" s="71">
        <v>17136</v>
      </c>
      <c r="DG59" s="71">
        <v>3349</v>
      </c>
      <c r="DH59" s="87">
        <v>2785</v>
      </c>
      <c r="DI59" s="87">
        <v>1846329.6440000001</v>
      </c>
      <c r="DJ59" s="87">
        <v>508790.13199999998</v>
      </c>
      <c r="DK59" s="87">
        <v>761097.62899999996</v>
      </c>
      <c r="DL59" s="71">
        <v>119108</v>
      </c>
      <c r="DM59" s="74">
        <v>1</v>
      </c>
      <c r="DN59" s="87">
        <v>25500</v>
      </c>
      <c r="DO59" s="87">
        <v>2756</v>
      </c>
      <c r="DP59" s="87">
        <v>1862</v>
      </c>
      <c r="DQ59" s="86">
        <v>0</v>
      </c>
      <c r="DR59" s="86">
        <v>1598</v>
      </c>
      <c r="DS59" s="71">
        <v>15678</v>
      </c>
      <c r="DT59" s="122">
        <v>17809</v>
      </c>
      <c r="DU59" s="71">
        <v>3331</v>
      </c>
      <c r="DV59" s="71">
        <v>3232</v>
      </c>
      <c r="DW59" s="86">
        <v>339</v>
      </c>
      <c r="DX59" s="86">
        <v>359</v>
      </c>
      <c r="DY59" s="86">
        <v>18</v>
      </c>
      <c r="DZ59" s="86">
        <v>2035</v>
      </c>
      <c r="EA59" s="86">
        <v>66</v>
      </c>
      <c r="EB59" s="86">
        <v>16176</v>
      </c>
      <c r="EC59" s="74" t="s">
        <v>1208</v>
      </c>
      <c r="ED59" s="116">
        <v>113</v>
      </c>
      <c r="EE59" s="71">
        <v>13553</v>
      </c>
      <c r="EF59" s="118">
        <v>11237</v>
      </c>
      <c r="EG59" s="74">
        <v>29</v>
      </c>
      <c r="EH59" s="115">
        <v>2265</v>
      </c>
      <c r="EI59" s="86">
        <v>97</v>
      </c>
      <c r="EJ59" s="86">
        <v>93</v>
      </c>
      <c r="EK59" s="72">
        <v>66.5</v>
      </c>
      <c r="EL59" s="86">
        <v>67</v>
      </c>
      <c r="EM59" s="86">
        <v>73</v>
      </c>
      <c r="EN59" s="86">
        <v>1827</v>
      </c>
      <c r="EO59" s="87">
        <v>545</v>
      </c>
      <c r="EP59" s="87">
        <v>106</v>
      </c>
      <c r="EQ59" s="87">
        <v>2704</v>
      </c>
      <c r="ER59" s="71">
        <v>3116</v>
      </c>
      <c r="ES59" s="72">
        <v>93.4</v>
      </c>
      <c r="ET59" s="72">
        <v>94.7</v>
      </c>
      <c r="EU59" s="87">
        <v>290</v>
      </c>
      <c r="EV59" s="72">
        <v>14.59</v>
      </c>
      <c r="EW59" s="87">
        <v>79943</v>
      </c>
      <c r="EX59" s="72">
        <v>45.2</v>
      </c>
      <c r="EY59" s="87">
        <v>430709</v>
      </c>
      <c r="EZ59" s="72">
        <v>-3.4</v>
      </c>
      <c r="FA59" s="86">
        <v>399</v>
      </c>
      <c r="FB59" s="86">
        <v>258</v>
      </c>
      <c r="FC59" s="120">
        <v>9182</v>
      </c>
      <c r="FD59" s="86">
        <v>96</v>
      </c>
      <c r="FE59" s="328" t="s">
        <v>1209</v>
      </c>
      <c r="FF59" s="86">
        <v>66.7</v>
      </c>
      <c r="FG59" s="72">
        <v>69.2</v>
      </c>
      <c r="FH59" s="71">
        <v>140956</v>
      </c>
      <c r="FI59" s="71">
        <v>4258</v>
      </c>
      <c r="FJ59" s="71">
        <v>0</v>
      </c>
      <c r="FK59" s="115">
        <v>136698</v>
      </c>
      <c r="FL59" s="71">
        <v>102573</v>
      </c>
      <c r="FM59" s="71">
        <v>24581</v>
      </c>
      <c r="FN59" s="71">
        <v>9544</v>
      </c>
      <c r="FO59" s="71" t="s">
        <v>439</v>
      </c>
      <c r="FP59" s="119">
        <v>17.399999999999999</v>
      </c>
      <c r="FQ59" s="116">
        <v>301</v>
      </c>
      <c r="FR59" s="111">
        <v>9.1</v>
      </c>
      <c r="FS59" s="118">
        <v>8639</v>
      </c>
      <c r="FT59" s="86">
        <v>14</v>
      </c>
      <c r="FU59" s="86">
        <v>65</v>
      </c>
      <c r="FV59" s="86">
        <v>181</v>
      </c>
      <c r="FW59" s="96">
        <v>47</v>
      </c>
      <c r="FX59" s="95">
        <v>1486</v>
      </c>
      <c r="FY59" s="149">
        <v>63.056326266734906</v>
      </c>
      <c r="FZ59" s="74" t="s">
        <v>1208</v>
      </c>
      <c r="GA59" s="111">
        <v>99.4</v>
      </c>
      <c r="GB59" s="111">
        <v>92</v>
      </c>
      <c r="GC59" s="72">
        <v>64.099999999999994</v>
      </c>
      <c r="GD59" s="80">
        <v>44.3</v>
      </c>
      <c r="GE59" s="117">
        <v>145</v>
      </c>
      <c r="GF59" s="116">
        <v>14</v>
      </c>
      <c r="GG59" s="116">
        <v>75</v>
      </c>
      <c r="GH59" s="86">
        <v>2051</v>
      </c>
      <c r="GI59" s="86">
        <v>18</v>
      </c>
      <c r="GJ59" s="86">
        <v>2233</v>
      </c>
      <c r="GK59" s="86">
        <v>2044</v>
      </c>
      <c r="GL59" s="86">
        <v>4</v>
      </c>
      <c r="GM59" s="115">
        <v>4241667</v>
      </c>
      <c r="GN59" s="114">
        <v>6679</v>
      </c>
      <c r="GO59" s="86">
        <v>16843476</v>
      </c>
      <c r="GP59" s="86">
        <v>10708001</v>
      </c>
      <c r="GQ59" s="71">
        <v>21832</v>
      </c>
      <c r="GR59" s="74">
        <v>90</v>
      </c>
      <c r="GS59" s="74">
        <v>3277</v>
      </c>
      <c r="GT59" s="74">
        <v>18465</v>
      </c>
      <c r="GU59" s="71">
        <v>203222</v>
      </c>
      <c r="GV59" s="71">
        <v>691</v>
      </c>
      <c r="GW59" s="71">
        <v>34130</v>
      </c>
      <c r="GX59" s="71">
        <v>168401</v>
      </c>
      <c r="GY59" s="71">
        <v>1804</v>
      </c>
      <c r="GZ59" s="71">
        <v>16118</v>
      </c>
      <c r="HA59" s="71">
        <v>1795999</v>
      </c>
      <c r="HB59" s="71">
        <v>3058</v>
      </c>
      <c r="HC59" s="71">
        <v>24477</v>
      </c>
      <c r="HD59" s="71">
        <v>601284</v>
      </c>
      <c r="HE59" s="71">
        <v>496</v>
      </c>
      <c r="HF59" s="71">
        <v>16170</v>
      </c>
      <c r="HG59" s="71">
        <v>371312.77</v>
      </c>
      <c r="HH59" s="74">
        <v>491</v>
      </c>
      <c r="HI59" s="86">
        <v>12431</v>
      </c>
      <c r="HJ59" s="86">
        <v>233830</v>
      </c>
      <c r="HK59" s="88">
        <v>81.61</v>
      </c>
      <c r="HL59" s="136">
        <v>877.2</v>
      </c>
      <c r="HM59" s="71">
        <v>7089</v>
      </c>
      <c r="HN59" s="71">
        <v>3626</v>
      </c>
      <c r="HO59" s="87">
        <v>328</v>
      </c>
      <c r="HP59" s="74" t="s">
        <v>1208</v>
      </c>
      <c r="HQ59" s="74" t="s">
        <v>1208</v>
      </c>
      <c r="HR59" s="74" t="s">
        <v>1208</v>
      </c>
      <c r="HS59" s="87">
        <v>7</v>
      </c>
      <c r="HT59" s="71">
        <v>2383461</v>
      </c>
      <c r="HU59" s="71">
        <v>13260443</v>
      </c>
      <c r="HV59" s="86">
        <v>1519856</v>
      </c>
      <c r="HW59" s="86">
        <v>2287300</v>
      </c>
      <c r="HX59" s="135">
        <v>138605</v>
      </c>
      <c r="HY59" s="86">
        <v>10160</v>
      </c>
      <c r="HZ59" s="86">
        <v>10810</v>
      </c>
      <c r="IA59" s="86">
        <v>222210</v>
      </c>
      <c r="IB59" s="86">
        <v>193760.13082558775</v>
      </c>
      <c r="IC59" s="85">
        <v>17020</v>
      </c>
      <c r="ID59" s="85">
        <v>2381807</v>
      </c>
      <c r="IE59" s="85">
        <v>0</v>
      </c>
      <c r="IF59" s="79">
        <v>108</v>
      </c>
      <c r="IG59" s="79">
        <v>0</v>
      </c>
      <c r="IH59" s="85">
        <v>77</v>
      </c>
      <c r="II59" s="79">
        <v>0</v>
      </c>
      <c r="IJ59" s="85">
        <v>108965</v>
      </c>
      <c r="IK59" s="71">
        <v>248027</v>
      </c>
      <c r="IL59" s="79">
        <v>1600</v>
      </c>
      <c r="IM59" s="134">
        <v>13627</v>
      </c>
      <c r="IN59" s="112">
        <v>42.06</v>
      </c>
      <c r="IO59" s="85">
        <v>213549</v>
      </c>
      <c r="IP59" s="162">
        <v>1.85</v>
      </c>
      <c r="IQ59" s="80">
        <v>2.5</v>
      </c>
      <c r="IR59" s="80">
        <v>2</v>
      </c>
      <c r="IS59" s="80">
        <v>1141.5999999999999</v>
      </c>
      <c r="IT59" s="80">
        <v>1141.5999999999999</v>
      </c>
      <c r="IU59" s="71">
        <v>51357</v>
      </c>
      <c r="IV59" s="72">
        <v>79.599999999999994</v>
      </c>
      <c r="IW59" s="72">
        <v>49.2</v>
      </c>
      <c r="IX59" s="72">
        <v>37.9</v>
      </c>
      <c r="IY59" s="72">
        <v>62.2</v>
      </c>
      <c r="IZ59" s="72">
        <v>20.7</v>
      </c>
      <c r="JA59" s="107">
        <v>6</v>
      </c>
      <c r="JB59" s="79">
        <v>21</v>
      </c>
      <c r="JC59" s="111">
        <v>53.83</v>
      </c>
      <c r="JD59" s="110">
        <v>0.82099999999999995</v>
      </c>
      <c r="JE59" s="109">
        <v>94.8</v>
      </c>
      <c r="JF59" s="109">
        <v>7.5</v>
      </c>
      <c r="JG59" s="109">
        <v>3.2</v>
      </c>
      <c r="JH59" s="108">
        <v>178055850</v>
      </c>
      <c r="JI59" s="74">
        <v>37.4</v>
      </c>
      <c r="JJ59" s="74">
        <v>43.9</v>
      </c>
      <c r="JK59" s="74" t="s">
        <v>439</v>
      </c>
      <c r="JL59" s="74" t="s">
        <v>439</v>
      </c>
      <c r="JM59" s="74">
        <v>74.5</v>
      </c>
      <c r="JN59" s="72">
        <v>50</v>
      </c>
      <c r="JO59" s="462">
        <v>3703</v>
      </c>
      <c r="JP59" s="74" t="s">
        <v>1208</v>
      </c>
      <c r="JQ59" s="74" t="s">
        <v>1208</v>
      </c>
      <c r="JR59" s="74" t="s">
        <v>1208</v>
      </c>
      <c r="JS59" s="72">
        <v>378</v>
      </c>
      <c r="JT59" s="72">
        <v>39.6</v>
      </c>
      <c r="JU59" s="71">
        <v>73733</v>
      </c>
      <c r="JV59" s="71">
        <v>1239</v>
      </c>
      <c r="JW59" s="71">
        <v>1280</v>
      </c>
      <c r="JX59" s="71">
        <v>6175</v>
      </c>
      <c r="JY59" s="71">
        <v>7575</v>
      </c>
      <c r="JZ59" s="71">
        <v>8166</v>
      </c>
      <c r="KA59" s="71">
        <v>9647</v>
      </c>
      <c r="KB59" s="71">
        <v>11562</v>
      </c>
      <c r="KC59" s="71">
        <v>13653</v>
      </c>
      <c r="KD59" s="71">
        <v>10958</v>
      </c>
      <c r="KE59" s="71">
        <v>9271</v>
      </c>
      <c r="KF59" s="71">
        <v>7442</v>
      </c>
      <c r="KG59" s="71">
        <v>5477</v>
      </c>
      <c r="KH59" s="74" t="s">
        <v>1208</v>
      </c>
      <c r="KI59" s="71">
        <v>4475</v>
      </c>
      <c r="KJ59" s="71">
        <v>1840</v>
      </c>
      <c r="KK59" s="71">
        <v>762</v>
      </c>
      <c r="KL59" s="71">
        <v>417</v>
      </c>
      <c r="KM59" s="71">
        <v>9146</v>
      </c>
      <c r="KN59" s="71">
        <v>8176</v>
      </c>
      <c r="KO59" s="71">
        <v>8782</v>
      </c>
      <c r="KP59" s="71">
        <v>10289</v>
      </c>
      <c r="KQ59" s="71">
        <v>12148</v>
      </c>
      <c r="KR59" s="71">
        <v>14151</v>
      </c>
      <c r="KS59" s="71">
        <v>16471</v>
      </c>
      <c r="KT59" s="71">
        <v>13571</v>
      </c>
      <c r="KU59" s="71">
        <v>12273</v>
      </c>
      <c r="KV59" s="71">
        <v>12211</v>
      </c>
      <c r="KW59" s="71">
        <v>13704</v>
      </c>
      <c r="KX59" s="74" t="s">
        <v>1207</v>
      </c>
      <c r="KY59" s="71">
        <v>16557</v>
      </c>
      <c r="KZ59" s="71">
        <v>11944</v>
      </c>
      <c r="LA59" s="71">
        <v>9530</v>
      </c>
      <c r="LB59" s="71">
        <v>13836</v>
      </c>
    </row>
    <row r="60" spans="1:314" ht="12" customHeight="1">
      <c r="A60" s="3">
        <v>382019</v>
      </c>
      <c r="B60" s="2" t="s">
        <v>869</v>
      </c>
      <c r="C60" s="94">
        <v>429.35</v>
      </c>
      <c r="D60" s="71">
        <v>508371</v>
      </c>
      <c r="E60" s="72">
        <v>12.6</v>
      </c>
      <c r="F60" s="72">
        <v>59.2</v>
      </c>
      <c r="G60" s="72">
        <v>28.2</v>
      </c>
      <c r="H60" s="79">
        <v>23102</v>
      </c>
      <c r="I60" s="79">
        <v>50053</v>
      </c>
      <c r="J60" s="79">
        <v>78194</v>
      </c>
      <c r="K60" s="71">
        <v>71695</v>
      </c>
      <c r="L60" s="71">
        <v>252543</v>
      </c>
      <c r="M60" s="71">
        <v>3526</v>
      </c>
      <c r="N60" s="71">
        <v>15167</v>
      </c>
      <c r="O60" s="74">
        <v>14797</v>
      </c>
      <c r="P60" s="74" t="s">
        <v>1208</v>
      </c>
      <c r="Q60" s="74" t="s">
        <v>1208</v>
      </c>
      <c r="R60" s="86">
        <v>509810</v>
      </c>
      <c r="S60" s="71">
        <v>511192</v>
      </c>
      <c r="T60" s="71">
        <v>513879</v>
      </c>
      <c r="U60" s="71">
        <v>276241</v>
      </c>
      <c r="V60" s="71">
        <v>1747816</v>
      </c>
      <c r="W60" s="71">
        <v>528581</v>
      </c>
      <c r="X60" s="71">
        <v>778282</v>
      </c>
      <c r="Y60" s="86">
        <v>0</v>
      </c>
      <c r="Z60" s="477">
        <v>129</v>
      </c>
      <c r="AA60" s="86">
        <v>31</v>
      </c>
      <c r="AB60" s="74" t="s">
        <v>1208</v>
      </c>
      <c r="AC60" s="74" t="s">
        <v>1208</v>
      </c>
      <c r="AD60" s="87" t="s">
        <v>439</v>
      </c>
      <c r="AE60" s="71">
        <v>2731</v>
      </c>
      <c r="AF60" s="86">
        <v>3367</v>
      </c>
      <c r="AG60" s="71">
        <v>2987</v>
      </c>
      <c r="AH60" s="71">
        <v>393733</v>
      </c>
      <c r="AI60" s="71">
        <v>2725</v>
      </c>
      <c r="AJ60" s="74" t="s">
        <v>1208</v>
      </c>
      <c r="AK60" s="477">
        <v>41</v>
      </c>
      <c r="AL60" s="71">
        <v>5837</v>
      </c>
      <c r="AM60" s="74">
        <v>59</v>
      </c>
      <c r="AN60" s="71">
        <v>26322</v>
      </c>
      <c r="AO60" s="71">
        <v>1476</v>
      </c>
      <c r="AP60" s="71">
        <v>218</v>
      </c>
      <c r="AQ60" s="102">
        <v>29</v>
      </c>
      <c r="AR60" s="71">
        <v>11862</v>
      </c>
      <c r="AS60" s="71">
        <v>854</v>
      </c>
      <c r="AT60" s="71">
        <v>2</v>
      </c>
      <c r="AU60" s="71">
        <v>594</v>
      </c>
      <c r="AV60" s="71">
        <v>30</v>
      </c>
      <c r="AW60" s="71">
        <v>0</v>
      </c>
      <c r="AX60" s="74" t="s">
        <v>1208</v>
      </c>
      <c r="AY60" s="74" t="s">
        <v>1208</v>
      </c>
      <c r="AZ60" s="74" t="s">
        <v>1208</v>
      </c>
      <c r="BA60" s="74" t="s">
        <v>1208</v>
      </c>
      <c r="BB60" s="72">
        <v>100</v>
      </c>
      <c r="BC60" s="72">
        <v>124.2</v>
      </c>
      <c r="BD60" s="72">
        <v>122.2</v>
      </c>
      <c r="BE60" s="74" t="s">
        <v>1208</v>
      </c>
      <c r="BF60" s="86">
        <v>32</v>
      </c>
      <c r="BG60" s="102">
        <v>32</v>
      </c>
      <c r="BH60" s="102">
        <v>28</v>
      </c>
      <c r="BI60" s="74" t="s">
        <v>1208</v>
      </c>
      <c r="BJ60" s="74" t="s">
        <v>1208</v>
      </c>
      <c r="BK60" s="86">
        <v>16</v>
      </c>
      <c r="BL60" s="86">
        <v>16</v>
      </c>
      <c r="BM60" s="102">
        <v>35</v>
      </c>
      <c r="BN60" s="102">
        <v>28</v>
      </c>
      <c r="BO60" s="74">
        <v>8</v>
      </c>
      <c r="BP60" s="71">
        <v>18950</v>
      </c>
      <c r="BQ60" s="74">
        <v>1</v>
      </c>
      <c r="BR60" s="71">
        <v>16822</v>
      </c>
      <c r="BS60" s="74">
        <v>2</v>
      </c>
      <c r="BT60" s="71">
        <v>76185</v>
      </c>
      <c r="BU60" s="74">
        <v>3</v>
      </c>
      <c r="BV60" s="71">
        <v>4527</v>
      </c>
      <c r="BW60" s="72">
        <v>35</v>
      </c>
      <c r="BX60" s="86">
        <v>3</v>
      </c>
      <c r="BY60" s="86">
        <v>5</v>
      </c>
      <c r="BZ60" s="86">
        <v>810</v>
      </c>
      <c r="CA60" s="86">
        <v>15088</v>
      </c>
      <c r="CB60" s="72">
        <v>55.6</v>
      </c>
      <c r="CC60" s="101">
        <v>1.1399999999999999</v>
      </c>
      <c r="CD60" s="72">
        <v>26.5</v>
      </c>
      <c r="CE60" s="72">
        <v>4.1374203600573871</v>
      </c>
      <c r="CF60" s="72">
        <v>60.899259999999998</v>
      </c>
      <c r="CG60" s="74">
        <v>41</v>
      </c>
      <c r="CH60" s="71">
        <v>8306</v>
      </c>
      <c r="CI60" s="74">
        <v>498</v>
      </c>
      <c r="CJ60" s="74">
        <v>1603</v>
      </c>
      <c r="CK60" s="74">
        <v>5673</v>
      </c>
      <c r="CL60" s="74">
        <v>1485</v>
      </c>
      <c r="CM60" s="74">
        <v>443</v>
      </c>
      <c r="CN60" s="74">
        <v>989</v>
      </c>
      <c r="CO60" s="94">
        <v>1.26</v>
      </c>
      <c r="CP60" s="101" t="s">
        <v>439</v>
      </c>
      <c r="CQ60" s="74">
        <v>1</v>
      </c>
      <c r="CR60" s="74">
        <v>8</v>
      </c>
      <c r="CS60" s="74">
        <v>3</v>
      </c>
      <c r="CT60" s="74">
        <v>2</v>
      </c>
      <c r="CU60" s="74">
        <v>300</v>
      </c>
      <c r="CV60" s="74">
        <v>26</v>
      </c>
      <c r="CW60" s="71">
        <v>1653</v>
      </c>
      <c r="CX60" s="74">
        <v>15</v>
      </c>
      <c r="CY60" s="74">
        <v>1274</v>
      </c>
      <c r="CZ60" s="86">
        <v>126</v>
      </c>
      <c r="DA60" s="86">
        <v>2099</v>
      </c>
      <c r="DB60" s="86">
        <v>16</v>
      </c>
      <c r="DC60" s="86">
        <v>112</v>
      </c>
      <c r="DD60" s="86">
        <v>55</v>
      </c>
      <c r="DE60" s="86">
        <v>1379</v>
      </c>
      <c r="DF60" s="71">
        <v>19567</v>
      </c>
      <c r="DG60" s="71">
        <v>5274</v>
      </c>
      <c r="DH60" s="87">
        <v>2602</v>
      </c>
      <c r="DI60" s="87">
        <v>1910810.5460000001</v>
      </c>
      <c r="DJ60" s="87">
        <v>1026032.456</v>
      </c>
      <c r="DK60" s="87">
        <v>728665.98499999999</v>
      </c>
      <c r="DL60" s="71">
        <v>142888</v>
      </c>
      <c r="DM60" s="74">
        <v>12</v>
      </c>
      <c r="DN60" s="87">
        <v>31318</v>
      </c>
      <c r="DO60" s="87">
        <v>3151</v>
      </c>
      <c r="DP60" s="87">
        <v>2687</v>
      </c>
      <c r="DQ60" s="86">
        <v>442</v>
      </c>
      <c r="DR60" s="86">
        <v>2041</v>
      </c>
      <c r="DS60" s="71">
        <v>11932</v>
      </c>
      <c r="DT60" s="132">
        <v>18341</v>
      </c>
      <c r="DU60" s="79">
        <v>4149</v>
      </c>
      <c r="DV60" s="71">
        <v>4446</v>
      </c>
      <c r="DW60" s="86">
        <v>507</v>
      </c>
      <c r="DX60" s="86">
        <v>454</v>
      </c>
      <c r="DY60" s="86">
        <v>5</v>
      </c>
      <c r="DZ60" s="86">
        <v>3724</v>
      </c>
      <c r="EA60" s="86">
        <v>78</v>
      </c>
      <c r="EB60" s="86">
        <v>15396</v>
      </c>
      <c r="EC60" s="74" t="s">
        <v>1208</v>
      </c>
      <c r="ED60" s="116">
        <v>121</v>
      </c>
      <c r="EE60" s="71">
        <v>11931</v>
      </c>
      <c r="EF60" s="118">
        <v>10424</v>
      </c>
      <c r="EG60" s="74">
        <v>25</v>
      </c>
      <c r="EH60" s="115">
        <v>1407</v>
      </c>
      <c r="EI60" s="86">
        <v>92</v>
      </c>
      <c r="EJ60" s="86">
        <v>111</v>
      </c>
      <c r="EK60" s="72">
        <v>57.6</v>
      </c>
      <c r="EL60" s="86">
        <v>63</v>
      </c>
      <c r="EM60" s="86">
        <v>329</v>
      </c>
      <c r="EN60" s="86">
        <v>458</v>
      </c>
      <c r="EO60" s="87">
        <v>403</v>
      </c>
      <c r="EP60" s="87">
        <v>24</v>
      </c>
      <c r="EQ60" s="87">
        <v>3308</v>
      </c>
      <c r="ER60" s="71">
        <v>3428</v>
      </c>
      <c r="ES60" s="72">
        <v>88.3</v>
      </c>
      <c r="ET60" s="72">
        <v>73.400000000000006</v>
      </c>
      <c r="EU60" s="87">
        <v>866</v>
      </c>
      <c r="EV60" s="72">
        <v>22.4</v>
      </c>
      <c r="EW60" s="87">
        <v>103666</v>
      </c>
      <c r="EX60" s="72">
        <v>28.6</v>
      </c>
      <c r="EY60" s="87">
        <v>396769</v>
      </c>
      <c r="EZ60" s="72">
        <v>-2.2999999999999998</v>
      </c>
      <c r="FA60" s="86">
        <v>419</v>
      </c>
      <c r="FB60" s="86">
        <v>6</v>
      </c>
      <c r="FC60" s="125">
        <v>15203</v>
      </c>
      <c r="FD60" s="86">
        <v>257</v>
      </c>
      <c r="FE60" s="328" t="s">
        <v>1209</v>
      </c>
      <c r="FF60" s="86">
        <v>100</v>
      </c>
      <c r="FG60" s="72">
        <v>100</v>
      </c>
      <c r="FH60" s="71">
        <v>144733</v>
      </c>
      <c r="FI60" s="71">
        <v>33778</v>
      </c>
      <c r="FJ60" s="71">
        <v>448</v>
      </c>
      <c r="FK60" s="115">
        <v>110955</v>
      </c>
      <c r="FL60" s="71">
        <v>85234</v>
      </c>
      <c r="FM60" s="71">
        <v>21179</v>
      </c>
      <c r="FN60" s="71">
        <v>4542</v>
      </c>
      <c r="FO60" s="71" t="s">
        <v>439</v>
      </c>
      <c r="FP60" s="119">
        <v>18.899999999999999</v>
      </c>
      <c r="FQ60" s="116">
        <v>342</v>
      </c>
      <c r="FR60" s="111">
        <v>7.69</v>
      </c>
      <c r="FS60" s="118">
        <v>6983</v>
      </c>
      <c r="FT60" s="86">
        <v>180</v>
      </c>
      <c r="FU60" s="86">
        <v>204</v>
      </c>
      <c r="FV60" s="86">
        <v>833</v>
      </c>
      <c r="FW60" s="131">
        <v>85</v>
      </c>
      <c r="FX60" s="126">
        <v>2537</v>
      </c>
      <c r="FY60" s="149">
        <v>56.390914529807254</v>
      </c>
      <c r="FZ60" s="74" t="s">
        <v>1208</v>
      </c>
      <c r="GA60" s="111">
        <v>96.93</v>
      </c>
      <c r="GB60" s="111">
        <v>95.14</v>
      </c>
      <c r="GC60" s="72">
        <v>64.7</v>
      </c>
      <c r="GD60" s="80">
        <v>72.8</v>
      </c>
      <c r="GE60" s="117">
        <v>113</v>
      </c>
      <c r="GF60" s="116">
        <v>11</v>
      </c>
      <c r="GG60" s="116">
        <v>82</v>
      </c>
      <c r="GH60" s="86">
        <v>1092</v>
      </c>
      <c r="GI60" s="86">
        <v>11</v>
      </c>
      <c r="GJ60" s="86">
        <v>3039</v>
      </c>
      <c r="GK60" s="86">
        <v>2039</v>
      </c>
      <c r="GL60" s="86">
        <v>4</v>
      </c>
      <c r="GM60" s="115">
        <v>4140400</v>
      </c>
      <c r="GN60" s="114">
        <v>8526</v>
      </c>
      <c r="GO60" s="86">
        <v>19792147</v>
      </c>
      <c r="GP60" s="86" t="s">
        <v>439</v>
      </c>
      <c r="GQ60" s="71">
        <v>21001</v>
      </c>
      <c r="GR60" s="74">
        <v>57</v>
      </c>
      <c r="GS60" s="74">
        <v>2726</v>
      </c>
      <c r="GT60" s="74">
        <v>18218</v>
      </c>
      <c r="GU60" s="71">
        <v>215683</v>
      </c>
      <c r="GV60" s="71">
        <v>414</v>
      </c>
      <c r="GW60" s="71">
        <v>30459</v>
      </c>
      <c r="GX60" s="71">
        <v>184810</v>
      </c>
      <c r="GY60" s="71">
        <v>1340</v>
      </c>
      <c r="GZ60" s="71">
        <v>12357</v>
      </c>
      <c r="HA60" s="71">
        <v>1065487</v>
      </c>
      <c r="HB60" s="71">
        <v>2987</v>
      </c>
      <c r="HC60" s="71">
        <v>26156</v>
      </c>
      <c r="HD60" s="71">
        <v>582907</v>
      </c>
      <c r="HE60" s="71">
        <v>347</v>
      </c>
      <c r="HF60" s="71">
        <v>14301</v>
      </c>
      <c r="HG60" s="71">
        <v>440380.26</v>
      </c>
      <c r="HH60" s="74">
        <v>338</v>
      </c>
      <c r="HI60" s="86">
        <v>9856</v>
      </c>
      <c r="HJ60" s="86">
        <v>208880</v>
      </c>
      <c r="HK60" s="88">
        <v>93.25</v>
      </c>
      <c r="HL60" s="86">
        <v>516</v>
      </c>
      <c r="HM60" s="71">
        <v>4455</v>
      </c>
      <c r="HN60" s="71">
        <v>2722</v>
      </c>
      <c r="HO60" s="87">
        <v>864</v>
      </c>
      <c r="HP60" s="74" t="s">
        <v>1208</v>
      </c>
      <c r="HQ60" s="74" t="s">
        <v>1208</v>
      </c>
      <c r="HR60" s="74" t="s">
        <v>1208</v>
      </c>
      <c r="HS60" s="87">
        <v>21</v>
      </c>
      <c r="HT60" s="71">
        <v>1797624</v>
      </c>
      <c r="HU60" s="71">
        <v>9392794</v>
      </c>
      <c r="HV60" s="86">
        <v>1212272</v>
      </c>
      <c r="HW60" s="86">
        <v>1719699</v>
      </c>
      <c r="HX60" s="86">
        <v>229237</v>
      </c>
      <c r="HY60" s="86">
        <v>12530</v>
      </c>
      <c r="HZ60" s="86">
        <v>6240</v>
      </c>
      <c r="IA60" s="86">
        <v>171390</v>
      </c>
      <c r="IB60" s="86">
        <v>123708</v>
      </c>
      <c r="IC60" s="85">
        <v>15130</v>
      </c>
      <c r="ID60" s="85">
        <v>5139000</v>
      </c>
      <c r="IE60" s="85" t="s">
        <v>439</v>
      </c>
      <c r="IF60" s="79">
        <v>120</v>
      </c>
      <c r="IG60" s="79" t="s">
        <v>439</v>
      </c>
      <c r="IH60" s="85">
        <v>106</v>
      </c>
      <c r="II60" s="79" t="s">
        <v>439</v>
      </c>
      <c r="IJ60" s="85">
        <v>149828</v>
      </c>
      <c r="IK60" s="71">
        <v>260688</v>
      </c>
      <c r="IL60" s="79">
        <v>1600</v>
      </c>
      <c r="IM60" s="113">
        <v>0</v>
      </c>
      <c r="IN60" s="112">
        <v>70.61</v>
      </c>
      <c r="IO60" s="85">
        <v>427540</v>
      </c>
      <c r="IP60" s="162">
        <v>1.84</v>
      </c>
      <c r="IQ60" s="80">
        <v>0</v>
      </c>
      <c r="IR60" s="80">
        <v>0</v>
      </c>
      <c r="IS60" s="80">
        <v>547</v>
      </c>
      <c r="IT60" s="80">
        <v>539.79999999999995</v>
      </c>
      <c r="IU60" s="71">
        <v>112059</v>
      </c>
      <c r="IV60" s="72">
        <v>74.2</v>
      </c>
      <c r="IW60" s="72">
        <v>61.5</v>
      </c>
      <c r="IX60" s="72">
        <v>40.799999999999997</v>
      </c>
      <c r="IY60" s="72">
        <v>53.8</v>
      </c>
      <c r="IZ60" s="72">
        <v>20.2</v>
      </c>
      <c r="JA60" s="79">
        <v>9</v>
      </c>
      <c r="JB60" s="79">
        <v>20</v>
      </c>
      <c r="JC60" s="111">
        <v>73</v>
      </c>
      <c r="JD60" s="110">
        <v>0.77300000000000002</v>
      </c>
      <c r="JE60" s="109">
        <v>89.9</v>
      </c>
      <c r="JF60" s="109">
        <v>7.9</v>
      </c>
      <c r="JG60" s="109">
        <v>2.7</v>
      </c>
      <c r="JH60" s="108">
        <v>174733888</v>
      </c>
      <c r="JI60" s="74">
        <v>34</v>
      </c>
      <c r="JJ60" s="74">
        <v>42.9</v>
      </c>
      <c r="JK60" s="74" t="s">
        <v>439</v>
      </c>
      <c r="JL60" s="74" t="s">
        <v>439</v>
      </c>
      <c r="JM60" s="74">
        <v>43</v>
      </c>
      <c r="JN60" s="72">
        <v>43.1</v>
      </c>
      <c r="JO60" s="462">
        <v>3346</v>
      </c>
      <c r="JP60" s="74" t="s">
        <v>1208</v>
      </c>
      <c r="JQ60" s="74" t="s">
        <v>1208</v>
      </c>
      <c r="JR60" s="74" t="s">
        <v>1208</v>
      </c>
      <c r="JS60" s="72">
        <v>24</v>
      </c>
      <c r="JT60" s="72">
        <v>43</v>
      </c>
      <c r="JU60" s="71">
        <v>93157</v>
      </c>
      <c r="JV60" s="71">
        <v>1737</v>
      </c>
      <c r="JW60" s="71">
        <v>1890</v>
      </c>
      <c r="JX60" s="71">
        <v>8522</v>
      </c>
      <c r="JY60" s="71">
        <v>9853</v>
      </c>
      <c r="JZ60" s="71">
        <v>9876</v>
      </c>
      <c r="KA60" s="71">
        <v>11186</v>
      </c>
      <c r="KB60" s="71">
        <v>13724</v>
      </c>
      <c r="KC60" s="71">
        <v>15958</v>
      </c>
      <c r="KD60" s="71">
        <v>13528</v>
      </c>
      <c r="KE60" s="71">
        <v>12265</v>
      </c>
      <c r="KF60" s="71">
        <v>9875</v>
      </c>
      <c r="KG60" s="71">
        <v>6943</v>
      </c>
      <c r="KH60" s="74" t="s">
        <v>1208</v>
      </c>
      <c r="KI60" s="71">
        <v>4959</v>
      </c>
      <c r="KJ60" s="71">
        <v>2169</v>
      </c>
      <c r="KK60" s="71">
        <v>914</v>
      </c>
      <c r="KL60" s="71">
        <v>504</v>
      </c>
      <c r="KM60" s="71">
        <v>11476</v>
      </c>
      <c r="KN60" s="71">
        <v>11477</v>
      </c>
      <c r="KO60" s="71">
        <v>11481</v>
      </c>
      <c r="KP60" s="71">
        <v>12776</v>
      </c>
      <c r="KQ60" s="71">
        <v>14731</v>
      </c>
      <c r="KR60" s="71">
        <v>17084</v>
      </c>
      <c r="KS60" s="71">
        <v>19762</v>
      </c>
      <c r="KT60" s="71">
        <v>17107</v>
      </c>
      <c r="KU60" s="71">
        <v>16668</v>
      </c>
      <c r="KV60" s="71">
        <v>16407</v>
      </c>
      <c r="KW60" s="71">
        <v>17681</v>
      </c>
      <c r="KX60" s="74" t="s">
        <v>1207</v>
      </c>
      <c r="KY60" s="71">
        <v>19556</v>
      </c>
      <c r="KZ60" s="71">
        <v>14920</v>
      </c>
      <c r="LA60" s="71">
        <v>11830</v>
      </c>
      <c r="LB60" s="71">
        <v>17464</v>
      </c>
    </row>
    <row r="61" spans="1:314" ht="12" customHeight="1">
      <c r="A61" s="133">
        <v>392014</v>
      </c>
      <c r="B61" s="500" t="s">
        <v>937</v>
      </c>
      <c r="C61" s="495">
        <v>309</v>
      </c>
      <c r="D61" s="478">
        <v>323400</v>
      </c>
      <c r="E61" s="487">
        <v>11.963442375689242</v>
      </c>
      <c r="F61" s="487">
        <v>57.987785278045642</v>
      </c>
      <c r="G61" s="487">
        <v>30.048772346265114</v>
      </c>
      <c r="H61" s="499">
        <v>14041</v>
      </c>
      <c r="I61" s="499">
        <v>30084</v>
      </c>
      <c r="J61" s="499">
        <v>47479</v>
      </c>
      <c r="K61" s="478">
        <v>49543</v>
      </c>
      <c r="L61" s="478">
        <v>164027</v>
      </c>
      <c r="M61" s="478">
        <v>1791</v>
      </c>
      <c r="N61" s="478">
        <v>8626</v>
      </c>
      <c r="O61" s="481">
        <v>9416</v>
      </c>
      <c r="P61" s="74" t="s">
        <v>1208</v>
      </c>
      <c r="Q61" s="74" t="s">
        <v>1208</v>
      </c>
      <c r="R61" s="499">
        <v>324099</v>
      </c>
      <c r="S61" s="478">
        <v>326545</v>
      </c>
      <c r="T61" s="478">
        <v>330174</v>
      </c>
      <c r="U61" s="478">
        <v>271226</v>
      </c>
      <c r="V61" s="478">
        <v>2287721</v>
      </c>
      <c r="W61" s="478">
        <v>274972</v>
      </c>
      <c r="X61" s="478">
        <v>1132180</v>
      </c>
      <c r="Y61" s="479">
        <v>30</v>
      </c>
      <c r="Z61" s="498">
        <v>94</v>
      </c>
      <c r="AA61" s="479">
        <v>7</v>
      </c>
      <c r="AB61" s="74" t="s">
        <v>1208</v>
      </c>
      <c r="AC61" s="74" t="s">
        <v>1208</v>
      </c>
      <c r="AD61" s="494">
        <v>0</v>
      </c>
      <c r="AE61" s="478">
        <v>488</v>
      </c>
      <c r="AF61" s="479">
        <v>823</v>
      </c>
      <c r="AG61" s="478">
        <v>1085</v>
      </c>
      <c r="AH61" s="478">
        <v>188257</v>
      </c>
      <c r="AI61" s="478">
        <v>1507</v>
      </c>
      <c r="AJ61" s="74" t="s">
        <v>1208</v>
      </c>
      <c r="AK61" s="498">
        <v>17</v>
      </c>
      <c r="AL61" s="478">
        <v>1507</v>
      </c>
      <c r="AM61" s="481">
        <v>39</v>
      </c>
      <c r="AN61" s="478">
        <v>15177</v>
      </c>
      <c r="AO61" s="478">
        <v>1089</v>
      </c>
      <c r="AP61" s="478">
        <v>178</v>
      </c>
      <c r="AQ61" s="497">
        <v>17</v>
      </c>
      <c r="AR61" s="478">
        <v>5735</v>
      </c>
      <c r="AS61" s="478">
        <v>570</v>
      </c>
      <c r="AT61" s="478">
        <v>2</v>
      </c>
      <c r="AU61" s="478">
        <v>356</v>
      </c>
      <c r="AV61" s="478">
        <v>16</v>
      </c>
      <c r="AW61" s="478">
        <v>6</v>
      </c>
      <c r="AX61" s="74" t="s">
        <v>1208</v>
      </c>
      <c r="AY61" s="74" t="s">
        <v>1208</v>
      </c>
      <c r="AZ61" s="74" t="s">
        <v>1208</v>
      </c>
      <c r="BA61" s="74" t="s">
        <v>1208</v>
      </c>
      <c r="BB61" s="487">
        <v>96.759259259259252</v>
      </c>
      <c r="BC61" s="487">
        <v>97</v>
      </c>
      <c r="BD61" s="487">
        <v>95</v>
      </c>
      <c r="BE61" s="74" t="s">
        <v>1208</v>
      </c>
      <c r="BF61" s="479">
        <v>23</v>
      </c>
      <c r="BG61" s="497">
        <v>23</v>
      </c>
      <c r="BH61" s="497">
        <v>21</v>
      </c>
      <c r="BI61" s="74" t="s">
        <v>1208</v>
      </c>
      <c r="BJ61" s="74" t="s">
        <v>1208</v>
      </c>
      <c r="BK61" s="479">
        <v>3</v>
      </c>
      <c r="BL61" s="479">
        <v>0</v>
      </c>
      <c r="BM61" s="497">
        <v>0</v>
      </c>
      <c r="BN61" s="497">
        <v>5</v>
      </c>
      <c r="BO61" s="481">
        <v>3</v>
      </c>
      <c r="BP61" s="478">
        <v>26943</v>
      </c>
      <c r="BQ61" s="481">
        <v>1</v>
      </c>
      <c r="BR61" s="478">
        <v>39935</v>
      </c>
      <c r="BS61" s="481">
        <v>2</v>
      </c>
      <c r="BT61" s="478">
        <v>47190</v>
      </c>
      <c r="BU61" s="481">
        <v>4</v>
      </c>
      <c r="BV61" s="478">
        <v>3509</v>
      </c>
      <c r="BW61" s="487">
        <v>50.3</v>
      </c>
      <c r="BX61" s="479">
        <v>1</v>
      </c>
      <c r="BY61" s="479">
        <v>2</v>
      </c>
      <c r="BZ61" s="479">
        <v>551</v>
      </c>
      <c r="CA61" s="479">
        <v>7069</v>
      </c>
      <c r="CB61" s="487">
        <v>48.2</v>
      </c>
      <c r="CC61" s="496">
        <v>1.1399999999999999</v>
      </c>
      <c r="CD61" s="487">
        <v>36</v>
      </c>
      <c r="CE61" s="487">
        <v>4.1257310617443768</v>
      </c>
      <c r="CF61" s="487">
        <v>62.048760000000001</v>
      </c>
      <c r="CG61" s="481">
        <v>61</v>
      </c>
      <c r="CH61" s="478">
        <v>9279</v>
      </c>
      <c r="CI61" s="481">
        <v>261</v>
      </c>
      <c r="CJ61" s="481">
        <v>1260</v>
      </c>
      <c r="CK61" s="481">
        <v>3797</v>
      </c>
      <c r="CL61" s="481">
        <v>1045</v>
      </c>
      <c r="CM61" s="481">
        <v>287</v>
      </c>
      <c r="CN61" s="481">
        <v>638</v>
      </c>
      <c r="CO61" s="495">
        <v>1.41</v>
      </c>
      <c r="CP61" s="479">
        <v>23290980</v>
      </c>
      <c r="CQ61" s="481">
        <v>2</v>
      </c>
      <c r="CR61" s="481">
        <v>21</v>
      </c>
      <c r="CS61" s="481">
        <v>11</v>
      </c>
      <c r="CT61" s="481">
        <v>2</v>
      </c>
      <c r="CU61" s="481">
        <v>200</v>
      </c>
      <c r="CV61" s="481">
        <v>15</v>
      </c>
      <c r="CW61" s="478">
        <v>1166</v>
      </c>
      <c r="CX61" s="481">
        <v>8</v>
      </c>
      <c r="CY61" s="481">
        <v>484</v>
      </c>
      <c r="CZ61" s="479">
        <v>48</v>
      </c>
      <c r="DA61" s="479">
        <v>834</v>
      </c>
      <c r="DB61" s="479">
        <v>20</v>
      </c>
      <c r="DC61" s="479">
        <v>336</v>
      </c>
      <c r="DD61" s="479">
        <v>18</v>
      </c>
      <c r="DE61" s="479">
        <v>510</v>
      </c>
      <c r="DF61" s="478">
        <v>11289</v>
      </c>
      <c r="DG61" s="478">
        <v>3999</v>
      </c>
      <c r="DH61" s="494">
        <v>2370</v>
      </c>
      <c r="DI61" s="494">
        <v>952613.57400000002</v>
      </c>
      <c r="DJ61" s="494">
        <v>627614.35600000003</v>
      </c>
      <c r="DK61" s="494">
        <v>749017.31299999997</v>
      </c>
      <c r="DL61" s="478">
        <v>97174</v>
      </c>
      <c r="DM61" s="481">
        <v>14</v>
      </c>
      <c r="DN61" s="494">
        <v>20132</v>
      </c>
      <c r="DO61" s="494">
        <v>2554</v>
      </c>
      <c r="DP61" s="494">
        <v>1965</v>
      </c>
      <c r="DQ61" s="479">
        <v>120</v>
      </c>
      <c r="DR61" s="479">
        <v>1080</v>
      </c>
      <c r="DS61" s="478">
        <v>5148</v>
      </c>
      <c r="DT61" s="478">
        <v>14187</v>
      </c>
      <c r="DU61" s="478">
        <v>2876</v>
      </c>
      <c r="DV61" s="478">
        <v>3590</v>
      </c>
      <c r="DW61" s="479">
        <v>424</v>
      </c>
      <c r="DX61" s="479">
        <v>406</v>
      </c>
      <c r="DY61" s="479">
        <v>6</v>
      </c>
      <c r="DZ61" s="479">
        <v>2085</v>
      </c>
      <c r="EA61" s="479">
        <v>34</v>
      </c>
      <c r="EB61" s="479">
        <v>17946</v>
      </c>
      <c r="EC61" s="74" t="s">
        <v>1208</v>
      </c>
      <c r="ED61" s="484">
        <v>124</v>
      </c>
      <c r="EE61" s="478">
        <v>12120</v>
      </c>
      <c r="EF61" s="492">
        <v>10739</v>
      </c>
      <c r="EG61" s="481">
        <v>11</v>
      </c>
      <c r="EH61" s="483">
        <v>1743</v>
      </c>
      <c r="EI61" s="479">
        <v>116</v>
      </c>
      <c r="EJ61" s="479">
        <v>85</v>
      </c>
      <c r="EK61" s="487">
        <v>60</v>
      </c>
      <c r="EL61" s="479">
        <v>64</v>
      </c>
      <c r="EM61" s="479">
        <v>157</v>
      </c>
      <c r="EN61" s="479">
        <v>741</v>
      </c>
      <c r="EO61" s="494">
        <v>447</v>
      </c>
      <c r="EP61" s="494">
        <v>55</v>
      </c>
      <c r="EQ61" s="494">
        <v>360</v>
      </c>
      <c r="ER61" s="478">
        <v>2170</v>
      </c>
      <c r="ES61" s="487">
        <v>98.2</v>
      </c>
      <c r="ET61" s="487">
        <v>99.5</v>
      </c>
      <c r="EU61" s="494">
        <v>217</v>
      </c>
      <c r="EV61" s="487">
        <v>33.6</v>
      </c>
      <c r="EW61" s="494">
        <v>64498</v>
      </c>
      <c r="EX61" s="487">
        <v>30.8</v>
      </c>
      <c r="EY61" s="494">
        <v>443191</v>
      </c>
      <c r="EZ61" s="487">
        <v>1.0900000000000034</v>
      </c>
      <c r="FA61" s="479">
        <v>323</v>
      </c>
      <c r="FB61" s="479">
        <v>3</v>
      </c>
      <c r="FC61" s="478">
        <v>0</v>
      </c>
      <c r="FD61" s="479">
        <v>14</v>
      </c>
      <c r="FE61" s="328" t="s">
        <v>1209</v>
      </c>
      <c r="FF61" s="479">
        <v>100</v>
      </c>
      <c r="FG61" s="487">
        <v>96.6</v>
      </c>
      <c r="FH61" s="478">
        <v>123106</v>
      </c>
      <c r="FI61" s="478">
        <v>9314</v>
      </c>
      <c r="FJ61" s="478">
        <v>46</v>
      </c>
      <c r="FK61" s="483">
        <v>113792</v>
      </c>
      <c r="FL61" s="478">
        <v>97954</v>
      </c>
      <c r="FM61" s="478">
        <v>10649</v>
      </c>
      <c r="FN61" s="478">
        <v>5189</v>
      </c>
      <c r="FO61" s="478">
        <v>0</v>
      </c>
      <c r="FP61" s="493">
        <v>17.7</v>
      </c>
      <c r="FQ61" s="484">
        <v>731</v>
      </c>
      <c r="FR61" s="488">
        <v>8.8000000000000007</v>
      </c>
      <c r="FS61" s="492">
        <v>7146</v>
      </c>
      <c r="FT61" s="479">
        <v>208</v>
      </c>
      <c r="FU61" s="479">
        <v>123</v>
      </c>
      <c r="FV61" s="479">
        <v>792</v>
      </c>
      <c r="FW61" s="491">
        <v>21</v>
      </c>
      <c r="FX61" s="490">
        <v>715</v>
      </c>
      <c r="FY61" s="489">
        <v>56.731682085731308</v>
      </c>
      <c r="FZ61" s="74" t="s">
        <v>1208</v>
      </c>
      <c r="GA61" s="488">
        <v>96.1</v>
      </c>
      <c r="GB61" s="488">
        <v>94.4</v>
      </c>
      <c r="GC61" s="487">
        <v>64.900000000000006</v>
      </c>
      <c r="GD61" s="486">
        <v>48.8</v>
      </c>
      <c r="GE61" s="485">
        <v>77</v>
      </c>
      <c r="GF61" s="484">
        <v>8</v>
      </c>
      <c r="GG61" s="484">
        <v>71</v>
      </c>
      <c r="GH61" s="479">
        <v>774</v>
      </c>
      <c r="GI61" s="479">
        <v>6</v>
      </c>
      <c r="GJ61" s="479">
        <v>1681</v>
      </c>
      <c r="GK61" s="479">
        <v>2176</v>
      </c>
      <c r="GL61" s="479">
        <v>5</v>
      </c>
      <c r="GM61" s="483">
        <v>2000000</v>
      </c>
      <c r="GN61" s="482">
        <v>6295</v>
      </c>
      <c r="GO61" s="479">
        <v>14551250</v>
      </c>
      <c r="GP61" s="479">
        <v>6814757</v>
      </c>
      <c r="GQ61" s="478">
        <v>16555</v>
      </c>
      <c r="GR61" s="481">
        <v>44</v>
      </c>
      <c r="GS61" s="481">
        <v>2037</v>
      </c>
      <c r="GT61" s="481">
        <v>14474</v>
      </c>
      <c r="GU61" s="478">
        <v>147187</v>
      </c>
      <c r="GV61" s="478">
        <v>545</v>
      </c>
      <c r="GW61" s="478">
        <v>19622</v>
      </c>
      <c r="GX61" s="478">
        <v>127020</v>
      </c>
      <c r="GY61" s="478">
        <v>989</v>
      </c>
      <c r="GZ61" s="478">
        <v>8835</v>
      </c>
      <c r="HA61" s="478">
        <v>585241</v>
      </c>
      <c r="HB61" s="478">
        <v>2590</v>
      </c>
      <c r="HC61" s="478">
        <v>18782</v>
      </c>
      <c r="HD61" s="478">
        <v>387267</v>
      </c>
      <c r="HE61" s="478">
        <v>331</v>
      </c>
      <c r="HF61" s="478">
        <v>7257</v>
      </c>
      <c r="HG61" s="478">
        <v>177816.94</v>
      </c>
      <c r="HH61" s="481">
        <v>330</v>
      </c>
      <c r="HI61" s="479">
        <v>7257</v>
      </c>
      <c r="HJ61" s="479">
        <v>17782</v>
      </c>
      <c r="HK61" s="480">
        <v>39.46</v>
      </c>
      <c r="HL61" s="479" t="s">
        <v>439</v>
      </c>
      <c r="HM61" s="478">
        <v>1954</v>
      </c>
      <c r="HN61" s="478">
        <v>1269</v>
      </c>
      <c r="HO61" s="87">
        <v>279</v>
      </c>
      <c r="HP61" s="74" t="s">
        <v>1208</v>
      </c>
      <c r="HQ61" s="74" t="s">
        <v>1208</v>
      </c>
      <c r="HR61" s="74" t="s">
        <v>1208</v>
      </c>
      <c r="HS61" s="87">
        <v>13</v>
      </c>
      <c r="HT61" s="71">
        <v>1973902</v>
      </c>
      <c r="HU61" s="71">
        <v>11760746</v>
      </c>
      <c r="HV61" s="86">
        <v>1208018</v>
      </c>
      <c r="HW61" s="86">
        <v>1848668</v>
      </c>
      <c r="HX61" s="86">
        <v>244395</v>
      </c>
      <c r="HY61" s="86">
        <v>7960</v>
      </c>
      <c r="HZ61" s="86">
        <v>8310</v>
      </c>
      <c r="IA61" s="86">
        <v>201750</v>
      </c>
      <c r="IB61" s="86">
        <v>165200</v>
      </c>
      <c r="IC61" s="85">
        <v>0</v>
      </c>
      <c r="ID61" s="85">
        <v>2093004</v>
      </c>
      <c r="IE61" s="85" t="s">
        <v>439</v>
      </c>
      <c r="IF61" s="79">
        <v>168</v>
      </c>
      <c r="IG61" s="79" t="s">
        <v>439</v>
      </c>
      <c r="IH61" s="85">
        <v>68</v>
      </c>
      <c r="II61" s="79" t="s">
        <v>439</v>
      </c>
      <c r="IJ61" s="85">
        <v>243581</v>
      </c>
      <c r="IK61" s="71">
        <v>175393</v>
      </c>
      <c r="IL61" s="79">
        <v>0</v>
      </c>
      <c r="IM61" s="113">
        <v>0</v>
      </c>
      <c r="IN61" s="112">
        <v>44.56</v>
      </c>
      <c r="IO61" s="85">
        <v>266025</v>
      </c>
      <c r="IP61" s="162">
        <v>37.33</v>
      </c>
      <c r="IQ61" s="80" t="s">
        <v>439</v>
      </c>
      <c r="IR61" s="80" t="s">
        <v>439</v>
      </c>
      <c r="IS61" s="80">
        <v>1076.3</v>
      </c>
      <c r="IT61" s="80">
        <v>1069</v>
      </c>
      <c r="IU61" s="71">
        <v>53355</v>
      </c>
      <c r="IV61" s="72">
        <v>70.900000000000006</v>
      </c>
      <c r="IW61" s="72">
        <v>49.7</v>
      </c>
      <c r="IX61" s="72">
        <v>29.8</v>
      </c>
      <c r="IY61" s="72">
        <v>48.2</v>
      </c>
      <c r="IZ61" s="72">
        <v>17.7</v>
      </c>
      <c r="JA61" s="79">
        <v>1</v>
      </c>
      <c r="JB61" s="79">
        <v>17</v>
      </c>
      <c r="JC61" s="111">
        <v>76</v>
      </c>
      <c r="JD61" s="110">
        <v>0.65300000000000002</v>
      </c>
      <c r="JE61" s="109">
        <v>96.3</v>
      </c>
      <c r="JF61" s="109">
        <v>12.3</v>
      </c>
      <c r="JG61" s="109">
        <v>0.7</v>
      </c>
      <c r="JH61" s="108">
        <v>210377339</v>
      </c>
      <c r="JI61" s="74">
        <v>28.5</v>
      </c>
      <c r="JJ61" s="74">
        <v>49.9</v>
      </c>
      <c r="JK61" s="107" t="s">
        <v>439</v>
      </c>
      <c r="JL61" s="107" t="s">
        <v>439</v>
      </c>
      <c r="JM61" s="74">
        <v>172.2</v>
      </c>
      <c r="JN61" s="72">
        <v>50.2</v>
      </c>
      <c r="JO61" s="462">
        <v>2831</v>
      </c>
      <c r="JP61" s="74" t="s">
        <v>1208</v>
      </c>
      <c r="JQ61" s="74" t="s">
        <v>1208</v>
      </c>
      <c r="JR61" s="74" t="s">
        <v>1208</v>
      </c>
      <c r="JS61" s="72">
        <v>20</v>
      </c>
      <c r="JT61" s="72">
        <v>32</v>
      </c>
      <c r="JU61" s="71">
        <v>56801</v>
      </c>
      <c r="JV61" s="71">
        <v>1335</v>
      </c>
      <c r="JW61" s="71">
        <v>1055</v>
      </c>
      <c r="JX61" s="71">
        <v>4935</v>
      </c>
      <c r="JY61" s="71">
        <v>6045</v>
      </c>
      <c r="JZ61" s="71">
        <v>6565</v>
      </c>
      <c r="KA61" s="71">
        <v>7892</v>
      </c>
      <c r="KB61" s="71">
        <v>9561</v>
      </c>
      <c r="KC61" s="71">
        <v>11376</v>
      </c>
      <c r="KD61" s="71">
        <v>9388</v>
      </c>
      <c r="KE61" s="71">
        <v>8376</v>
      </c>
      <c r="KF61" s="71">
        <v>6628</v>
      </c>
      <c r="KG61" s="71">
        <v>5060</v>
      </c>
      <c r="KH61" s="74" t="s">
        <v>1208</v>
      </c>
      <c r="KI61" s="71">
        <v>4106</v>
      </c>
      <c r="KJ61" s="71">
        <v>1841</v>
      </c>
      <c r="KK61" s="71">
        <v>725</v>
      </c>
      <c r="KL61" s="71">
        <v>445</v>
      </c>
      <c r="KM61" s="71">
        <v>7588</v>
      </c>
      <c r="KN61" s="71">
        <v>6925</v>
      </c>
      <c r="KO61" s="71">
        <v>6806</v>
      </c>
      <c r="KP61" s="71">
        <v>7653</v>
      </c>
      <c r="KQ61" s="71">
        <v>9271</v>
      </c>
      <c r="KR61" s="71">
        <v>10973</v>
      </c>
      <c r="KS61" s="71">
        <v>13161</v>
      </c>
      <c r="KT61" s="71">
        <v>11226</v>
      </c>
      <c r="KU61" s="71">
        <v>10697</v>
      </c>
      <c r="KV61" s="71">
        <v>10315</v>
      </c>
      <c r="KW61" s="71">
        <v>11446</v>
      </c>
      <c r="KX61" s="74" t="s">
        <v>1207</v>
      </c>
      <c r="KY61" s="71">
        <v>13497</v>
      </c>
      <c r="KZ61" s="71">
        <v>10475</v>
      </c>
      <c r="LA61" s="71">
        <v>8191</v>
      </c>
      <c r="LB61" s="71">
        <v>13182</v>
      </c>
    </row>
    <row r="62" spans="1:314" ht="12" customHeight="1">
      <c r="A62" s="3">
        <v>402036</v>
      </c>
      <c r="B62" s="2" t="s">
        <v>744</v>
      </c>
      <c r="C62" s="94">
        <v>229.96</v>
      </c>
      <c r="D62" s="71">
        <v>304079</v>
      </c>
      <c r="E62" s="72">
        <v>13.9</v>
      </c>
      <c r="F62" s="72">
        <v>58.6</v>
      </c>
      <c r="G62" s="72">
        <v>27.5</v>
      </c>
      <c r="H62" s="79">
        <v>16064</v>
      </c>
      <c r="I62" s="79">
        <v>33659</v>
      </c>
      <c r="J62" s="79">
        <v>50717</v>
      </c>
      <c r="K62" s="71">
        <v>41152</v>
      </c>
      <c r="L62" s="71">
        <v>138003</v>
      </c>
      <c r="M62" s="71">
        <v>4430</v>
      </c>
      <c r="N62" s="71">
        <v>12077</v>
      </c>
      <c r="O62" s="74">
        <v>11694</v>
      </c>
      <c r="P62" s="74" t="s">
        <v>1208</v>
      </c>
      <c r="Q62" s="74" t="s">
        <v>1208</v>
      </c>
      <c r="R62" s="79">
        <v>302665</v>
      </c>
      <c r="S62" s="71">
        <v>303316</v>
      </c>
      <c r="T62" s="71">
        <v>298204</v>
      </c>
      <c r="U62" s="71">
        <v>190580</v>
      </c>
      <c r="V62" s="71">
        <v>1230444</v>
      </c>
      <c r="W62" s="71">
        <v>540003</v>
      </c>
      <c r="X62" s="71">
        <v>853205</v>
      </c>
      <c r="Y62" s="86">
        <v>61</v>
      </c>
      <c r="Z62" s="477">
        <v>101</v>
      </c>
      <c r="AA62" s="86">
        <v>0</v>
      </c>
      <c r="AB62" s="74" t="s">
        <v>1208</v>
      </c>
      <c r="AC62" s="74" t="s">
        <v>1208</v>
      </c>
      <c r="AD62" s="87">
        <v>50288</v>
      </c>
      <c r="AE62" s="79">
        <v>297</v>
      </c>
      <c r="AF62" s="86">
        <v>1980</v>
      </c>
      <c r="AG62" s="71">
        <v>2591</v>
      </c>
      <c r="AH62" s="71">
        <v>134003</v>
      </c>
      <c r="AI62" s="107">
        <v>43405</v>
      </c>
      <c r="AJ62" s="74" t="s">
        <v>1208</v>
      </c>
      <c r="AK62" s="477">
        <v>10</v>
      </c>
      <c r="AL62" s="71">
        <v>1586</v>
      </c>
      <c r="AM62" s="74">
        <v>44</v>
      </c>
      <c r="AN62" s="71">
        <v>17056</v>
      </c>
      <c r="AO62" s="71">
        <v>1117</v>
      </c>
      <c r="AP62" s="71">
        <v>216</v>
      </c>
      <c r="AQ62" s="102">
        <v>17</v>
      </c>
      <c r="AR62" s="71">
        <v>7652</v>
      </c>
      <c r="AS62" s="71">
        <v>532</v>
      </c>
      <c r="AT62" s="71">
        <v>0</v>
      </c>
      <c r="AU62" s="71">
        <v>296</v>
      </c>
      <c r="AV62" s="71">
        <v>9</v>
      </c>
      <c r="AW62" s="71">
        <v>111</v>
      </c>
      <c r="AX62" s="74" t="s">
        <v>1208</v>
      </c>
      <c r="AY62" s="74" t="s">
        <v>1208</v>
      </c>
      <c r="AZ62" s="74" t="s">
        <v>1208</v>
      </c>
      <c r="BA62" s="74" t="s">
        <v>1208</v>
      </c>
      <c r="BB62" s="72">
        <v>100</v>
      </c>
      <c r="BC62" s="72">
        <v>106.6</v>
      </c>
      <c r="BD62" s="72">
        <v>92.2</v>
      </c>
      <c r="BE62" s="74" t="s">
        <v>1208</v>
      </c>
      <c r="BF62" s="86">
        <v>40</v>
      </c>
      <c r="BG62" s="102">
        <v>41</v>
      </c>
      <c r="BH62" s="102">
        <v>16</v>
      </c>
      <c r="BI62" s="74" t="s">
        <v>1208</v>
      </c>
      <c r="BJ62" s="74" t="s">
        <v>1208</v>
      </c>
      <c r="BK62" s="86">
        <v>2</v>
      </c>
      <c r="BL62" s="86">
        <v>2</v>
      </c>
      <c r="BM62" s="102">
        <v>3</v>
      </c>
      <c r="BN62" s="102">
        <v>3</v>
      </c>
      <c r="BO62" s="74">
        <v>13</v>
      </c>
      <c r="BP62" s="71">
        <v>21966</v>
      </c>
      <c r="BQ62" s="74" t="s">
        <v>439</v>
      </c>
      <c r="BR62" s="71" t="s">
        <v>439</v>
      </c>
      <c r="BS62" s="74">
        <v>3</v>
      </c>
      <c r="BT62" s="71">
        <v>65321</v>
      </c>
      <c r="BU62" s="74">
        <v>1</v>
      </c>
      <c r="BV62" s="71">
        <v>395</v>
      </c>
      <c r="BW62" s="72" t="s">
        <v>439</v>
      </c>
      <c r="BX62" s="86">
        <v>1</v>
      </c>
      <c r="BY62" s="86">
        <v>3</v>
      </c>
      <c r="BZ62" s="86">
        <v>113</v>
      </c>
      <c r="CA62" s="86">
        <v>8864</v>
      </c>
      <c r="CB62" s="72">
        <v>67.400000000000006</v>
      </c>
      <c r="CC62" s="101">
        <v>0.87</v>
      </c>
      <c r="CD62" s="72">
        <v>28.4</v>
      </c>
      <c r="CE62" s="72">
        <v>4.1572179387989223</v>
      </c>
      <c r="CF62" s="72">
        <v>62.25094</v>
      </c>
      <c r="CG62" s="74">
        <v>32</v>
      </c>
      <c r="CH62" s="71">
        <v>7254</v>
      </c>
      <c r="CI62" s="74">
        <v>315</v>
      </c>
      <c r="CJ62" s="74">
        <v>1771</v>
      </c>
      <c r="CK62" s="74">
        <v>3238</v>
      </c>
      <c r="CL62" s="74">
        <v>939</v>
      </c>
      <c r="CM62" s="74">
        <v>239</v>
      </c>
      <c r="CN62" s="74">
        <v>357</v>
      </c>
      <c r="CO62" s="94">
        <v>1.67</v>
      </c>
      <c r="CP62" s="87">
        <v>0</v>
      </c>
      <c r="CQ62" s="74">
        <v>1</v>
      </c>
      <c r="CR62" s="74">
        <v>7</v>
      </c>
      <c r="CS62" s="74">
        <v>2</v>
      </c>
      <c r="CT62" s="74">
        <v>1</v>
      </c>
      <c r="CU62" s="74">
        <v>125</v>
      </c>
      <c r="CV62" s="74">
        <v>9</v>
      </c>
      <c r="CW62" s="71">
        <v>560</v>
      </c>
      <c r="CX62" s="74">
        <v>8</v>
      </c>
      <c r="CY62" s="74">
        <v>700</v>
      </c>
      <c r="CZ62" s="86">
        <v>52</v>
      </c>
      <c r="DA62" s="86">
        <v>900</v>
      </c>
      <c r="DB62" s="86">
        <v>16</v>
      </c>
      <c r="DC62" s="86">
        <v>111</v>
      </c>
      <c r="DD62" s="86">
        <v>39</v>
      </c>
      <c r="DE62" s="86">
        <v>1023</v>
      </c>
      <c r="DF62" s="71">
        <v>9709</v>
      </c>
      <c r="DG62" s="71">
        <v>3442</v>
      </c>
      <c r="DH62" s="87">
        <v>1539</v>
      </c>
      <c r="DI62" s="87">
        <v>932575.777</v>
      </c>
      <c r="DJ62" s="87">
        <v>691425.02599999995</v>
      </c>
      <c r="DK62" s="87">
        <v>430111.05200000003</v>
      </c>
      <c r="DL62" s="71">
        <v>83048</v>
      </c>
      <c r="DM62" s="74">
        <v>11</v>
      </c>
      <c r="DN62" s="87">
        <v>16387</v>
      </c>
      <c r="DO62" s="87">
        <v>1842</v>
      </c>
      <c r="DP62" s="87">
        <v>1247</v>
      </c>
      <c r="DQ62" s="86">
        <v>75</v>
      </c>
      <c r="DR62" s="86">
        <v>1183</v>
      </c>
      <c r="DS62" s="71">
        <v>18483</v>
      </c>
      <c r="DT62" s="122">
        <v>11956</v>
      </c>
      <c r="DU62" s="71">
        <v>2691</v>
      </c>
      <c r="DV62" s="71">
        <v>3519</v>
      </c>
      <c r="DW62" s="86">
        <v>469</v>
      </c>
      <c r="DX62" s="86">
        <v>388</v>
      </c>
      <c r="DY62" s="86" t="s">
        <v>439</v>
      </c>
      <c r="DZ62" s="86">
        <v>2622</v>
      </c>
      <c r="EA62" s="86">
        <v>71</v>
      </c>
      <c r="EB62" s="86">
        <v>12191</v>
      </c>
      <c r="EC62" s="74" t="s">
        <v>1208</v>
      </c>
      <c r="ED62" s="116">
        <v>90</v>
      </c>
      <c r="EE62" s="71">
        <v>10973</v>
      </c>
      <c r="EF62" s="118">
        <v>9900</v>
      </c>
      <c r="EG62" s="74">
        <v>35</v>
      </c>
      <c r="EH62" s="115">
        <v>1999</v>
      </c>
      <c r="EI62" s="86">
        <v>95</v>
      </c>
      <c r="EJ62" s="86">
        <v>74</v>
      </c>
      <c r="EK62" s="72">
        <v>34.9</v>
      </c>
      <c r="EL62" s="86">
        <v>63</v>
      </c>
      <c r="EM62" s="86">
        <v>257</v>
      </c>
      <c r="EN62" s="86">
        <v>1271</v>
      </c>
      <c r="EO62" s="87">
        <v>448</v>
      </c>
      <c r="EP62" s="87">
        <v>84</v>
      </c>
      <c r="EQ62" s="87">
        <v>2191</v>
      </c>
      <c r="ER62" s="71">
        <v>2510</v>
      </c>
      <c r="ES62" s="72">
        <v>99</v>
      </c>
      <c r="ET62" s="72">
        <v>93.1</v>
      </c>
      <c r="EU62" s="87">
        <v>195</v>
      </c>
      <c r="EV62" s="72">
        <v>21.7</v>
      </c>
      <c r="EW62" s="87">
        <v>65601</v>
      </c>
      <c r="EX62" s="72">
        <v>36.200000000000003</v>
      </c>
      <c r="EY62" s="87">
        <v>399035</v>
      </c>
      <c r="EZ62" s="72">
        <v>-1</v>
      </c>
      <c r="FA62" s="86">
        <v>303</v>
      </c>
      <c r="FB62" s="86">
        <v>8</v>
      </c>
      <c r="FC62" s="125">
        <v>10303</v>
      </c>
      <c r="FD62" s="86">
        <v>242</v>
      </c>
      <c r="FE62" s="328" t="s">
        <v>1209</v>
      </c>
      <c r="FF62" s="86">
        <v>100</v>
      </c>
      <c r="FG62" s="72">
        <v>95</v>
      </c>
      <c r="FH62" s="71">
        <v>102611</v>
      </c>
      <c r="FI62" s="71">
        <v>15886</v>
      </c>
      <c r="FJ62" s="71">
        <v>1225</v>
      </c>
      <c r="FK62" s="115">
        <v>84454</v>
      </c>
      <c r="FL62" s="71">
        <v>75986</v>
      </c>
      <c r="FM62" s="71">
        <v>6869</v>
      </c>
      <c r="FN62" s="71">
        <v>1599</v>
      </c>
      <c r="FO62" s="71">
        <v>2271</v>
      </c>
      <c r="FP62" s="119">
        <v>21.9</v>
      </c>
      <c r="FQ62" s="116">
        <v>450</v>
      </c>
      <c r="FR62" s="111">
        <v>7.8</v>
      </c>
      <c r="FS62" s="118">
        <v>7977</v>
      </c>
      <c r="FT62" s="86">
        <v>51</v>
      </c>
      <c r="FU62" s="86">
        <v>116</v>
      </c>
      <c r="FV62" s="86">
        <v>383</v>
      </c>
      <c r="FW62" s="86">
        <v>16</v>
      </c>
      <c r="FX62" s="86">
        <v>683</v>
      </c>
      <c r="FY62" s="149">
        <v>55.498284491170637</v>
      </c>
      <c r="FZ62" s="74" t="s">
        <v>1208</v>
      </c>
      <c r="GA62" s="111">
        <v>96.3</v>
      </c>
      <c r="GB62" s="111">
        <v>89.1</v>
      </c>
      <c r="GC62" s="72">
        <v>85.7</v>
      </c>
      <c r="GD62" s="80">
        <v>10.8</v>
      </c>
      <c r="GE62" s="117">
        <v>108</v>
      </c>
      <c r="GF62" s="116">
        <v>7</v>
      </c>
      <c r="GG62" s="116">
        <v>52</v>
      </c>
      <c r="GH62" s="86">
        <v>1319</v>
      </c>
      <c r="GI62" s="86">
        <v>6</v>
      </c>
      <c r="GJ62" s="86">
        <v>1321</v>
      </c>
      <c r="GK62" s="86">
        <v>3118</v>
      </c>
      <c r="GL62" s="86">
        <v>5</v>
      </c>
      <c r="GM62" s="115">
        <v>3674096</v>
      </c>
      <c r="GN62" s="114">
        <v>2646</v>
      </c>
      <c r="GO62" s="86">
        <v>6736417</v>
      </c>
      <c r="GP62" s="107" t="s">
        <v>439</v>
      </c>
      <c r="GQ62" s="71">
        <v>13644</v>
      </c>
      <c r="GR62" s="74">
        <v>88</v>
      </c>
      <c r="GS62" s="74">
        <v>2018</v>
      </c>
      <c r="GT62" s="74">
        <v>11538</v>
      </c>
      <c r="GU62" s="71">
        <v>129899</v>
      </c>
      <c r="GV62" s="71">
        <v>1210</v>
      </c>
      <c r="GW62" s="71">
        <v>21926</v>
      </c>
      <c r="GX62" s="71">
        <v>106763</v>
      </c>
      <c r="GY62" s="71">
        <v>829</v>
      </c>
      <c r="GZ62" s="71">
        <v>6915</v>
      </c>
      <c r="HA62" s="71">
        <v>485929</v>
      </c>
      <c r="HB62" s="71">
        <v>2201</v>
      </c>
      <c r="HC62" s="71">
        <v>15820</v>
      </c>
      <c r="HD62" s="71">
        <v>317216</v>
      </c>
      <c r="HE62" s="71">
        <v>344</v>
      </c>
      <c r="HF62" s="71">
        <v>12183</v>
      </c>
      <c r="HG62" s="71">
        <v>324413.08</v>
      </c>
      <c r="HH62" s="74">
        <v>338</v>
      </c>
      <c r="HI62" s="86">
        <v>8715</v>
      </c>
      <c r="HJ62" s="86">
        <v>203472</v>
      </c>
      <c r="HK62" s="88">
        <v>88.2</v>
      </c>
      <c r="HL62" s="86">
        <v>5211</v>
      </c>
      <c r="HM62" s="71">
        <v>3923</v>
      </c>
      <c r="HN62" s="71">
        <v>2672</v>
      </c>
      <c r="HO62" s="87">
        <v>841</v>
      </c>
      <c r="HP62" s="74" t="s">
        <v>1208</v>
      </c>
      <c r="HQ62" s="74" t="s">
        <v>1208</v>
      </c>
      <c r="HR62" s="74" t="s">
        <v>1208</v>
      </c>
      <c r="HS62" s="87">
        <v>18</v>
      </c>
      <c r="HT62" s="71">
        <v>2363651</v>
      </c>
      <c r="HU62" s="71">
        <v>12837575</v>
      </c>
      <c r="HV62" s="86">
        <v>1504226</v>
      </c>
      <c r="HW62" s="86">
        <v>2193604</v>
      </c>
      <c r="HX62" s="86">
        <v>244448</v>
      </c>
      <c r="HY62" s="86">
        <v>7673</v>
      </c>
      <c r="HZ62" s="86">
        <v>8973</v>
      </c>
      <c r="IA62" s="86">
        <v>108271</v>
      </c>
      <c r="IB62" s="86">
        <v>59581</v>
      </c>
      <c r="IC62" s="85">
        <v>11539</v>
      </c>
      <c r="ID62" s="85">
        <v>3432000</v>
      </c>
      <c r="IE62" s="85">
        <v>15681</v>
      </c>
      <c r="IF62" s="79">
        <v>130</v>
      </c>
      <c r="IG62" s="79">
        <v>4</v>
      </c>
      <c r="IH62" s="85">
        <v>8</v>
      </c>
      <c r="II62" s="79">
        <v>0</v>
      </c>
      <c r="IJ62" s="85">
        <v>79902</v>
      </c>
      <c r="IK62" s="71">
        <v>173750</v>
      </c>
      <c r="IL62" s="79">
        <v>17397</v>
      </c>
      <c r="IM62" s="113">
        <v>0</v>
      </c>
      <c r="IN62" s="112">
        <v>34.68</v>
      </c>
      <c r="IO62" s="85">
        <v>188872</v>
      </c>
      <c r="IP62" s="162">
        <v>3.7</v>
      </c>
      <c r="IQ62" s="80">
        <v>5.63</v>
      </c>
      <c r="IR62" s="80">
        <v>4.33</v>
      </c>
      <c r="IS62" s="80">
        <v>710.4</v>
      </c>
      <c r="IT62" s="80">
        <v>710.4</v>
      </c>
      <c r="IU62" s="71">
        <v>5662</v>
      </c>
      <c r="IV62" s="72">
        <v>71.8</v>
      </c>
      <c r="IW62" s="72">
        <v>60.5</v>
      </c>
      <c r="IX62" s="72">
        <v>30.5</v>
      </c>
      <c r="IY62" s="72">
        <v>57.9</v>
      </c>
      <c r="IZ62" s="72">
        <v>21.8</v>
      </c>
      <c r="JA62" s="79">
        <v>0</v>
      </c>
      <c r="JB62" s="79">
        <v>10</v>
      </c>
      <c r="JC62" s="111">
        <v>72.3</v>
      </c>
      <c r="JD62" s="110">
        <v>0.67300000000000004</v>
      </c>
      <c r="JE62" s="109">
        <v>96.5</v>
      </c>
      <c r="JF62" s="109">
        <v>3.7</v>
      </c>
      <c r="JG62" s="109">
        <v>1.4</v>
      </c>
      <c r="JH62" s="108">
        <v>141907076</v>
      </c>
      <c r="JI62" s="74">
        <v>32.700000000000003</v>
      </c>
      <c r="JJ62" s="74">
        <v>42.7</v>
      </c>
      <c r="JK62" s="107" t="s">
        <v>439</v>
      </c>
      <c r="JL62" s="107" t="s">
        <v>439</v>
      </c>
      <c r="JM62" s="74">
        <v>23.7</v>
      </c>
      <c r="JN62" s="130">
        <v>47.4</v>
      </c>
      <c r="JO62" s="462">
        <v>1869</v>
      </c>
      <c r="JP62" s="74" t="s">
        <v>1208</v>
      </c>
      <c r="JQ62" s="74" t="s">
        <v>1208</v>
      </c>
      <c r="JR62" s="74" t="s">
        <v>1208</v>
      </c>
      <c r="JS62" s="72">
        <v>18</v>
      </c>
      <c r="JT62" s="72">
        <v>45.1</v>
      </c>
      <c r="JU62" s="71">
        <v>53977</v>
      </c>
      <c r="JV62" s="71">
        <v>987</v>
      </c>
      <c r="JW62" s="71">
        <v>967</v>
      </c>
      <c r="JX62" s="71">
        <v>4919</v>
      </c>
      <c r="JY62" s="71">
        <v>5696</v>
      </c>
      <c r="JZ62" s="71">
        <v>5730</v>
      </c>
      <c r="KA62" s="71">
        <v>6810</v>
      </c>
      <c r="KB62" s="71">
        <v>7877</v>
      </c>
      <c r="KC62" s="71">
        <v>8569</v>
      </c>
      <c r="KD62" s="71">
        <v>7607</v>
      </c>
      <c r="KE62" s="71">
        <v>6840</v>
      </c>
      <c r="KF62" s="71">
        <v>5799</v>
      </c>
      <c r="KG62" s="71">
        <v>4501</v>
      </c>
      <c r="KH62" s="74" t="s">
        <v>1208</v>
      </c>
      <c r="KI62" s="71">
        <v>3047</v>
      </c>
      <c r="KJ62" s="71">
        <v>1206</v>
      </c>
      <c r="KK62" s="71">
        <v>539</v>
      </c>
      <c r="KL62" s="71">
        <v>271</v>
      </c>
      <c r="KM62" s="71">
        <v>6502</v>
      </c>
      <c r="KN62" s="71">
        <v>6728</v>
      </c>
      <c r="KO62" s="71">
        <v>6633</v>
      </c>
      <c r="KP62" s="71">
        <v>7133</v>
      </c>
      <c r="KQ62" s="71">
        <v>8444</v>
      </c>
      <c r="KR62" s="71">
        <v>9490</v>
      </c>
      <c r="KS62" s="71">
        <v>10287</v>
      </c>
      <c r="KT62" s="71">
        <v>9326</v>
      </c>
      <c r="KU62" s="71">
        <v>8917</v>
      </c>
      <c r="KV62" s="71">
        <v>9113</v>
      </c>
      <c r="KW62" s="71">
        <v>10323</v>
      </c>
      <c r="KX62" s="74" t="s">
        <v>1207</v>
      </c>
      <c r="KY62" s="71">
        <v>11053</v>
      </c>
      <c r="KZ62" s="71">
        <v>8451</v>
      </c>
      <c r="LA62" s="71">
        <v>7127</v>
      </c>
      <c r="LB62" s="71">
        <v>9627</v>
      </c>
    </row>
    <row r="63" spans="1:314" ht="12" customHeight="1">
      <c r="A63" s="3">
        <v>422011</v>
      </c>
      <c r="B63" s="2" t="s">
        <v>745</v>
      </c>
      <c r="C63" s="94">
        <v>405.86</v>
      </c>
      <c r="D63" s="71">
        <v>409158</v>
      </c>
      <c r="E63" s="72">
        <v>11.567414055206058</v>
      </c>
      <c r="F63" s="72">
        <v>55.398647955068704</v>
      </c>
      <c r="G63" s="72">
        <v>33.033937989725246</v>
      </c>
      <c r="H63" s="79">
        <v>17232</v>
      </c>
      <c r="I63" s="79">
        <v>36908</v>
      </c>
      <c r="J63" s="79">
        <v>57850</v>
      </c>
      <c r="K63" s="71">
        <v>67381</v>
      </c>
      <c r="L63" s="71">
        <v>206213</v>
      </c>
      <c r="M63" s="71">
        <v>3039</v>
      </c>
      <c r="N63" s="71">
        <v>12185</v>
      </c>
      <c r="O63" s="74">
        <v>14538</v>
      </c>
      <c r="P63" s="74" t="s">
        <v>1208</v>
      </c>
      <c r="Q63" s="74" t="s">
        <v>1208</v>
      </c>
      <c r="R63" s="79">
        <v>403197</v>
      </c>
      <c r="S63" s="71">
        <v>409118</v>
      </c>
      <c r="T63" s="71">
        <v>419148</v>
      </c>
      <c r="U63" s="71">
        <v>778019</v>
      </c>
      <c r="V63" s="71">
        <v>1720911</v>
      </c>
      <c r="W63" s="71">
        <v>483767</v>
      </c>
      <c r="X63" s="71">
        <v>1313299</v>
      </c>
      <c r="Y63" s="86">
        <v>105</v>
      </c>
      <c r="Z63" s="477">
        <v>95</v>
      </c>
      <c r="AA63" s="86">
        <v>40</v>
      </c>
      <c r="AB63" s="74" t="s">
        <v>1208</v>
      </c>
      <c r="AC63" s="74" t="s">
        <v>1208</v>
      </c>
      <c r="AD63" s="87" t="s">
        <v>439</v>
      </c>
      <c r="AE63" s="71">
        <v>10317.09</v>
      </c>
      <c r="AF63" s="86">
        <v>1752.71</v>
      </c>
      <c r="AG63" s="71">
        <v>2979</v>
      </c>
      <c r="AH63" s="71">
        <v>143177</v>
      </c>
      <c r="AI63" s="87" t="s">
        <v>439</v>
      </c>
      <c r="AJ63" s="74" t="s">
        <v>1208</v>
      </c>
      <c r="AK63" s="477">
        <v>33</v>
      </c>
      <c r="AL63" s="71">
        <v>2487</v>
      </c>
      <c r="AM63" s="74">
        <v>68</v>
      </c>
      <c r="AN63" s="71">
        <v>18741</v>
      </c>
      <c r="AO63" s="71">
        <v>1401</v>
      </c>
      <c r="AP63" s="71">
        <v>181</v>
      </c>
      <c r="AQ63" s="102">
        <v>39</v>
      </c>
      <c r="AR63" s="71">
        <v>8489</v>
      </c>
      <c r="AS63" s="71">
        <v>867</v>
      </c>
      <c r="AT63" s="71">
        <v>0</v>
      </c>
      <c r="AU63" s="71">
        <v>443</v>
      </c>
      <c r="AV63" s="71">
        <v>36</v>
      </c>
      <c r="AW63" s="71">
        <v>20</v>
      </c>
      <c r="AX63" s="74" t="s">
        <v>1208</v>
      </c>
      <c r="AY63" s="74" t="s">
        <v>1208</v>
      </c>
      <c r="AZ63" s="74" t="s">
        <v>1208</v>
      </c>
      <c r="BA63" s="74" t="s">
        <v>1208</v>
      </c>
      <c r="BB63" s="72">
        <v>99.253731343283576</v>
      </c>
      <c r="BC63" s="72">
        <v>110</v>
      </c>
      <c r="BD63" s="72">
        <v>105.8</v>
      </c>
      <c r="BE63" s="74" t="s">
        <v>1208</v>
      </c>
      <c r="BF63" s="86">
        <v>36</v>
      </c>
      <c r="BG63" s="102">
        <v>37</v>
      </c>
      <c r="BH63" s="102">
        <v>24</v>
      </c>
      <c r="BI63" s="74" t="s">
        <v>1208</v>
      </c>
      <c r="BJ63" s="74" t="s">
        <v>1208</v>
      </c>
      <c r="BK63" s="86">
        <v>5</v>
      </c>
      <c r="BL63" s="86">
        <v>4</v>
      </c>
      <c r="BM63" s="102">
        <v>4</v>
      </c>
      <c r="BN63" s="102">
        <v>3</v>
      </c>
      <c r="BO63" s="74">
        <v>8</v>
      </c>
      <c r="BP63" s="71">
        <v>21857</v>
      </c>
      <c r="BQ63" s="74">
        <v>3</v>
      </c>
      <c r="BR63" s="71">
        <v>102477</v>
      </c>
      <c r="BS63" s="74">
        <v>1</v>
      </c>
      <c r="BT63" s="71">
        <v>22000</v>
      </c>
      <c r="BU63" s="74">
        <v>5</v>
      </c>
      <c r="BV63" s="71">
        <v>5172</v>
      </c>
      <c r="BW63" s="72">
        <v>44.9</v>
      </c>
      <c r="BX63" s="86">
        <v>1</v>
      </c>
      <c r="BY63" s="86">
        <v>5</v>
      </c>
      <c r="BZ63" s="86">
        <v>287</v>
      </c>
      <c r="CA63" s="86">
        <v>11329</v>
      </c>
      <c r="CB63" s="72">
        <v>46.1</v>
      </c>
      <c r="CC63" s="101">
        <v>0.81</v>
      </c>
      <c r="CD63" s="72">
        <v>28.6</v>
      </c>
      <c r="CE63" s="72">
        <v>4.2451449204645257</v>
      </c>
      <c r="CF63" s="72">
        <v>57.54495</v>
      </c>
      <c r="CG63" s="74">
        <v>45</v>
      </c>
      <c r="CH63" s="71">
        <v>10658</v>
      </c>
      <c r="CI63" s="74">
        <v>520</v>
      </c>
      <c r="CJ63" s="74">
        <v>2034</v>
      </c>
      <c r="CK63" s="74">
        <v>5205</v>
      </c>
      <c r="CL63" s="74">
        <v>1491</v>
      </c>
      <c r="CM63" s="74">
        <v>336</v>
      </c>
      <c r="CN63" s="74">
        <v>807</v>
      </c>
      <c r="CO63" s="94">
        <v>1.37</v>
      </c>
      <c r="CP63" s="86">
        <v>64769079</v>
      </c>
      <c r="CQ63" s="74">
        <v>3</v>
      </c>
      <c r="CR63" s="74">
        <v>9</v>
      </c>
      <c r="CS63" s="74">
        <v>4</v>
      </c>
      <c r="CT63" s="74">
        <v>8</v>
      </c>
      <c r="CU63" s="74">
        <v>390</v>
      </c>
      <c r="CV63" s="74">
        <v>28</v>
      </c>
      <c r="CW63" s="71">
        <v>1650</v>
      </c>
      <c r="CX63" s="74">
        <v>17</v>
      </c>
      <c r="CY63" s="74">
        <v>1333</v>
      </c>
      <c r="CZ63" s="86">
        <v>70</v>
      </c>
      <c r="DA63" s="86">
        <v>1041</v>
      </c>
      <c r="DB63" s="86">
        <v>22</v>
      </c>
      <c r="DC63" s="86">
        <v>291</v>
      </c>
      <c r="DD63" s="86">
        <v>34</v>
      </c>
      <c r="DE63" s="86">
        <v>910</v>
      </c>
      <c r="DF63" s="71">
        <v>17654</v>
      </c>
      <c r="DG63" s="71">
        <v>4748</v>
      </c>
      <c r="DH63" s="87">
        <v>3010</v>
      </c>
      <c r="DI63" s="87">
        <v>1743765.24</v>
      </c>
      <c r="DJ63" s="87">
        <v>824863.73300000001</v>
      </c>
      <c r="DK63" s="87">
        <v>859888.97199999995</v>
      </c>
      <c r="DL63" s="71">
        <v>135247</v>
      </c>
      <c r="DM63" s="74">
        <v>20</v>
      </c>
      <c r="DN63" s="87">
        <v>29698</v>
      </c>
      <c r="DO63" s="87">
        <v>3226</v>
      </c>
      <c r="DP63" s="87">
        <v>2134</v>
      </c>
      <c r="DQ63" s="86">
        <v>133</v>
      </c>
      <c r="DR63" s="86">
        <v>738</v>
      </c>
      <c r="DS63" s="71">
        <v>14640</v>
      </c>
      <c r="DT63" s="100">
        <v>21979</v>
      </c>
      <c r="DU63" s="71">
        <v>4374</v>
      </c>
      <c r="DV63" s="71">
        <v>4901</v>
      </c>
      <c r="DW63" s="86">
        <v>629</v>
      </c>
      <c r="DX63" s="86">
        <v>601</v>
      </c>
      <c r="DY63" s="86">
        <v>10</v>
      </c>
      <c r="DZ63" s="86">
        <v>2999</v>
      </c>
      <c r="EA63" s="86">
        <v>28</v>
      </c>
      <c r="EB63" s="86">
        <v>16464</v>
      </c>
      <c r="EC63" s="74" t="s">
        <v>1208</v>
      </c>
      <c r="ED63" s="116">
        <v>128</v>
      </c>
      <c r="EE63" s="71">
        <v>12963</v>
      </c>
      <c r="EF63" s="118">
        <v>11476</v>
      </c>
      <c r="EG63" s="74">
        <v>0</v>
      </c>
      <c r="EH63" s="115">
        <v>1819</v>
      </c>
      <c r="EI63" s="86">
        <v>125</v>
      </c>
      <c r="EJ63" s="86">
        <v>124</v>
      </c>
      <c r="EK63" s="72">
        <v>76.8</v>
      </c>
      <c r="EL63" s="86">
        <v>14</v>
      </c>
      <c r="EM63" s="86">
        <v>16</v>
      </c>
      <c r="EN63" s="86">
        <v>1096</v>
      </c>
      <c r="EO63" s="87">
        <v>566</v>
      </c>
      <c r="EP63" s="87">
        <v>77</v>
      </c>
      <c r="EQ63" s="87">
        <v>1930</v>
      </c>
      <c r="ER63" s="71">
        <v>2638</v>
      </c>
      <c r="ES63" s="72">
        <v>97.5</v>
      </c>
      <c r="ET63" s="72">
        <v>97.8</v>
      </c>
      <c r="EU63" s="87">
        <v>296</v>
      </c>
      <c r="EV63" s="72">
        <v>30</v>
      </c>
      <c r="EW63" s="87">
        <v>93872</v>
      </c>
      <c r="EX63" s="72">
        <v>28.4</v>
      </c>
      <c r="EY63" s="87">
        <v>482845</v>
      </c>
      <c r="EZ63" s="72">
        <v>-0.45</v>
      </c>
      <c r="FA63" s="86" t="s">
        <v>439</v>
      </c>
      <c r="FB63" s="86">
        <v>9</v>
      </c>
      <c r="FC63" s="120">
        <v>1954</v>
      </c>
      <c r="FD63" s="86">
        <v>161</v>
      </c>
      <c r="FE63" s="328" t="s">
        <v>1209</v>
      </c>
      <c r="FF63" s="86">
        <v>90</v>
      </c>
      <c r="FG63" s="72">
        <v>90.9</v>
      </c>
      <c r="FH63" s="71">
        <v>149058</v>
      </c>
      <c r="FI63" s="71">
        <v>45610</v>
      </c>
      <c r="FJ63" s="71">
        <v>0</v>
      </c>
      <c r="FK63" s="115">
        <v>97738</v>
      </c>
      <c r="FL63" s="71">
        <v>76192</v>
      </c>
      <c r="FM63" s="71">
        <v>15040</v>
      </c>
      <c r="FN63" s="71">
        <v>6506</v>
      </c>
      <c r="FO63" s="71">
        <v>5710</v>
      </c>
      <c r="FP63" s="119">
        <v>13.5</v>
      </c>
      <c r="FQ63" s="116">
        <v>510</v>
      </c>
      <c r="FR63" s="111">
        <v>10.6</v>
      </c>
      <c r="FS63" s="118">
        <v>16001</v>
      </c>
      <c r="FT63" s="86">
        <v>42</v>
      </c>
      <c r="FU63" s="86">
        <v>195</v>
      </c>
      <c r="FV63" s="86">
        <v>690</v>
      </c>
      <c r="FW63" s="96">
        <v>23</v>
      </c>
      <c r="FX63" s="95">
        <v>844</v>
      </c>
      <c r="FY63" s="149">
        <v>58.529029462738301</v>
      </c>
      <c r="FZ63" s="74" t="s">
        <v>1208</v>
      </c>
      <c r="GA63" s="111">
        <v>97.9</v>
      </c>
      <c r="GB63" s="111">
        <v>87.99</v>
      </c>
      <c r="GC63" s="72">
        <v>94.3</v>
      </c>
      <c r="GD63" s="80">
        <v>77.099999999999994</v>
      </c>
      <c r="GE63" s="117">
        <v>80</v>
      </c>
      <c r="GF63" s="116">
        <v>21</v>
      </c>
      <c r="GG63" s="116">
        <v>83</v>
      </c>
      <c r="GH63" s="86">
        <v>993</v>
      </c>
      <c r="GI63" s="86">
        <v>9</v>
      </c>
      <c r="GJ63" s="86">
        <v>912</v>
      </c>
      <c r="GK63" s="86">
        <v>3400</v>
      </c>
      <c r="GL63" s="86">
        <v>5</v>
      </c>
      <c r="GM63" s="115">
        <v>2560600</v>
      </c>
      <c r="GN63" s="114">
        <v>7354</v>
      </c>
      <c r="GO63" s="86">
        <v>16345742</v>
      </c>
      <c r="GP63" s="87" t="s">
        <v>439</v>
      </c>
      <c r="GQ63" s="71">
        <v>18840</v>
      </c>
      <c r="GR63" s="74">
        <v>52</v>
      </c>
      <c r="GS63" s="74">
        <v>2192</v>
      </c>
      <c r="GT63" s="74">
        <v>16596</v>
      </c>
      <c r="GU63" s="71">
        <v>187492</v>
      </c>
      <c r="GV63" s="71">
        <v>741</v>
      </c>
      <c r="GW63" s="71">
        <v>28445</v>
      </c>
      <c r="GX63" s="71">
        <v>158306</v>
      </c>
      <c r="GY63" s="71">
        <v>946</v>
      </c>
      <c r="GZ63" s="71">
        <v>8818</v>
      </c>
      <c r="HA63" s="71">
        <v>729092</v>
      </c>
      <c r="HB63" s="71">
        <v>3357</v>
      </c>
      <c r="HC63" s="71">
        <v>22031</v>
      </c>
      <c r="HD63" s="71">
        <v>379598</v>
      </c>
      <c r="HE63" s="71">
        <v>296</v>
      </c>
      <c r="HF63" s="71">
        <v>10579</v>
      </c>
      <c r="HG63" s="71">
        <v>445705.67</v>
      </c>
      <c r="HH63" s="74">
        <v>290</v>
      </c>
      <c r="HI63" s="86">
        <v>6557</v>
      </c>
      <c r="HJ63" s="87">
        <v>113700</v>
      </c>
      <c r="HK63" s="88">
        <v>53.61</v>
      </c>
      <c r="HL63" s="86">
        <v>199</v>
      </c>
      <c r="HM63" s="71">
        <v>2343</v>
      </c>
      <c r="HN63" s="71">
        <v>921</v>
      </c>
      <c r="HO63" s="87">
        <v>175</v>
      </c>
      <c r="HP63" s="74" t="s">
        <v>1208</v>
      </c>
      <c r="HQ63" s="74" t="s">
        <v>1208</v>
      </c>
      <c r="HR63" s="74" t="s">
        <v>1208</v>
      </c>
      <c r="HS63" s="87">
        <v>0</v>
      </c>
      <c r="HT63" s="71">
        <v>1878665</v>
      </c>
      <c r="HU63" s="71">
        <v>10374920</v>
      </c>
      <c r="HV63" s="86">
        <v>1186360</v>
      </c>
      <c r="HW63" s="86">
        <v>1854673</v>
      </c>
      <c r="HX63" s="86">
        <v>236951</v>
      </c>
      <c r="HY63" s="86">
        <v>15260</v>
      </c>
      <c r="HZ63" s="86">
        <v>17870</v>
      </c>
      <c r="IA63" s="86">
        <v>153399</v>
      </c>
      <c r="IB63" s="86">
        <v>126804</v>
      </c>
      <c r="IC63" s="87" t="s">
        <v>439</v>
      </c>
      <c r="ID63" s="85">
        <v>41262193</v>
      </c>
      <c r="IE63" s="87" t="s">
        <v>439</v>
      </c>
      <c r="IF63" s="79">
        <v>848</v>
      </c>
      <c r="IG63" s="71" t="s">
        <v>439</v>
      </c>
      <c r="IH63" s="85">
        <v>235</v>
      </c>
      <c r="II63" s="71" t="s">
        <v>439</v>
      </c>
      <c r="IJ63" s="85">
        <v>116979</v>
      </c>
      <c r="IK63" s="71">
        <v>173521</v>
      </c>
      <c r="IL63" s="79" t="s">
        <v>439</v>
      </c>
      <c r="IM63" s="113">
        <v>0</v>
      </c>
      <c r="IN63" s="112">
        <v>43.05</v>
      </c>
      <c r="IO63" s="85">
        <v>290853</v>
      </c>
      <c r="IP63" s="162">
        <v>-16.2</v>
      </c>
      <c r="IQ63" s="80">
        <v>3.8</v>
      </c>
      <c r="IR63" s="80">
        <v>3.1</v>
      </c>
      <c r="IS63" s="71">
        <v>899</v>
      </c>
      <c r="IT63" s="71">
        <v>888</v>
      </c>
      <c r="IU63" s="71" t="s">
        <v>439</v>
      </c>
      <c r="IV63" s="72">
        <v>76.5</v>
      </c>
      <c r="IW63" s="72">
        <v>54.2</v>
      </c>
      <c r="IX63" s="72">
        <v>36.5</v>
      </c>
      <c r="IY63" s="72">
        <v>59.5</v>
      </c>
      <c r="IZ63" s="72">
        <v>17.100000000000001</v>
      </c>
      <c r="JA63" s="79">
        <v>0</v>
      </c>
      <c r="JB63" s="79">
        <v>8</v>
      </c>
      <c r="JC63" s="111">
        <v>67</v>
      </c>
      <c r="JD63" s="110">
        <v>0.59</v>
      </c>
      <c r="JE63" s="109">
        <v>97.4</v>
      </c>
      <c r="JF63" s="109">
        <v>8.1999999999999993</v>
      </c>
      <c r="JG63" s="109">
        <v>2.74</v>
      </c>
      <c r="JH63" s="108">
        <v>265238903</v>
      </c>
      <c r="JI63" s="74">
        <v>29</v>
      </c>
      <c r="JJ63" s="74">
        <v>47.6</v>
      </c>
      <c r="JK63" s="74" t="s">
        <v>439</v>
      </c>
      <c r="JL63" s="74" t="s">
        <v>439</v>
      </c>
      <c r="JM63" s="106">
        <v>91</v>
      </c>
      <c r="JN63" s="72">
        <v>56.5</v>
      </c>
      <c r="JO63" s="462">
        <v>3189</v>
      </c>
      <c r="JP63" s="74" t="s">
        <v>1208</v>
      </c>
      <c r="JQ63" s="74" t="s">
        <v>1208</v>
      </c>
      <c r="JR63" s="74" t="s">
        <v>1208</v>
      </c>
      <c r="JS63" s="72">
        <v>34</v>
      </c>
      <c r="JT63" s="72">
        <v>22.4</v>
      </c>
      <c r="JU63" s="71">
        <v>70166</v>
      </c>
      <c r="JV63" s="71">
        <v>1273</v>
      </c>
      <c r="JW63" s="71">
        <v>1361</v>
      </c>
      <c r="JX63" s="71">
        <v>6471</v>
      </c>
      <c r="JY63" s="71">
        <v>7427</v>
      </c>
      <c r="JZ63" s="71">
        <v>7699</v>
      </c>
      <c r="KA63" s="71">
        <v>8783</v>
      </c>
      <c r="KB63" s="71">
        <v>10188</v>
      </c>
      <c r="KC63" s="71">
        <v>12183</v>
      </c>
      <c r="KD63" s="71">
        <v>11089</v>
      </c>
      <c r="KE63" s="71">
        <v>10636</v>
      </c>
      <c r="KF63" s="71">
        <v>8927</v>
      </c>
      <c r="KG63" s="71">
        <v>6543</v>
      </c>
      <c r="KH63" s="74" t="s">
        <v>1208</v>
      </c>
      <c r="KI63" s="71">
        <v>4194</v>
      </c>
      <c r="KJ63" s="71">
        <v>1398</v>
      </c>
      <c r="KK63" s="71">
        <v>557</v>
      </c>
      <c r="KL63" s="71">
        <v>301</v>
      </c>
      <c r="KM63" s="71">
        <v>9078</v>
      </c>
      <c r="KN63" s="71">
        <v>8868</v>
      </c>
      <c r="KO63" s="71">
        <v>8514</v>
      </c>
      <c r="KP63" s="71">
        <v>9623</v>
      </c>
      <c r="KQ63" s="71">
        <v>10912</v>
      </c>
      <c r="KR63" s="71">
        <v>12362</v>
      </c>
      <c r="KS63" s="71">
        <v>14839</v>
      </c>
      <c r="KT63" s="71">
        <v>13876</v>
      </c>
      <c r="KU63" s="71">
        <v>14316</v>
      </c>
      <c r="KV63" s="71">
        <v>14952</v>
      </c>
      <c r="KW63" s="71">
        <v>17417</v>
      </c>
      <c r="KX63" s="74" t="s">
        <v>1207</v>
      </c>
      <c r="KY63" s="71">
        <v>17827</v>
      </c>
      <c r="KZ63" s="71">
        <v>13284</v>
      </c>
      <c r="LA63" s="71">
        <v>12087</v>
      </c>
      <c r="LB63" s="71">
        <v>17368</v>
      </c>
    </row>
    <row r="64" spans="1:314" ht="12" customHeight="1">
      <c r="A64" s="3">
        <v>422029</v>
      </c>
      <c r="B64" s="2" t="s">
        <v>746</v>
      </c>
      <c r="C64" s="94">
        <v>426.01</v>
      </c>
      <c r="D64" s="71">
        <v>243997</v>
      </c>
      <c r="E64" s="72">
        <v>13.1</v>
      </c>
      <c r="F64" s="72">
        <v>54.7</v>
      </c>
      <c r="G64" s="72">
        <v>32.200000000000003</v>
      </c>
      <c r="H64" s="121">
        <v>11684</v>
      </c>
      <c r="I64" s="121">
        <v>25130</v>
      </c>
      <c r="J64" s="121">
        <v>38837</v>
      </c>
      <c r="K64" s="129">
        <v>39448</v>
      </c>
      <c r="L64" s="71">
        <v>120781</v>
      </c>
      <c r="M64" s="71">
        <v>1756</v>
      </c>
      <c r="N64" s="71">
        <v>8169</v>
      </c>
      <c r="O64" s="74">
        <v>9993</v>
      </c>
      <c r="P64" s="74" t="s">
        <v>1208</v>
      </c>
      <c r="Q64" s="74" t="s">
        <v>1208</v>
      </c>
      <c r="R64" s="79">
        <v>240366</v>
      </c>
      <c r="S64" s="71">
        <v>243223</v>
      </c>
      <c r="T64" s="71">
        <v>246825</v>
      </c>
      <c r="U64" s="71">
        <v>525606</v>
      </c>
      <c r="V64" s="71">
        <v>816489</v>
      </c>
      <c r="W64" s="71">
        <v>315832</v>
      </c>
      <c r="X64" s="71">
        <v>544461</v>
      </c>
      <c r="Y64" s="86">
        <v>70</v>
      </c>
      <c r="Z64" s="477">
        <v>73</v>
      </c>
      <c r="AA64" s="86">
        <v>24</v>
      </c>
      <c r="AB64" s="74" t="s">
        <v>1208</v>
      </c>
      <c r="AC64" s="74" t="s">
        <v>1208</v>
      </c>
      <c r="AD64" s="87">
        <v>45193</v>
      </c>
      <c r="AE64" s="71">
        <v>818.6</v>
      </c>
      <c r="AF64" s="86">
        <v>124.9</v>
      </c>
      <c r="AG64" s="71" t="s">
        <v>439</v>
      </c>
      <c r="AH64" s="71" t="s">
        <v>439</v>
      </c>
      <c r="AI64" s="71">
        <v>2000</v>
      </c>
      <c r="AJ64" s="74" t="s">
        <v>1208</v>
      </c>
      <c r="AK64" s="477">
        <v>8</v>
      </c>
      <c r="AL64" s="71">
        <v>660</v>
      </c>
      <c r="AM64" s="74">
        <v>44</v>
      </c>
      <c r="AN64" s="71">
        <v>13496</v>
      </c>
      <c r="AO64" s="71">
        <v>873</v>
      </c>
      <c r="AP64" s="71">
        <v>189</v>
      </c>
      <c r="AQ64" s="102">
        <v>24</v>
      </c>
      <c r="AR64" s="71">
        <v>6164</v>
      </c>
      <c r="AS64" s="71">
        <v>488</v>
      </c>
      <c r="AT64" s="71">
        <v>0</v>
      </c>
      <c r="AU64" s="71">
        <v>279</v>
      </c>
      <c r="AV64" s="71">
        <v>8</v>
      </c>
      <c r="AW64" s="71">
        <v>9</v>
      </c>
      <c r="AX64" s="74" t="s">
        <v>1208</v>
      </c>
      <c r="AY64" s="74" t="s">
        <v>1208</v>
      </c>
      <c r="AZ64" s="74" t="s">
        <v>1208</v>
      </c>
      <c r="BA64" s="74" t="s">
        <v>1208</v>
      </c>
      <c r="BB64" s="72">
        <v>100</v>
      </c>
      <c r="BC64" s="72">
        <v>92.6</v>
      </c>
      <c r="BD64" s="72">
        <v>101.5</v>
      </c>
      <c r="BE64" s="74" t="s">
        <v>1208</v>
      </c>
      <c r="BF64" s="86">
        <v>20</v>
      </c>
      <c r="BG64" s="102">
        <v>22</v>
      </c>
      <c r="BH64" s="102">
        <v>14</v>
      </c>
      <c r="BI64" s="74" t="s">
        <v>1208</v>
      </c>
      <c r="BJ64" s="74" t="s">
        <v>1208</v>
      </c>
      <c r="BK64" s="86">
        <v>5</v>
      </c>
      <c r="BL64" s="86">
        <v>5</v>
      </c>
      <c r="BM64" s="102">
        <v>8</v>
      </c>
      <c r="BN64" s="102">
        <v>6</v>
      </c>
      <c r="BO64" s="74">
        <v>7</v>
      </c>
      <c r="BP64" s="71">
        <v>34568</v>
      </c>
      <c r="BQ64" s="74">
        <v>2</v>
      </c>
      <c r="BR64" s="71">
        <v>51441</v>
      </c>
      <c r="BS64" s="74">
        <v>5</v>
      </c>
      <c r="BT64" s="71">
        <v>63683</v>
      </c>
      <c r="BU64" s="74">
        <v>3</v>
      </c>
      <c r="BV64" s="71">
        <v>3935</v>
      </c>
      <c r="BW64" s="72" t="s">
        <v>439</v>
      </c>
      <c r="BX64" s="86">
        <v>1</v>
      </c>
      <c r="BY64" s="86">
        <v>2</v>
      </c>
      <c r="BZ64" s="86">
        <v>410</v>
      </c>
      <c r="CA64" s="86">
        <v>4136</v>
      </c>
      <c r="CB64" s="72">
        <v>58.82</v>
      </c>
      <c r="CC64" s="101">
        <v>1.25</v>
      </c>
      <c r="CD64" s="72">
        <v>39.799999999999997</v>
      </c>
      <c r="CE64" s="72">
        <v>4.0545852754534737</v>
      </c>
      <c r="CF64" s="72">
        <v>59.674079999999996</v>
      </c>
      <c r="CG64" s="74">
        <v>25</v>
      </c>
      <c r="CH64" s="71">
        <v>5228</v>
      </c>
      <c r="CI64" s="74">
        <v>220</v>
      </c>
      <c r="CJ64" s="74">
        <v>695</v>
      </c>
      <c r="CK64" s="74">
        <v>3285</v>
      </c>
      <c r="CL64" s="74">
        <v>919</v>
      </c>
      <c r="CM64" s="74">
        <v>238</v>
      </c>
      <c r="CN64" s="74">
        <v>472</v>
      </c>
      <c r="CO64" s="94">
        <v>1.7</v>
      </c>
      <c r="CP64" s="87">
        <v>93684735</v>
      </c>
      <c r="CQ64" s="74" t="s">
        <v>439</v>
      </c>
      <c r="CR64" s="74" t="s">
        <v>439</v>
      </c>
      <c r="CS64" s="74">
        <v>2</v>
      </c>
      <c r="CT64" s="74">
        <v>4</v>
      </c>
      <c r="CU64" s="74">
        <v>285</v>
      </c>
      <c r="CV64" s="74">
        <v>20</v>
      </c>
      <c r="CW64" s="71">
        <v>1198</v>
      </c>
      <c r="CX64" s="74">
        <v>10</v>
      </c>
      <c r="CY64" s="74">
        <v>789</v>
      </c>
      <c r="CZ64" s="86">
        <v>63</v>
      </c>
      <c r="DA64" s="86">
        <v>942</v>
      </c>
      <c r="DB64" s="86">
        <v>28</v>
      </c>
      <c r="DC64" s="86">
        <v>271</v>
      </c>
      <c r="DD64" s="86">
        <v>57</v>
      </c>
      <c r="DE64" s="86">
        <v>1372</v>
      </c>
      <c r="DF64" s="71">
        <v>8221</v>
      </c>
      <c r="DG64" s="71">
        <v>3122</v>
      </c>
      <c r="DH64" s="87">
        <v>2118</v>
      </c>
      <c r="DI64" s="87">
        <v>661178.27099999995</v>
      </c>
      <c r="DJ64" s="87">
        <v>558557.76500000001</v>
      </c>
      <c r="DK64" s="87">
        <v>591358.98800000001</v>
      </c>
      <c r="DL64" s="71">
        <v>78299</v>
      </c>
      <c r="DM64" s="74">
        <v>9</v>
      </c>
      <c r="DN64" s="87">
        <v>15520</v>
      </c>
      <c r="DO64" s="87">
        <v>1881</v>
      </c>
      <c r="DP64" s="87">
        <v>943</v>
      </c>
      <c r="DQ64" s="86">
        <v>53</v>
      </c>
      <c r="DR64" s="86">
        <v>907</v>
      </c>
      <c r="DS64" s="71">
        <v>10919</v>
      </c>
      <c r="DT64" s="100">
        <v>12680</v>
      </c>
      <c r="DU64" s="71">
        <v>2868</v>
      </c>
      <c r="DV64" s="71">
        <v>3001</v>
      </c>
      <c r="DW64" s="86">
        <v>373</v>
      </c>
      <c r="DX64" s="86">
        <v>372</v>
      </c>
      <c r="DY64" s="86">
        <v>2</v>
      </c>
      <c r="DZ64" s="86">
        <v>2235</v>
      </c>
      <c r="EA64" s="86">
        <v>38</v>
      </c>
      <c r="EB64" s="86">
        <v>27709</v>
      </c>
      <c r="EC64" s="74" t="s">
        <v>1208</v>
      </c>
      <c r="ED64" s="116">
        <v>99</v>
      </c>
      <c r="EE64" s="71">
        <v>9438</v>
      </c>
      <c r="EF64" s="118">
        <v>8148</v>
      </c>
      <c r="EG64" s="74">
        <v>0</v>
      </c>
      <c r="EH64" s="115">
        <v>1200</v>
      </c>
      <c r="EI64" s="86">
        <v>88</v>
      </c>
      <c r="EJ64" s="86">
        <v>79</v>
      </c>
      <c r="EK64" s="72">
        <v>73.5</v>
      </c>
      <c r="EL64" s="86">
        <v>25</v>
      </c>
      <c r="EM64" s="86">
        <v>36</v>
      </c>
      <c r="EN64" s="86">
        <v>2157</v>
      </c>
      <c r="EO64" s="87">
        <v>193</v>
      </c>
      <c r="EP64" s="87">
        <v>63</v>
      </c>
      <c r="EQ64" s="87">
        <v>1657</v>
      </c>
      <c r="ER64" s="71">
        <v>1909</v>
      </c>
      <c r="ES64" s="72">
        <v>95.8</v>
      </c>
      <c r="ET64" s="72">
        <v>92.9</v>
      </c>
      <c r="EU64" s="87">
        <v>52</v>
      </c>
      <c r="EV64" s="72">
        <v>20.7</v>
      </c>
      <c r="EW64" s="87">
        <v>52410</v>
      </c>
      <c r="EX64" s="72">
        <v>25</v>
      </c>
      <c r="EY64" s="87">
        <v>409479</v>
      </c>
      <c r="EZ64" s="72">
        <v>-3</v>
      </c>
      <c r="FA64" s="86">
        <v>284</v>
      </c>
      <c r="FB64" s="86">
        <v>7</v>
      </c>
      <c r="FC64" s="125">
        <v>1799</v>
      </c>
      <c r="FD64" s="71">
        <v>123</v>
      </c>
      <c r="FE64" s="324" t="s">
        <v>1209</v>
      </c>
      <c r="FF64" s="71">
        <v>100</v>
      </c>
      <c r="FG64" s="72">
        <v>100</v>
      </c>
      <c r="FH64" s="71">
        <v>89501</v>
      </c>
      <c r="FI64" s="71">
        <v>6541</v>
      </c>
      <c r="FJ64" s="71">
        <v>0</v>
      </c>
      <c r="FK64" s="115">
        <v>79091</v>
      </c>
      <c r="FL64" s="71">
        <v>71035</v>
      </c>
      <c r="FM64" s="71">
        <v>3605</v>
      </c>
      <c r="FN64" s="71">
        <v>4451</v>
      </c>
      <c r="FO64" s="71">
        <v>3869</v>
      </c>
      <c r="FP64" s="119">
        <v>18</v>
      </c>
      <c r="FQ64" s="116">
        <v>422</v>
      </c>
      <c r="FR64" s="111">
        <v>16.5</v>
      </c>
      <c r="FS64" s="118">
        <v>9090</v>
      </c>
      <c r="FT64" s="86">
        <v>15</v>
      </c>
      <c r="FU64" s="86">
        <v>440</v>
      </c>
      <c r="FV64" s="86">
        <v>169</v>
      </c>
      <c r="FW64" s="96">
        <v>36</v>
      </c>
      <c r="FX64" s="95">
        <v>775</v>
      </c>
      <c r="FY64" s="149">
        <v>60.031682083977081</v>
      </c>
      <c r="FZ64" s="74" t="s">
        <v>1208</v>
      </c>
      <c r="GA64" s="111">
        <v>98.4</v>
      </c>
      <c r="GB64" s="111">
        <v>87.8</v>
      </c>
      <c r="GC64" s="72">
        <v>60</v>
      </c>
      <c r="GD64" s="128">
        <v>43.6</v>
      </c>
      <c r="GE64" s="117">
        <v>101</v>
      </c>
      <c r="GF64" s="116">
        <v>16</v>
      </c>
      <c r="GG64" s="116">
        <v>61</v>
      </c>
      <c r="GH64" s="86">
        <v>492</v>
      </c>
      <c r="GI64" s="86">
        <v>4</v>
      </c>
      <c r="GJ64" s="86">
        <v>593</v>
      </c>
      <c r="GK64" s="86">
        <v>2074</v>
      </c>
      <c r="GL64" s="86">
        <v>3</v>
      </c>
      <c r="GM64" s="115">
        <v>3887177</v>
      </c>
      <c r="GN64" s="114">
        <v>5129</v>
      </c>
      <c r="GO64" s="86" t="s">
        <v>439</v>
      </c>
      <c r="GP64" s="86" t="s">
        <v>439</v>
      </c>
      <c r="GQ64" s="71">
        <v>10769</v>
      </c>
      <c r="GR64" s="74">
        <v>65</v>
      </c>
      <c r="GS64" s="74">
        <v>1542</v>
      </c>
      <c r="GT64" s="74">
        <v>9162</v>
      </c>
      <c r="GU64" s="71">
        <v>96038</v>
      </c>
      <c r="GV64" s="71">
        <v>1168</v>
      </c>
      <c r="GW64" s="71">
        <v>16696</v>
      </c>
      <c r="GX64" s="71">
        <v>78174</v>
      </c>
      <c r="GY64" s="71">
        <v>548</v>
      </c>
      <c r="GZ64" s="71">
        <v>4765</v>
      </c>
      <c r="HA64" s="71">
        <v>272112</v>
      </c>
      <c r="HB64" s="71">
        <v>1953</v>
      </c>
      <c r="HC64" s="71">
        <v>13628</v>
      </c>
      <c r="HD64" s="71">
        <v>419535</v>
      </c>
      <c r="HE64" s="71">
        <v>266</v>
      </c>
      <c r="HF64" s="71">
        <v>7885</v>
      </c>
      <c r="HG64" s="71">
        <v>232237.98</v>
      </c>
      <c r="HH64" s="74">
        <v>262</v>
      </c>
      <c r="HI64" s="86">
        <v>5899</v>
      </c>
      <c r="HJ64" s="86" t="s">
        <v>439</v>
      </c>
      <c r="HK64" s="88">
        <v>69.47</v>
      </c>
      <c r="HL64" s="86">
        <v>1216</v>
      </c>
      <c r="HM64" s="71">
        <v>2776</v>
      </c>
      <c r="HN64" s="71">
        <v>1816</v>
      </c>
      <c r="HO64" s="87">
        <v>401</v>
      </c>
      <c r="HP64" s="74" t="s">
        <v>1208</v>
      </c>
      <c r="HQ64" s="74" t="s">
        <v>1208</v>
      </c>
      <c r="HR64" s="74" t="s">
        <v>1208</v>
      </c>
      <c r="HS64" s="87">
        <v>27</v>
      </c>
      <c r="HT64" s="71">
        <v>1771178</v>
      </c>
      <c r="HU64" s="71">
        <v>12389345</v>
      </c>
      <c r="HV64" s="86">
        <v>1220928.6000000001</v>
      </c>
      <c r="HW64" s="86">
        <v>1742805.6</v>
      </c>
      <c r="HX64" s="86">
        <v>158943.9</v>
      </c>
      <c r="HY64" s="86">
        <v>10840</v>
      </c>
      <c r="HZ64" s="86">
        <v>10840</v>
      </c>
      <c r="IA64" s="86">
        <v>105230</v>
      </c>
      <c r="IB64" s="86">
        <v>91385</v>
      </c>
      <c r="IC64" s="85">
        <v>1375</v>
      </c>
      <c r="ID64" s="85">
        <v>11990710</v>
      </c>
      <c r="IE64" s="85">
        <v>0</v>
      </c>
      <c r="IF64" s="79">
        <v>355</v>
      </c>
      <c r="IG64" s="79">
        <v>0</v>
      </c>
      <c r="IH64" s="85">
        <v>109</v>
      </c>
      <c r="II64" s="79">
        <v>0</v>
      </c>
      <c r="IJ64" s="85">
        <v>34388</v>
      </c>
      <c r="IK64" s="71">
        <v>132798</v>
      </c>
      <c r="IL64" s="79">
        <v>9300</v>
      </c>
      <c r="IM64" s="113">
        <v>0</v>
      </c>
      <c r="IN64" s="112">
        <v>31.94</v>
      </c>
      <c r="IO64" s="85">
        <v>145910</v>
      </c>
      <c r="IP64" s="162" t="s">
        <v>868</v>
      </c>
      <c r="IQ64" s="127">
        <v>2.46</v>
      </c>
      <c r="IR64" s="127">
        <v>2.2799999999999998</v>
      </c>
      <c r="IS64" s="80">
        <v>341.8</v>
      </c>
      <c r="IT64" s="80">
        <v>341.8</v>
      </c>
      <c r="IU64" s="71">
        <v>34000</v>
      </c>
      <c r="IV64" s="72">
        <v>78.900000000000006</v>
      </c>
      <c r="IW64" s="72">
        <v>49.8</v>
      </c>
      <c r="IX64" s="72">
        <v>34.5</v>
      </c>
      <c r="IY64" s="72">
        <v>50.3</v>
      </c>
      <c r="IZ64" s="72">
        <v>14.3</v>
      </c>
      <c r="JA64" s="79">
        <v>0</v>
      </c>
      <c r="JB64" s="79">
        <v>15</v>
      </c>
      <c r="JC64" s="111">
        <v>80.900000000000006</v>
      </c>
      <c r="JD64" s="110">
        <v>0.54</v>
      </c>
      <c r="JE64" s="109">
        <v>92.4</v>
      </c>
      <c r="JF64" s="109">
        <v>4.3</v>
      </c>
      <c r="JG64" s="109">
        <v>7.7</v>
      </c>
      <c r="JH64" s="108">
        <v>108166883</v>
      </c>
      <c r="JI64" s="74">
        <v>32</v>
      </c>
      <c r="JJ64" s="74">
        <v>42.5</v>
      </c>
      <c r="JK64" s="74" t="s">
        <v>439</v>
      </c>
      <c r="JL64" s="74" t="s">
        <v>439</v>
      </c>
      <c r="JM64" s="74" t="s">
        <v>439</v>
      </c>
      <c r="JN64" s="72">
        <v>55.7</v>
      </c>
      <c r="JO64" s="462">
        <v>2451</v>
      </c>
      <c r="JP64" s="74" t="s">
        <v>1208</v>
      </c>
      <c r="JQ64" s="74" t="s">
        <v>1208</v>
      </c>
      <c r="JR64" s="74" t="s">
        <v>1208</v>
      </c>
      <c r="JS64" s="72">
        <v>32</v>
      </c>
      <c r="JT64" s="72">
        <v>21.3</v>
      </c>
      <c r="JU64" s="71">
        <v>42918</v>
      </c>
      <c r="JV64" s="71">
        <v>734</v>
      </c>
      <c r="JW64" s="71">
        <v>804</v>
      </c>
      <c r="JX64" s="71">
        <v>3555</v>
      </c>
      <c r="JY64" s="71">
        <v>3990</v>
      </c>
      <c r="JZ64" s="71">
        <v>4473</v>
      </c>
      <c r="KA64" s="71">
        <v>5454</v>
      </c>
      <c r="KB64" s="71">
        <v>6282</v>
      </c>
      <c r="KC64" s="71">
        <v>6906</v>
      </c>
      <c r="KD64" s="71">
        <v>6305</v>
      </c>
      <c r="KE64" s="71">
        <v>5706</v>
      </c>
      <c r="KF64" s="71">
        <v>4982</v>
      </c>
      <c r="KG64" s="71">
        <v>4059</v>
      </c>
      <c r="KH64" s="74" t="s">
        <v>1208</v>
      </c>
      <c r="KI64" s="71">
        <v>2550</v>
      </c>
      <c r="KJ64" s="71">
        <v>986</v>
      </c>
      <c r="KK64" s="71">
        <v>424</v>
      </c>
      <c r="KL64" s="71">
        <v>187</v>
      </c>
      <c r="KM64" s="71">
        <v>5393</v>
      </c>
      <c r="KN64" s="71">
        <v>4830</v>
      </c>
      <c r="KO64" s="71">
        <v>4764</v>
      </c>
      <c r="KP64" s="71">
        <v>5662</v>
      </c>
      <c r="KQ64" s="71">
        <v>6732</v>
      </c>
      <c r="KR64" s="71">
        <v>7514</v>
      </c>
      <c r="KS64" s="71">
        <v>8249</v>
      </c>
      <c r="KT64" s="71">
        <v>7730</v>
      </c>
      <c r="KU64" s="71">
        <v>7414</v>
      </c>
      <c r="KV64" s="71">
        <v>7992</v>
      </c>
      <c r="KW64" s="71">
        <v>9742</v>
      </c>
      <c r="KX64" s="74" t="s">
        <v>1207</v>
      </c>
      <c r="KY64" s="71">
        <v>10306</v>
      </c>
      <c r="KZ64" s="71">
        <v>7974</v>
      </c>
      <c r="LA64" s="71">
        <v>6896</v>
      </c>
      <c r="LB64" s="71">
        <v>10186</v>
      </c>
    </row>
    <row r="65" spans="1:314" ht="12" customHeight="1">
      <c r="A65" s="3">
        <v>442011</v>
      </c>
      <c r="B65" s="2" t="s">
        <v>747</v>
      </c>
      <c r="C65" s="94">
        <v>502.39</v>
      </c>
      <c r="D65" s="71">
        <v>477448</v>
      </c>
      <c r="E65" s="72">
        <v>13.5</v>
      </c>
      <c r="F65" s="72">
        <v>58.9</v>
      </c>
      <c r="G65" s="72">
        <v>27.6</v>
      </c>
      <c r="H65" s="79">
        <v>24003</v>
      </c>
      <c r="I65" s="79">
        <v>50837</v>
      </c>
      <c r="J65" s="79">
        <v>78077</v>
      </c>
      <c r="K65" s="71">
        <v>63266</v>
      </c>
      <c r="L65" s="71">
        <v>225511</v>
      </c>
      <c r="M65" s="71">
        <v>2715</v>
      </c>
      <c r="N65" s="71">
        <v>14808</v>
      </c>
      <c r="O65" s="74">
        <v>14211</v>
      </c>
      <c r="P65" s="74" t="s">
        <v>1208</v>
      </c>
      <c r="Q65" s="74" t="s">
        <v>1208</v>
      </c>
      <c r="R65" s="79">
        <v>475962</v>
      </c>
      <c r="S65" s="71">
        <v>475614</v>
      </c>
      <c r="T65" s="71">
        <v>481713</v>
      </c>
      <c r="U65" s="71">
        <v>531892</v>
      </c>
      <c r="V65" s="71">
        <v>1205954</v>
      </c>
      <c r="W65" s="71">
        <v>469005</v>
      </c>
      <c r="X65" s="71">
        <v>801112</v>
      </c>
      <c r="Y65" s="86">
        <v>80</v>
      </c>
      <c r="Z65" s="477">
        <v>70</v>
      </c>
      <c r="AA65" s="86">
        <v>58</v>
      </c>
      <c r="AB65" s="74" t="s">
        <v>1208</v>
      </c>
      <c r="AC65" s="74" t="s">
        <v>1208</v>
      </c>
      <c r="AD65" s="87">
        <v>78392</v>
      </c>
      <c r="AE65" s="71">
        <v>1135</v>
      </c>
      <c r="AF65" s="86">
        <v>2770</v>
      </c>
      <c r="AG65" s="71">
        <v>1201</v>
      </c>
      <c r="AH65" s="71">
        <v>530525</v>
      </c>
      <c r="AI65" s="71">
        <v>1966</v>
      </c>
      <c r="AJ65" s="74" t="s">
        <v>1208</v>
      </c>
      <c r="AK65" s="477">
        <v>46</v>
      </c>
      <c r="AL65" s="71">
        <v>4295</v>
      </c>
      <c r="AM65" s="74">
        <v>55</v>
      </c>
      <c r="AN65" s="71">
        <v>25213</v>
      </c>
      <c r="AO65" s="71">
        <v>1498</v>
      </c>
      <c r="AP65" s="71">
        <v>327</v>
      </c>
      <c r="AQ65" s="102">
        <v>28</v>
      </c>
      <c r="AR65" s="71">
        <v>12120</v>
      </c>
      <c r="AS65" s="71">
        <v>889</v>
      </c>
      <c r="AT65" s="71">
        <v>0</v>
      </c>
      <c r="AU65" s="71">
        <v>708</v>
      </c>
      <c r="AV65" s="71">
        <v>16</v>
      </c>
      <c r="AW65" s="71">
        <v>21</v>
      </c>
      <c r="AX65" s="74" t="s">
        <v>1208</v>
      </c>
      <c r="AY65" s="74" t="s">
        <v>1208</v>
      </c>
      <c r="AZ65" s="74" t="s">
        <v>1208</v>
      </c>
      <c r="BA65" s="74" t="s">
        <v>1208</v>
      </c>
      <c r="BB65" s="72">
        <v>100</v>
      </c>
      <c r="BC65" s="72">
        <v>125.3</v>
      </c>
      <c r="BD65" s="72">
        <v>124.5</v>
      </c>
      <c r="BE65" s="74" t="s">
        <v>1208</v>
      </c>
      <c r="BF65" s="86">
        <v>31</v>
      </c>
      <c r="BG65" s="102">
        <v>35</v>
      </c>
      <c r="BH65" s="102">
        <v>21</v>
      </c>
      <c r="BI65" s="74" t="s">
        <v>1208</v>
      </c>
      <c r="BJ65" s="74" t="s">
        <v>1208</v>
      </c>
      <c r="BK65" s="86">
        <v>2</v>
      </c>
      <c r="BL65" s="86">
        <v>2</v>
      </c>
      <c r="BM65" s="102">
        <v>6</v>
      </c>
      <c r="BN65" s="102">
        <v>5</v>
      </c>
      <c r="BO65" s="74">
        <v>6</v>
      </c>
      <c r="BP65" s="71">
        <v>19329</v>
      </c>
      <c r="BQ65" s="74">
        <v>1</v>
      </c>
      <c r="BR65" s="71">
        <v>29905</v>
      </c>
      <c r="BS65" s="74">
        <v>6</v>
      </c>
      <c r="BT65" s="71">
        <v>74217</v>
      </c>
      <c r="BU65" s="74">
        <v>3</v>
      </c>
      <c r="BV65" s="71">
        <v>2365</v>
      </c>
      <c r="BW65" s="72">
        <v>31</v>
      </c>
      <c r="BX65" s="86">
        <v>2</v>
      </c>
      <c r="BY65" s="86">
        <v>3</v>
      </c>
      <c r="BZ65" s="86" t="s">
        <v>439</v>
      </c>
      <c r="CA65" s="86" t="s">
        <v>439</v>
      </c>
      <c r="CB65" s="72">
        <v>52.3</v>
      </c>
      <c r="CC65" s="101">
        <v>1.26</v>
      </c>
      <c r="CD65" s="72">
        <v>50.9</v>
      </c>
      <c r="CE65" s="72">
        <v>4.1773043580942142</v>
      </c>
      <c r="CF65" s="72">
        <v>61.305900000000001</v>
      </c>
      <c r="CG65" s="74">
        <v>54</v>
      </c>
      <c r="CH65" s="71">
        <v>8947</v>
      </c>
      <c r="CI65" s="74">
        <v>390</v>
      </c>
      <c r="CJ65" s="74">
        <v>1277</v>
      </c>
      <c r="CK65" s="74">
        <v>4347</v>
      </c>
      <c r="CL65" s="74">
        <v>1252</v>
      </c>
      <c r="CM65" s="74">
        <v>333</v>
      </c>
      <c r="CN65" s="74">
        <v>622</v>
      </c>
      <c r="CO65" s="94">
        <v>1.54</v>
      </c>
      <c r="CP65" s="101" t="s">
        <v>439</v>
      </c>
      <c r="CQ65" s="74" t="s">
        <v>439</v>
      </c>
      <c r="CR65" s="74" t="s">
        <v>439</v>
      </c>
      <c r="CS65" s="74" t="s">
        <v>439</v>
      </c>
      <c r="CT65" s="74">
        <v>1</v>
      </c>
      <c r="CU65" s="74">
        <v>65</v>
      </c>
      <c r="CV65" s="74">
        <v>20</v>
      </c>
      <c r="CW65" s="71">
        <v>1124</v>
      </c>
      <c r="CX65" s="74">
        <v>20</v>
      </c>
      <c r="CY65" s="74">
        <v>1124</v>
      </c>
      <c r="CZ65" s="86">
        <v>44</v>
      </c>
      <c r="DA65" s="86">
        <v>664</v>
      </c>
      <c r="DB65" s="86">
        <v>16</v>
      </c>
      <c r="DC65" s="86">
        <v>188</v>
      </c>
      <c r="DD65" s="86">
        <v>9</v>
      </c>
      <c r="DE65" s="86">
        <v>243</v>
      </c>
      <c r="DF65" s="71">
        <v>17060</v>
      </c>
      <c r="DG65" s="71">
        <v>2401</v>
      </c>
      <c r="DH65" s="87">
        <v>2185</v>
      </c>
      <c r="DI65" s="87">
        <v>2019837.0649999999</v>
      </c>
      <c r="DJ65" s="87">
        <v>458670.23700000002</v>
      </c>
      <c r="DK65" s="87">
        <v>597375.02500000002</v>
      </c>
      <c r="DL65" s="71">
        <v>131821</v>
      </c>
      <c r="DM65" s="74">
        <v>23</v>
      </c>
      <c r="DN65" s="87">
        <v>25826</v>
      </c>
      <c r="DO65" s="87">
        <v>2889</v>
      </c>
      <c r="DP65" s="87">
        <v>2380</v>
      </c>
      <c r="DQ65" s="86">
        <v>292</v>
      </c>
      <c r="DR65" s="86">
        <v>1607</v>
      </c>
      <c r="DS65" s="71">
        <v>14853</v>
      </c>
      <c r="DT65" s="122">
        <v>21230</v>
      </c>
      <c r="DU65" s="71">
        <v>4295</v>
      </c>
      <c r="DV65" s="71">
        <v>5138</v>
      </c>
      <c r="DW65" s="86">
        <v>689</v>
      </c>
      <c r="DX65" s="86">
        <v>466</v>
      </c>
      <c r="DY65" s="86">
        <v>6</v>
      </c>
      <c r="DZ65" s="86">
        <v>3393</v>
      </c>
      <c r="EA65" s="86">
        <v>55</v>
      </c>
      <c r="EB65" s="86">
        <v>17024</v>
      </c>
      <c r="EC65" s="74" t="s">
        <v>1208</v>
      </c>
      <c r="ED65" s="116">
        <v>151</v>
      </c>
      <c r="EE65" s="71">
        <v>14145</v>
      </c>
      <c r="EF65" s="118">
        <v>13287</v>
      </c>
      <c r="EG65" s="74">
        <v>0</v>
      </c>
      <c r="EH65" s="115">
        <v>1873</v>
      </c>
      <c r="EI65" s="86">
        <v>139</v>
      </c>
      <c r="EJ65" s="86">
        <v>135</v>
      </c>
      <c r="EK65" s="72">
        <v>39.5</v>
      </c>
      <c r="EL65" s="86">
        <v>43</v>
      </c>
      <c r="EM65" s="86">
        <v>110</v>
      </c>
      <c r="EN65" s="86">
        <v>1420</v>
      </c>
      <c r="EO65" s="87">
        <v>159</v>
      </c>
      <c r="EP65" s="87">
        <v>23</v>
      </c>
      <c r="EQ65" s="87">
        <v>3621</v>
      </c>
      <c r="ER65" s="71">
        <v>3742</v>
      </c>
      <c r="ES65" s="72">
        <v>97.2</v>
      </c>
      <c r="ET65" s="72">
        <v>97.7</v>
      </c>
      <c r="EU65" s="87">
        <v>919</v>
      </c>
      <c r="EV65" s="72">
        <v>17.690000000000001</v>
      </c>
      <c r="EW65" s="87">
        <v>88613</v>
      </c>
      <c r="EX65" s="72">
        <v>29</v>
      </c>
      <c r="EY65" s="87">
        <v>442966</v>
      </c>
      <c r="EZ65" s="72">
        <v>-1.35</v>
      </c>
      <c r="FA65" s="86">
        <v>416</v>
      </c>
      <c r="FB65" s="86">
        <v>10</v>
      </c>
      <c r="FC65" s="125">
        <v>3721</v>
      </c>
      <c r="FD65" s="86">
        <v>349</v>
      </c>
      <c r="FE65" s="328" t="s">
        <v>1209</v>
      </c>
      <c r="FF65" s="86">
        <v>100</v>
      </c>
      <c r="FG65" s="74">
        <v>96.9</v>
      </c>
      <c r="FH65" s="71">
        <v>166229</v>
      </c>
      <c r="FI65" s="71">
        <v>9803</v>
      </c>
      <c r="FJ65" s="71">
        <v>0</v>
      </c>
      <c r="FK65" s="115">
        <v>153450</v>
      </c>
      <c r="FL65" s="71">
        <v>129724</v>
      </c>
      <c r="FM65" s="71">
        <v>19607</v>
      </c>
      <c r="FN65" s="71">
        <v>4119</v>
      </c>
      <c r="FO65" s="71">
        <v>2976</v>
      </c>
      <c r="FP65" s="119">
        <v>19.2</v>
      </c>
      <c r="FQ65" s="116">
        <v>784</v>
      </c>
      <c r="FR65" s="111">
        <v>14.76</v>
      </c>
      <c r="FS65" s="118">
        <v>11488</v>
      </c>
      <c r="FT65" s="86">
        <v>69</v>
      </c>
      <c r="FU65" s="86">
        <v>257</v>
      </c>
      <c r="FV65" s="86">
        <v>637</v>
      </c>
      <c r="FW65" s="96">
        <v>27</v>
      </c>
      <c r="FX65" s="95">
        <v>919</v>
      </c>
      <c r="FY65" s="149">
        <v>56.577768088559452</v>
      </c>
      <c r="FZ65" s="74" t="s">
        <v>1208</v>
      </c>
      <c r="GA65" s="111">
        <v>99.8</v>
      </c>
      <c r="GB65" s="111">
        <v>88.97</v>
      </c>
      <c r="GC65" s="72">
        <v>64.7</v>
      </c>
      <c r="GD65" s="80">
        <v>72.7</v>
      </c>
      <c r="GE65" s="117">
        <v>120</v>
      </c>
      <c r="GF65" s="116">
        <v>14</v>
      </c>
      <c r="GG65" s="116">
        <v>78</v>
      </c>
      <c r="GH65" s="86">
        <v>1247</v>
      </c>
      <c r="GI65" s="86">
        <v>9</v>
      </c>
      <c r="GJ65" s="86">
        <v>1560</v>
      </c>
      <c r="GK65" s="86">
        <v>2100</v>
      </c>
      <c r="GL65" s="86">
        <v>4</v>
      </c>
      <c r="GM65" s="115">
        <v>2695681</v>
      </c>
      <c r="GN65" s="114">
        <v>6134</v>
      </c>
      <c r="GO65" s="86" t="s">
        <v>439</v>
      </c>
      <c r="GP65" s="86" t="s">
        <v>439</v>
      </c>
      <c r="GQ65" s="71">
        <v>19724</v>
      </c>
      <c r="GR65" s="74">
        <v>78</v>
      </c>
      <c r="GS65" s="74">
        <v>2716</v>
      </c>
      <c r="GT65" s="74">
        <v>16930</v>
      </c>
      <c r="GU65" s="71">
        <v>214982</v>
      </c>
      <c r="GV65" s="71">
        <v>1228</v>
      </c>
      <c r="GW65" s="71">
        <v>46455</v>
      </c>
      <c r="GX65" s="71">
        <v>167299</v>
      </c>
      <c r="GY65" s="71">
        <v>1222</v>
      </c>
      <c r="GZ65" s="71">
        <v>11052</v>
      </c>
      <c r="HA65" s="71">
        <v>912730</v>
      </c>
      <c r="HB65" s="71">
        <v>2975</v>
      </c>
      <c r="HC65" s="71">
        <v>26431</v>
      </c>
      <c r="HD65" s="71">
        <v>555136</v>
      </c>
      <c r="HE65" s="71">
        <v>368</v>
      </c>
      <c r="HF65" s="71">
        <v>22876</v>
      </c>
      <c r="HG65" s="71">
        <v>2765977.13</v>
      </c>
      <c r="HH65" s="74">
        <v>355</v>
      </c>
      <c r="HI65" s="86">
        <v>11616</v>
      </c>
      <c r="HJ65" s="86">
        <v>516278</v>
      </c>
      <c r="HK65" s="88">
        <v>52.366999999999997</v>
      </c>
      <c r="HL65" s="86">
        <v>1197</v>
      </c>
      <c r="HM65" s="71">
        <v>3733</v>
      </c>
      <c r="HN65" s="71">
        <v>1527</v>
      </c>
      <c r="HO65" s="87">
        <v>173</v>
      </c>
      <c r="HP65" s="74" t="s">
        <v>1208</v>
      </c>
      <c r="HQ65" s="74" t="s">
        <v>1208</v>
      </c>
      <c r="HR65" s="74" t="s">
        <v>1208</v>
      </c>
      <c r="HS65" s="87">
        <v>17</v>
      </c>
      <c r="HT65" s="71">
        <v>2361279</v>
      </c>
      <c r="HU65" s="71">
        <v>17072581</v>
      </c>
      <c r="HV65" s="86">
        <v>1825959</v>
      </c>
      <c r="HW65" s="86">
        <v>2336716</v>
      </c>
      <c r="HX65" s="86">
        <v>630118</v>
      </c>
      <c r="HY65" s="86">
        <v>21065</v>
      </c>
      <c r="HZ65" s="86">
        <v>18480</v>
      </c>
      <c r="IA65" s="86">
        <v>392002</v>
      </c>
      <c r="IB65" s="86">
        <v>329613</v>
      </c>
      <c r="IC65" s="85">
        <v>8986</v>
      </c>
      <c r="ID65" s="85">
        <v>7330000</v>
      </c>
      <c r="IE65" s="85" t="s">
        <v>439</v>
      </c>
      <c r="IF65" s="79">
        <v>266</v>
      </c>
      <c r="IG65" s="79" t="s">
        <v>439</v>
      </c>
      <c r="IH65" s="85">
        <v>64</v>
      </c>
      <c r="II65" s="79" t="s">
        <v>439</v>
      </c>
      <c r="IJ65" s="85">
        <v>6835</v>
      </c>
      <c r="IK65" s="71">
        <v>290503</v>
      </c>
      <c r="IL65" s="79">
        <v>34505</v>
      </c>
      <c r="IM65" s="113">
        <v>9156</v>
      </c>
      <c r="IN65" s="112">
        <v>74.14</v>
      </c>
      <c r="IO65" s="85">
        <v>351227</v>
      </c>
      <c r="IP65" s="162">
        <v>-1.49</v>
      </c>
      <c r="IQ65" s="80">
        <v>0.5</v>
      </c>
      <c r="IR65" s="80">
        <v>0</v>
      </c>
      <c r="IS65" s="80">
        <v>2301.6999999999998</v>
      </c>
      <c r="IT65" s="80">
        <v>2301.6999999999998</v>
      </c>
      <c r="IU65" s="71">
        <v>85575</v>
      </c>
      <c r="IV65" s="72">
        <v>73.400000000000006</v>
      </c>
      <c r="IW65" s="72">
        <v>54.6</v>
      </c>
      <c r="IX65" s="72">
        <v>35.299999999999997</v>
      </c>
      <c r="IY65" s="72">
        <v>58.3</v>
      </c>
      <c r="IZ65" s="72">
        <v>21.5</v>
      </c>
      <c r="JA65" s="79">
        <v>5</v>
      </c>
      <c r="JB65" s="79">
        <v>10</v>
      </c>
      <c r="JC65" s="111">
        <v>87.81</v>
      </c>
      <c r="JD65" s="110">
        <v>0.90200000000000002</v>
      </c>
      <c r="JE65" s="109">
        <v>95.8</v>
      </c>
      <c r="JF65" s="109">
        <v>5.2</v>
      </c>
      <c r="JG65" s="109">
        <v>3</v>
      </c>
      <c r="JH65" s="108">
        <v>168223780</v>
      </c>
      <c r="JI65" s="74">
        <v>39</v>
      </c>
      <c r="JJ65" s="74">
        <v>44.7</v>
      </c>
      <c r="JK65" s="74" t="s">
        <v>439</v>
      </c>
      <c r="JL65" s="74" t="s">
        <v>439</v>
      </c>
      <c r="JM65" s="74">
        <v>36.6</v>
      </c>
      <c r="JN65" s="72">
        <v>44.9</v>
      </c>
      <c r="JO65" s="462">
        <v>3323</v>
      </c>
      <c r="JP65" s="74" t="s">
        <v>1208</v>
      </c>
      <c r="JQ65" s="74" t="s">
        <v>1208</v>
      </c>
      <c r="JR65" s="74" t="s">
        <v>1208</v>
      </c>
      <c r="JS65" s="72">
        <v>17.2</v>
      </c>
      <c r="JT65" s="72">
        <v>27.8</v>
      </c>
      <c r="JU65" s="71">
        <v>88738</v>
      </c>
      <c r="JV65" s="71">
        <v>1489</v>
      </c>
      <c r="JW65" s="71">
        <v>1601</v>
      </c>
      <c r="JX65" s="71">
        <v>7630</v>
      </c>
      <c r="JY65" s="71">
        <v>9049</v>
      </c>
      <c r="JZ65" s="71">
        <v>9530</v>
      </c>
      <c r="KA65" s="71">
        <v>11136</v>
      </c>
      <c r="KB65" s="71">
        <v>13213</v>
      </c>
      <c r="KC65" s="71">
        <v>14800</v>
      </c>
      <c r="KD65" s="71">
        <v>12252</v>
      </c>
      <c r="KE65" s="71">
        <v>10937</v>
      </c>
      <c r="KF65" s="71">
        <v>9040</v>
      </c>
      <c r="KG65" s="71">
        <v>6316</v>
      </c>
      <c r="KH65" s="74" t="s">
        <v>1208</v>
      </c>
      <c r="KI65" s="71">
        <v>4040</v>
      </c>
      <c r="KJ65" s="71">
        <v>1363</v>
      </c>
      <c r="KK65" s="71">
        <v>477</v>
      </c>
      <c r="KL65" s="71">
        <v>232</v>
      </c>
      <c r="KM65" s="71">
        <v>10675</v>
      </c>
      <c r="KN65" s="71">
        <v>9982</v>
      </c>
      <c r="KO65" s="71">
        <v>10626</v>
      </c>
      <c r="KP65" s="71">
        <v>12186</v>
      </c>
      <c r="KQ65" s="71">
        <v>14303</v>
      </c>
      <c r="KR65" s="71">
        <v>16425</v>
      </c>
      <c r="KS65" s="71">
        <v>18157</v>
      </c>
      <c r="KT65" s="71">
        <v>15346</v>
      </c>
      <c r="KU65" s="71">
        <v>14644</v>
      </c>
      <c r="KV65" s="71">
        <v>15431</v>
      </c>
      <c r="KW65" s="71">
        <v>17154</v>
      </c>
      <c r="KX65" s="74" t="s">
        <v>1207</v>
      </c>
      <c r="KY65" s="71">
        <v>18191</v>
      </c>
      <c r="KZ65" s="71">
        <v>13395</v>
      </c>
      <c r="LA65" s="71">
        <v>10309</v>
      </c>
      <c r="LB65" s="71">
        <v>14500</v>
      </c>
    </row>
    <row r="66" spans="1:314" ht="12" customHeight="1">
      <c r="A66" s="3">
        <v>452017</v>
      </c>
      <c r="B66" s="2" t="s">
        <v>748</v>
      </c>
      <c r="C66" s="94">
        <v>643.54</v>
      </c>
      <c r="D66" s="71">
        <v>400816</v>
      </c>
      <c r="E66" s="72">
        <v>13.8</v>
      </c>
      <c r="F66" s="72">
        <v>57.9</v>
      </c>
      <c r="G66" s="72">
        <v>28.3</v>
      </c>
      <c r="H66" s="124">
        <v>20293</v>
      </c>
      <c r="I66" s="124">
        <v>43492</v>
      </c>
      <c r="J66" s="124">
        <v>66864</v>
      </c>
      <c r="K66" s="124">
        <v>55033</v>
      </c>
      <c r="L66" s="71">
        <v>198901</v>
      </c>
      <c r="M66" s="71">
        <v>2460</v>
      </c>
      <c r="N66" s="71">
        <v>13575</v>
      </c>
      <c r="O66" s="74">
        <v>13206</v>
      </c>
      <c r="P66" s="74" t="s">
        <v>1208</v>
      </c>
      <c r="Q66" s="74" t="s">
        <v>1208</v>
      </c>
      <c r="R66" s="124">
        <v>400365</v>
      </c>
      <c r="S66" s="71">
        <v>401339</v>
      </c>
      <c r="T66" s="71">
        <v>405446</v>
      </c>
      <c r="U66" s="71">
        <v>384981</v>
      </c>
      <c r="V66" s="71">
        <v>779395</v>
      </c>
      <c r="W66" s="71">
        <v>195796</v>
      </c>
      <c r="X66" s="71">
        <v>675506</v>
      </c>
      <c r="Y66" s="86">
        <v>28</v>
      </c>
      <c r="Z66" s="477">
        <v>55</v>
      </c>
      <c r="AA66" s="86">
        <v>24</v>
      </c>
      <c r="AB66" s="74" t="s">
        <v>1208</v>
      </c>
      <c r="AC66" s="74" t="s">
        <v>1208</v>
      </c>
      <c r="AD66" s="126" t="s">
        <v>439</v>
      </c>
      <c r="AE66" s="71">
        <v>1597</v>
      </c>
      <c r="AF66" s="86">
        <v>1460</v>
      </c>
      <c r="AG66" s="71">
        <v>1867</v>
      </c>
      <c r="AH66" s="124">
        <v>199284</v>
      </c>
      <c r="AI66" s="124">
        <v>1818</v>
      </c>
      <c r="AJ66" s="74" t="s">
        <v>1208</v>
      </c>
      <c r="AK66" s="477">
        <v>19</v>
      </c>
      <c r="AL66" s="71">
        <v>1129</v>
      </c>
      <c r="AM66" s="74">
        <v>47</v>
      </c>
      <c r="AN66" s="71">
        <v>22504</v>
      </c>
      <c r="AO66" s="124">
        <v>1296</v>
      </c>
      <c r="AP66" s="124">
        <v>220</v>
      </c>
      <c r="AQ66" s="102">
        <v>25</v>
      </c>
      <c r="AR66" s="71">
        <v>9646</v>
      </c>
      <c r="AS66" s="124">
        <v>763</v>
      </c>
      <c r="AT66" s="124">
        <v>2</v>
      </c>
      <c r="AU66" s="124">
        <v>415</v>
      </c>
      <c r="AV66" s="124">
        <v>21</v>
      </c>
      <c r="AW66" s="124">
        <v>22</v>
      </c>
      <c r="AX66" s="74" t="s">
        <v>1208</v>
      </c>
      <c r="AY66" s="74" t="s">
        <v>1208</v>
      </c>
      <c r="AZ66" s="74" t="s">
        <v>1208</v>
      </c>
      <c r="BA66" s="74" t="s">
        <v>1208</v>
      </c>
      <c r="BB66" s="72">
        <v>100</v>
      </c>
      <c r="BC66" s="72">
        <v>113.2</v>
      </c>
      <c r="BD66" s="72">
        <v>106</v>
      </c>
      <c r="BE66" s="74" t="s">
        <v>1208</v>
      </c>
      <c r="BF66" s="86">
        <v>40</v>
      </c>
      <c r="BG66" s="102">
        <v>48</v>
      </c>
      <c r="BH66" s="102">
        <v>36</v>
      </c>
      <c r="BI66" s="74" t="s">
        <v>1208</v>
      </c>
      <c r="BJ66" s="74" t="s">
        <v>1208</v>
      </c>
      <c r="BK66" s="86">
        <v>5</v>
      </c>
      <c r="BL66" s="86">
        <v>5</v>
      </c>
      <c r="BM66" s="102">
        <v>3</v>
      </c>
      <c r="BN66" s="102">
        <v>7</v>
      </c>
      <c r="BO66" s="74">
        <v>19</v>
      </c>
      <c r="BP66" s="71">
        <v>38733</v>
      </c>
      <c r="BQ66" s="74">
        <v>2</v>
      </c>
      <c r="BR66" s="71">
        <v>64590</v>
      </c>
      <c r="BS66" s="74">
        <v>6</v>
      </c>
      <c r="BT66" s="71">
        <v>169830</v>
      </c>
      <c r="BU66" s="74">
        <v>2</v>
      </c>
      <c r="BV66" s="71">
        <v>800</v>
      </c>
      <c r="BW66" s="72">
        <v>41.9</v>
      </c>
      <c r="BX66" s="86">
        <v>2</v>
      </c>
      <c r="BY66" s="86">
        <v>6</v>
      </c>
      <c r="BZ66" s="86">
        <v>650</v>
      </c>
      <c r="CA66" s="86">
        <v>9282</v>
      </c>
      <c r="CB66" s="72">
        <v>38.6</v>
      </c>
      <c r="CC66" s="101">
        <v>1.1499999999999999</v>
      </c>
      <c r="CD66" s="72">
        <v>30.6</v>
      </c>
      <c r="CE66" s="72">
        <v>4.129060512586161</v>
      </c>
      <c r="CF66" s="72">
        <v>62.663539999999998</v>
      </c>
      <c r="CG66" s="74">
        <v>36</v>
      </c>
      <c r="CH66" s="71">
        <v>6805</v>
      </c>
      <c r="CI66" s="74">
        <v>393</v>
      </c>
      <c r="CJ66" s="74">
        <v>1546</v>
      </c>
      <c r="CK66" s="74">
        <v>4147</v>
      </c>
      <c r="CL66" s="74">
        <v>1142</v>
      </c>
      <c r="CM66" s="74">
        <v>358</v>
      </c>
      <c r="CN66" s="74">
        <v>612</v>
      </c>
      <c r="CO66" s="94">
        <v>1.6</v>
      </c>
      <c r="CP66" s="101" t="s">
        <v>439</v>
      </c>
      <c r="CQ66" s="74">
        <v>11</v>
      </c>
      <c r="CR66" s="74">
        <v>11</v>
      </c>
      <c r="CS66" s="74">
        <v>3</v>
      </c>
      <c r="CT66" s="74">
        <v>6</v>
      </c>
      <c r="CU66" s="74">
        <v>344</v>
      </c>
      <c r="CV66" s="74">
        <v>24</v>
      </c>
      <c r="CW66" s="71">
        <v>1533</v>
      </c>
      <c r="CX66" s="74">
        <v>13</v>
      </c>
      <c r="CY66" s="74">
        <v>1042</v>
      </c>
      <c r="CZ66" s="86">
        <v>60</v>
      </c>
      <c r="DA66" s="86">
        <v>728</v>
      </c>
      <c r="DB66" s="86">
        <v>11</v>
      </c>
      <c r="DC66" s="86">
        <v>76</v>
      </c>
      <c r="DD66" s="86">
        <v>24</v>
      </c>
      <c r="DE66" s="86">
        <v>660</v>
      </c>
      <c r="DF66" s="71">
        <v>12268</v>
      </c>
      <c r="DG66" s="71">
        <v>2576</v>
      </c>
      <c r="DH66" s="87">
        <v>2418</v>
      </c>
      <c r="DI66" s="87">
        <v>1536708.2409999999</v>
      </c>
      <c r="DJ66" s="87">
        <v>416396.50400000002</v>
      </c>
      <c r="DK66" s="87">
        <v>668696.35600000003</v>
      </c>
      <c r="DL66" s="71">
        <v>113235</v>
      </c>
      <c r="DM66" s="74">
        <v>19</v>
      </c>
      <c r="DN66" s="87">
        <v>18680</v>
      </c>
      <c r="DO66" s="87">
        <v>2068</v>
      </c>
      <c r="DP66" s="87">
        <v>1908</v>
      </c>
      <c r="DQ66" s="86">
        <v>319</v>
      </c>
      <c r="DR66" s="86">
        <v>1357</v>
      </c>
      <c r="DS66" s="71">
        <v>8021</v>
      </c>
      <c r="DT66" s="122">
        <v>18598</v>
      </c>
      <c r="DU66" s="71">
        <v>3699</v>
      </c>
      <c r="DV66" s="71">
        <v>4605</v>
      </c>
      <c r="DW66" s="86">
        <v>328</v>
      </c>
      <c r="DX66" s="86">
        <v>424</v>
      </c>
      <c r="DY66" s="86" t="s">
        <v>439</v>
      </c>
      <c r="DZ66" s="86">
        <v>2623</v>
      </c>
      <c r="EA66" s="86" t="s">
        <v>439</v>
      </c>
      <c r="EB66" s="86">
        <v>19028</v>
      </c>
      <c r="EC66" s="74" t="s">
        <v>1208</v>
      </c>
      <c r="ED66" s="116">
        <v>160</v>
      </c>
      <c r="EE66" s="71">
        <v>14926</v>
      </c>
      <c r="EF66" s="118">
        <v>14112</v>
      </c>
      <c r="EG66" s="74">
        <v>1</v>
      </c>
      <c r="EH66" s="115">
        <v>1990</v>
      </c>
      <c r="EI66" s="86">
        <v>149</v>
      </c>
      <c r="EJ66" s="86">
        <v>126</v>
      </c>
      <c r="EK66" s="72">
        <v>68.5</v>
      </c>
      <c r="EL66" s="86">
        <v>67</v>
      </c>
      <c r="EM66" s="86">
        <v>230</v>
      </c>
      <c r="EN66" s="86">
        <v>1443</v>
      </c>
      <c r="EO66" s="87">
        <v>646</v>
      </c>
      <c r="EP66" s="87">
        <v>72</v>
      </c>
      <c r="EQ66" s="87">
        <v>2925</v>
      </c>
      <c r="ER66" s="71">
        <v>3196</v>
      </c>
      <c r="ES66" s="72">
        <v>83.6</v>
      </c>
      <c r="ET66" s="72">
        <v>95.7</v>
      </c>
      <c r="EU66" s="87">
        <v>458</v>
      </c>
      <c r="EV66" s="72">
        <v>21.5</v>
      </c>
      <c r="EW66" s="87">
        <v>88627</v>
      </c>
      <c r="EX66" s="72">
        <v>25.4</v>
      </c>
      <c r="EY66" s="87">
        <v>370926</v>
      </c>
      <c r="EZ66" s="72">
        <v>-3.8</v>
      </c>
      <c r="FA66" s="86">
        <v>426</v>
      </c>
      <c r="FB66" s="86">
        <v>21</v>
      </c>
      <c r="FC66" s="125">
        <v>5015</v>
      </c>
      <c r="FD66" s="86">
        <v>245</v>
      </c>
      <c r="FE66" s="328" t="s">
        <v>1209</v>
      </c>
      <c r="FF66" s="86">
        <v>100</v>
      </c>
      <c r="FG66" s="72">
        <v>92.3</v>
      </c>
      <c r="FH66" s="71">
        <v>142569</v>
      </c>
      <c r="FI66" s="71">
        <v>18855</v>
      </c>
      <c r="FJ66" s="71">
        <v>99</v>
      </c>
      <c r="FK66" s="115">
        <v>122525</v>
      </c>
      <c r="FL66" s="71">
        <v>97886</v>
      </c>
      <c r="FM66" s="71">
        <v>21305</v>
      </c>
      <c r="FN66" s="71">
        <v>3334</v>
      </c>
      <c r="FO66" s="71">
        <v>1189</v>
      </c>
      <c r="FP66" s="119">
        <v>15.3</v>
      </c>
      <c r="FQ66" s="116">
        <v>531</v>
      </c>
      <c r="FR66" s="111">
        <v>23.65</v>
      </c>
      <c r="FS66" s="118">
        <v>9784</v>
      </c>
      <c r="FT66" s="86">
        <v>67</v>
      </c>
      <c r="FU66" s="86">
        <v>245</v>
      </c>
      <c r="FV66" s="86">
        <v>442</v>
      </c>
      <c r="FW66" s="96">
        <v>6</v>
      </c>
      <c r="FX66" s="95">
        <v>247</v>
      </c>
      <c r="FY66" s="149">
        <v>56.487878338197383</v>
      </c>
      <c r="FZ66" s="74" t="s">
        <v>1208</v>
      </c>
      <c r="GA66" s="111">
        <v>99.5</v>
      </c>
      <c r="GB66" s="111">
        <v>90.1</v>
      </c>
      <c r="GC66" s="72">
        <v>91.4</v>
      </c>
      <c r="GD66" s="80">
        <v>52.5</v>
      </c>
      <c r="GE66" s="117">
        <v>125</v>
      </c>
      <c r="GF66" s="116">
        <v>9</v>
      </c>
      <c r="GG66" s="116">
        <v>71</v>
      </c>
      <c r="GH66" s="86">
        <v>2311</v>
      </c>
      <c r="GI66" s="86">
        <v>9</v>
      </c>
      <c r="GJ66" s="86">
        <v>1730</v>
      </c>
      <c r="GK66" s="86">
        <v>2999</v>
      </c>
      <c r="GL66" s="86">
        <v>8</v>
      </c>
      <c r="GM66" s="115">
        <v>3788000</v>
      </c>
      <c r="GN66" s="114">
        <v>8246</v>
      </c>
      <c r="GO66" s="86">
        <v>28245143</v>
      </c>
      <c r="GP66" s="86" t="s">
        <v>439</v>
      </c>
      <c r="GQ66" s="71">
        <v>18092</v>
      </c>
      <c r="GR66" s="74">
        <v>146</v>
      </c>
      <c r="GS66" s="74">
        <v>2231</v>
      </c>
      <c r="GT66" s="74">
        <v>15715</v>
      </c>
      <c r="GU66" s="71">
        <v>175273</v>
      </c>
      <c r="GV66" s="71">
        <v>1814</v>
      </c>
      <c r="GW66" s="71">
        <v>24290</v>
      </c>
      <c r="GX66" s="71">
        <v>149169</v>
      </c>
      <c r="GY66" s="71">
        <v>1044</v>
      </c>
      <c r="GZ66" s="71">
        <v>10106</v>
      </c>
      <c r="HA66" s="71">
        <v>1032983</v>
      </c>
      <c r="HB66" s="71">
        <v>2878</v>
      </c>
      <c r="HC66" s="71">
        <v>22461</v>
      </c>
      <c r="HD66" s="71">
        <v>447498</v>
      </c>
      <c r="HE66" s="71">
        <v>282</v>
      </c>
      <c r="HF66" s="71">
        <v>11595</v>
      </c>
      <c r="HG66" s="71">
        <v>230524.42</v>
      </c>
      <c r="HH66" s="74">
        <v>274</v>
      </c>
      <c r="HI66" s="86">
        <v>7931</v>
      </c>
      <c r="HJ66" s="86">
        <v>130849</v>
      </c>
      <c r="HK66" s="88">
        <v>95</v>
      </c>
      <c r="HL66" s="86">
        <v>3669</v>
      </c>
      <c r="HM66" s="71">
        <v>4125</v>
      </c>
      <c r="HN66" s="71">
        <v>2898</v>
      </c>
      <c r="HO66" s="87">
        <v>1391</v>
      </c>
      <c r="HP66" s="74" t="s">
        <v>1208</v>
      </c>
      <c r="HQ66" s="74" t="s">
        <v>1208</v>
      </c>
      <c r="HR66" s="74" t="s">
        <v>1208</v>
      </c>
      <c r="HS66" s="87">
        <v>71</v>
      </c>
      <c r="HT66" s="71">
        <v>2630546</v>
      </c>
      <c r="HU66" s="71">
        <v>18037550</v>
      </c>
      <c r="HV66" s="86">
        <v>2107807</v>
      </c>
      <c r="HW66" s="86">
        <v>2530165</v>
      </c>
      <c r="HX66" s="86">
        <v>466917</v>
      </c>
      <c r="HY66" s="86">
        <v>9230</v>
      </c>
      <c r="HZ66" s="86">
        <v>2360</v>
      </c>
      <c r="IA66" s="86">
        <v>243370</v>
      </c>
      <c r="IB66" s="86">
        <v>190523</v>
      </c>
      <c r="IC66" s="86" t="s">
        <v>439</v>
      </c>
      <c r="ID66" s="86">
        <v>7854202</v>
      </c>
      <c r="IE66" s="86" t="s">
        <v>439</v>
      </c>
      <c r="IF66" s="71">
        <v>334</v>
      </c>
      <c r="IG66" s="71" t="s">
        <v>439</v>
      </c>
      <c r="IH66" s="86">
        <v>121</v>
      </c>
      <c r="II66" s="71" t="s">
        <v>439</v>
      </c>
      <c r="IJ66" s="86">
        <v>24862</v>
      </c>
      <c r="IK66" s="71">
        <v>247723</v>
      </c>
      <c r="IL66" s="124">
        <v>22214</v>
      </c>
      <c r="IM66" s="113" t="s">
        <v>439</v>
      </c>
      <c r="IN66" s="112">
        <v>51.79</v>
      </c>
      <c r="IO66" s="85">
        <v>277345</v>
      </c>
      <c r="IP66" s="162" t="s">
        <v>867</v>
      </c>
      <c r="IQ66" s="80">
        <v>0.6</v>
      </c>
      <c r="IR66" s="80">
        <v>0.6</v>
      </c>
      <c r="IS66" s="80">
        <v>1874.2</v>
      </c>
      <c r="IT66" s="80">
        <v>1866.1</v>
      </c>
      <c r="IU66" s="124">
        <v>49692</v>
      </c>
      <c r="IV66" s="72">
        <v>69.599999999999994</v>
      </c>
      <c r="IW66" s="72">
        <v>55.3</v>
      </c>
      <c r="IX66" s="72">
        <v>34.9</v>
      </c>
      <c r="IY66" s="72">
        <v>59.4</v>
      </c>
      <c r="IZ66" s="72">
        <v>20.399999999999999</v>
      </c>
      <c r="JA66" s="124">
        <v>3</v>
      </c>
      <c r="JB66" s="124">
        <v>14</v>
      </c>
      <c r="JC66" s="111">
        <v>52</v>
      </c>
      <c r="JD66" s="110">
        <v>0.69599999999999995</v>
      </c>
      <c r="JE66" s="109">
        <v>91.4</v>
      </c>
      <c r="JF66" s="109">
        <v>6.8</v>
      </c>
      <c r="JG66" s="109">
        <v>3.6</v>
      </c>
      <c r="JH66" s="108">
        <v>179439703</v>
      </c>
      <c r="JI66" s="74">
        <v>30.9</v>
      </c>
      <c r="JJ66" s="74">
        <v>44</v>
      </c>
      <c r="JK66" s="74" t="s">
        <v>439</v>
      </c>
      <c r="JL66" s="74" t="s">
        <v>439</v>
      </c>
      <c r="JM66" s="74">
        <v>46.7</v>
      </c>
      <c r="JN66" s="72">
        <v>54.7</v>
      </c>
      <c r="JO66" s="462">
        <v>2478</v>
      </c>
      <c r="JP66" s="74" t="s">
        <v>1208</v>
      </c>
      <c r="JQ66" s="74" t="s">
        <v>1208</v>
      </c>
      <c r="JR66" s="74" t="s">
        <v>1208</v>
      </c>
      <c r="JS66" s="72">
        <v>24</v>
      </c>
      <c r="JT66" s="72">
        <v>30.09</v>
      </c>
      <c r="JU66" s="71">
        <v>71814</v>
      </c>
      <c r="JV66" s="71">
        <v>1395</v>
      </c>
      <c r="JW66" s="71">
        <v>1313</v>
      </c>
      <c r="JX66" s="71">
        <v>6316</v>
      </c>
      <c r="JY66" s="71">
        <v>7495</v>
      </c>
      <c r="JZ66" s="71">
        <v>8527</v>
      </c>
      <c r="KA66" s="71">
        <v>9965</v>
      </c>
      <c r="KB66" s="71">
        <v>11566</v>
      </c>
      <c r="KC66" s="71">
        <v>13046</v>
      </c>
      <c r="KD66" s="71">
        <v>10953</v>
      </c>
      <c r="KE66" s="71">
        <v>9881</v>
      </c>
      <c r="KF66" s="71">
        <v>8404</v>
      </c>
      <c r="KG66" s="71">
        <v>6256</v>
      </c>
      <c r="KH66" s="74" t="s">
        <v>1208</v>
      </c>
      <c r="KI66" s="71">
        <v>4256</v>
      </c>
      <c r="KJ66" s="71">
        <v>1659</v>
      </c>
      <c r="KK66" s="71">
        <v>621</v>
      </c>
      <c r="KL66" s="71">
        <v>288</v>
      </c>
      <c r="KM66" s="71">
        <v>9338</v>
      </c>
      <c r="KN66" s="71">
        <v>8484</v>
      </c>
      <c r="KO66" s="71">
        <v>8591</v>
      </c>
      <c r="KP66" s="71">
        <v>10186</v>
      </c>
      <c r="KQ66" s="71">
        <v>12030</v>
      </c>
      <c r="KR66" s="71">
        <v>13595</v>
      </c>
      <c r="KS66" s="71">
        <v>15174</v>
      </c>
      <c r="KT66" s="71">
        <v>13175</v>
      </c>
      <c r="KU66" s="71">
        <v>12819</v>
      </c>
      <c r="KV66" s="71">
        <v>13243</v>
      </c>
      <c r="KW66" s="71">
        <v>14507</v>
      </c>
      <c r="KX66" s="74" t="s">
        <v>1207</v>
      </c>
      <c r="KY66" s="71">
        <v>15503</v>
      </c>
      <c r="KZ66" s="71">
        <v>11070</v>
      </c>
      <c r="LA66" s="71">
        <v>9137</v>
      </c>
      <c r="LB66" s="71">
        <v>13350</v>
      </c>
    </row>
    <row r="67" spans="1:314" ht="12" customHeight="1">
      <c r="A67" s="3">
        <v>462012</v>
      </c>
      <c r="B67" s="2" t="s">
        <v>749</v>
      </c>
      <c r="C67" s="94">
        <v>547.61</v>
      </c>
      <c r="D67" s="71">
        <v>600411</v>
      </c>
      <c r="E67" s="72">
        <v>13.8</v>
      </c>
      <c r="F67" s="72">
        <v>58.5</v>
      </c>
      <c r="G67" s="72">
        <v>27.7</v>
      </c>
      <c r="H67" s="79">
        <v>30682</v>
      </c>
      <c r="I67" s="79">
        <v>65060</v>
      </c>
      <c r="J67" s="79">
        <v>100352</v>
      </c>
      <c r="K67" s="71">
        <v>80779</v>
      </c>
      <c r="L67" s="71">
        <v>299529</v>
      </c>
      <c r="M67" s="71">
        <v>3330</v>
      </c>
      <c r="N67" s="71">
        <v>20049</v>
      </c>
      <c r="O67" s="74">
        <v>19774</v>
      </c>
      <c r="P67" s="74" t="s">
        <v>1208</v>
      </c>
      <c r="Q67" s="74" t="s">
        <v>1208</v>
      </c>
      <c r="R67" s="79">
        <v>591865</v>
      </c>
      <c r="S67" s="71">
        <v>593128</v>
      </c>
      <c r="T67" s="71">
        <v>598002</v>
      </c>
      <c r="U67" s="71">
        <v>651594</v>
      </c>
      <c r="V67" s="71">
        <v>1804964</v>
      </c>
      <c r="W67" s="71">
        <v>850892</v>
      </c>
      <c r="X67" s="71">
        <v>970107</v>
      </c>
      <c r="Y67" s="86">
        <v>117</v>
      </c>
      <c r="Z67" s="477">
        <v>202</v>
      </c>
      <c r="AA67" s="86">
        <v>78</v>
      </c>
      <c r="AB67" s="74" t="s">
        <v>1208</v>
      </c>
      <c r="AC67" s="74" t="s">
        <v>1208</v>
      </c>
      <c r="AD67" s="87">
        <v>78940</v>
      </c>
      <c r="AE67" s="71">
        <v>298889</v>
      </c>
      <c r="AF67" s="86">
        <v>2006</v>
      </c>
      <c r="AG67" s="71">
        <v>1900</v>
      </c>
      <c r="AH67" s="71">
        <v>201179</v>
      </c>
      <c r="AI67" s="71">
        <v>1502</v>
      </c>
      <c r="AJ67" s="74" t="s">
        <v>1208</v>
      </c>
      <c r="AK67" s="477">
        <v>24</v>
      </c>
      <c r="AL67" s="71">
        <v>2918</v>
      </c>
      <c r="AM67" s="74">
        <v>79</v>
      </c>
      <c r="AN67" s="71">
        <v>33170</v>
      </c>
      <c r="AO67" s="80">
        <v>1990.5</v>
      </c>
      <c r="AP67" s="71">
        <v>165</v>
      </c>
      <c r="AQ67" s="102">
        <v>39</v>
      </c>
      <c r="AR67" s="71">
        <v>15684</v>
      </c>
      <c r="AS67" s="80">
        <v>1130</v>
      </c>
      <c r="AT67" s="71">
        <v>11</v>
      </c>
      <c r="AU67" s="71">
        <v>532</v>
      </c>
      <c r="AV67" s="71">
        <v>17</v>
      </c>
      <c r="AW67" s="71">
        <v>20</v>
      </c>
      <c r="AX67" s="74" t="s">
        <v>1208</v>
      </c>
      <c r="AY67" s="74" t="s">
        <v>1208</v>
      </c>
      <c r="AZ67" s="74" t="s">
        <v>1208</v>
      </c>
      <c r="BA67" s="74" t="s">
        <v>1208</v>
      </c>
      <c r="BB67" s="72">
        <v>98.472385428907174</v>
      </c>
      <c r="BC67" s="72">
        <v>104.2</v>
      </c>
      <c r="BD67" s="72">
        <v>102.7</v>
      </c>
      <c r="BE67" s="74" t="s">
        <v>1208</v>
      </c>
      <c r="BF67" s="86">
        <v>38</v>
      </c>
      <c r="BG67" s="102">
        <v>40</v>
      </c>
      <c r="BH67" s="102">
        <v>40</v>
      </c>
      <c r="BI67" s="74" t="s">
        <v>1208</v>
      </c>
      <c r="BJ67" s="74" t="s">
        <v>1208</v>
      </c>
      <c r="BK67" s="86">
        <v>6</v>
      </c>
      <c r="BL67" s="86">
        <v>1</v>
      </c>
      <c r="BM67" s="102">
        <v>2</v>
      </c>
      <c r="BN67" s="102">
        <v>10</v>
      </c>
      <c r="BO67" s="74">
        <v>11</v>
      </c>
      <c r="BP67" s="71">
        <v>40119.83</v>
      </c>
      <c r="BQ67" s="74">
        <v>1</v>
      </c>
      <c r="BR67" s="71">
        <v>27950</v>
      </c>
      <c r="BS67" s="74">
        <v>1</v>
      </c>
      <c r="BT67" s="71">
        <v>15975</v>
      </c>
      <c r="BU67" s="74">
        <v>5</v>
      </c>
      <c r="BV67" s="71">
        <v>4209.67</v>
      </c>
      <c r="BW67" s="72">
        <v>44.4</v>
      </c>
      <c r="BX67" s="86">
        <v>3</v>
      </c>
      <c r="BY67" s="86">
        <v>3</v>
      </c>
      <c r="BZ67" s="86">
        <v>1658</v>
      </c>
      <c r="CA67" s="86">
        <v>12923</v>
      </c>
      <c r="CB67" s="72">
        <v>53.8</v>
      </c>
      <c r="CC67" s="101">
        <v>1.2</v>
      </c>
      <c r="CD67" s="72">
        <v>26.3</v>
      </c>
      <c r="CE67" s="72">
        <v>4.1477021464775321</v>
      </c>
      <c r="CF67" s="72">
        <v>61.263919999999999</v>
      </c>
      <c r="CG67" s="74">
        <v>87</v>
      </c>
      <c r="CH67" s="71">
        <v>14034</v>
      </c>
      <c r="CI67" s="74">
        <v>550</v>
      </c>
      <c r="CJ67" s="74">
        <v>2484</v>
      </c>
      <c r="CK67" s="74">
        <v>6116</v>
      </c>
      <c r="CL67" s="74">
        <v>1615</v>
      </c>
      <c r="CM67" s="74">
        <v>486</v>
      </c>
      <c r="CN67" s="74">
        <v>858</v>
      </c>
      <c r="CO67" s="94">
        <v>1.43</v>
      </c>
      <c r="CP67" s="101" t="s">
        <v>439</v>
      </c>
      <c r="CQ67" s="74" t="s">
        <v>439</v>
      </c>
      <c r="CR67" s="74" t="s">
        <v>439</v>
      </c>
      <c r="CS67" s="74">
        <v>7</v>
      </c>
      <c r="CT67" s="74">
        <v>3</v>
      </c>
      <c r="CU67" s="74">
        <v>170</v>
      </c>
      <c r="CV67" s="74">
        <v>46</v>
      </c>
      <c r="CW67" s="71">
        <v>2701</v>
      </c>
      <c r="CX67" s="74">
        <v>20</v>
      </c>
      <c r="CY67" s="74">
        <v>1438</v>
      </c>
      <c r="CZ67" s="86">
        <v>126</v>
      </c>
      <c r="DA67" s="86">
        <v>2065</v>
      </c>
      <c r="DB67" s="86">
        <v>23</v>
      </c>
      <c r="DC67" s="86">
        <v>226</v>
      </c>
      <c r="DD67" s="86">
        <v>30</v>
      </c>
      <c r="DE67" s="86">
        <v>787</v>
      </c>
      <c r="DF67" s="71">
        <v>19305</v>
      </c>
      <c r="DG67" s="71">
        <v>6574</v>
      </c>
      <c r="DH67" s="87">
        <v>3983</v>
      </c>
      <c r="DI67" s="87">
        <v>1760294.334</v>
      </c>
      <c r="DJ67" s="87">
        <v>1149384.746</v>
      </c>
      <c r="DK67" s="87">
        <v>1111772.8559999999</v>
      </c>
      <c r="DL67" s="71">
        <v>165793</v>
      </c>
      <c r="DM67" s="74">
        <v>20</v>
      </c>
      <c r="DN67" s="87">
        <v>34440</v>
      </c>
      <c r="DO67" s="87">
        <v>4278</v>
      </c>
      <c r="DP67" s="87">
        <v>3499</v>
      </c>
      <c r="DQ67" s="86">
        <v>326</v>
      </c>
      <c r="DR67" s="86">
        <v>4229</v>
      </c>
      <c r="DS67" s="71">
        <v>16453</v>
      </c>
      <c r="DT67" s="122">
        <v>28988</v>
      </c>
      <c r="DU67" s="71">
        <v>6153</v>
      </c>
      <c r="DV67" s="71">
        <v>6673</v>
      </c>
      <c r="DW67" s="86">
        <v>830</v>
      </c>
      <c r="DX67" s="86">
        <v>715</v>
      </c>
      <c r="DY67" s="86">
        <v>16</v>
      </c>
      <c r="DZ67" s="86">
        <v>4874</v>
      </c>
      <c r="EA67" s="86">
        <v>86</v>
      </c>
      <c r="EB67" s="86">
        <v>14531</v>
      </c>
      <c r="EC67" s="74" t="s">
        <v>1208</v>
      </c>
      <c r="ED67" s="116">
        <v>181</v>
      </c>
      <c r="EE67" s="71">
        <v>18967</v>
      </c>
      <c r="EF67" s="118">
        <v>17687</v>
      </c>
      <c r="EG67" s="74">
        <v>82</v>
      </c>
      <c r="EH67" s="115">
        <v>2413</v>
      </c>
      <c r="EI67" s="86">
        <v>168</v>
      </c>
      <c r="EJ67" s="86">
        <v>181</v>
      </c>
      <c r="EK67" s="72">
        <v>78.2</v>
      </c>
      <c r="EL67" s="86">
        <v>62</v>
      </c>
      <c r="EM67" s="86">
        <v>94</v>
      </c>
      <c r="EN67" s="86">
        <v>2368</v>
      </c>
      <c r="EO67" s="87">
        <v>647</v>
      </c>
      <c r="EP67" s="87">
        <v>62</v>
      </c>
      <c r="EQ67" s="87">
        <v>4833</v>
      </c>
      <c r="ER67" s="71">
        <v>4800</v>
      </c>
      <c r="ES67" s="72">
        <v>98.1</v>
      </c>
      <c r="ET67" s="72">
        <v>97.6</v>
      </c>
      <c r="EU67" s="87">
        <v>298</v>
      </c>
      <c r="EV67" s="72">
        <v>25.1</v>
      </c>
      <c r="EW67" s="87">
        <v>118491</v>
      </c>
      <c r="EX67" s="72">
        <v>33.9</v>
      </c>
      <c r="EY67" s="87">
        <v>461149</v>
      </c>
      <c r="EZ67" s="72">
        <v>-0.2</v>
      </c>
      <c r="FA67" s="121">
        <v>656</v>
      </c>
      <c r="FB67" s="121">
        <v>41</v>
      </c>
      <c r="FC67" s="120">
        <v>11561</v>
      </c>
      <c r="FD67" s="86">
        <v>162</v>
      </c>
      <c r="FE67" s="328" t="s">
        <v>1209</v>
      </c>
      <c r="FF67" s="86">
        <v>100</v>
      </c>
      <c r="FG67" s="72">
        <v>100</v>
      </c>
      <c r="FH67" s="71">
        <v>215270</v>
      </c>
      <c r="FI67" s="71">
        <v>72525</v>
      </c>
      <c r="FJ67" s="71">
        <v>45</v>
      </c>
      <c r="FK67" s="115">
        <v>140170</v>
      </c>
      <c r="FL67" s="71">
        <v>110052</v>
      </c>
      <c r="FM67" s="71">
        <v>27501</v>
      </c>
      <c r="FN67" s="71">
        <v>2617</v>
      </c>
      <c r="FO67" s="71">
        <v>2575</v>
      </c>
      <c r="FP67" s="119">
        <v>12.7</v>
      </c>
      <c r="FQ67" s="116">
        <v>685</v>
      </c>
      <c r="FR67" s="111">
        <v>7.9</v>
      </c>
      <c r="FS67" s="118">
        <v>16600</v>
      </c>
      <c r="FT67" s="86">
        <v>196</v>
      </c>
      <c r="FU67" s="86">
        <v>709</v>
      </c>
      <c r="FV67" s="86">
        <v>2422</v>
      </c>
      <c r="FW67" s="96">
        <v>44</v>
      </c>
      <c r="FX67" s="95">
        <v>1147</v>
      </c>
      <c r="FY67" s="149">
        <v>54.544797086932782</v>
      </c>
      <c r="FZ67" s="74" t="s">
        <v>1208</v>
      </c>
      <c r="GA67" s="111">
        <v>99</v>
      </c>
      <c r="GB67" s="111">
        <v>92.9</v>
      </c>
      <c r="GC67" s="72">
        <v>79.5</v>
      </c>
      <c r="GD67" s="80">
        <v>72.5</v>
      </c>
      <c r="GE67" s="117">
        <v>155</v>
      </c>
      <c r="GF67" s="116">
        <v>21</v>
      </c>
      <c r="GG67" s="116">
        <v>106</v>
      </c>
      <c r="GH67" s="86">
        <v>1754</v>
      </c>
      <c r="GI67" s="86">
        <v>13</v>
      </c>
      <c r="GJ67" s="86">
        <v>2509</v>
      </c>
      <c r="GK67" s="86">
        <v>4108</v>
      </c>
      <c r="GL67" s="86">
        <v>7</v>
      </c>
      <c r="GM67" s="115">
        <v>5114000</v>
      </c>
      <c r="GN67" s="114">
        <v>9438</v>
      </c>
      <c r="GO67" s="86">
        <v>34731882</v>
      </c>
      <c r="GP67" s="86">
        <v>14591255</v>
      </c>
      <c r="GQ67" s="71">
        <v>27279</v>
      </c>
      <c r="GR67" s="74">
        <v>82</v>
      </c>
      <c r="GS67" s="74">
        <v>3470</v>
      </c>
      <c r="GT67" s="74">
        <v>23727</v>
      </c>
      <c r="GU67" s="71">
        <v>274569</v>
      </c>
      <c r="GV67" s="71">
        <v>637</v>
      </c>
      <c r="GW67" s="71">
        <v>35750</v>
      </c>
      <c r="GX67" s="71">
        <v>238182</v>
      </c>
      <c r="GY67" s="71">
        <v>1885</v>
      </c>
      <c r="GZ67" s="71">
        <v>18851</v>
      </c>
      <c r="HA67" s="71">
        <v>1942237</v>
      </c>
      <c r="HB67" s="71">
        <v>4218</v>
      </c>
      <c r="HC67" s="71">
        <v>34785</v>
      </c>
      <c r="HD67" s="71">
        <v>662715</v>
      </c>
      <c r="HE67" s="71">
        <v>444</v>
      </c>
      <c r="HF67" s="71">
        <v>11676</v>
      </c>
      <c r="HG67" s="71">
        <v>350117.61</v>
      </c>
      <c r="HH67" s="74">
        <v>441</v>
      </c>
      <c r="HI67" s="86">
        <v>10494</v>
      </c>
      <c r="HJ67" s="86">
        <v>327170</v>
      </c>
      <c r="HK67" s="88" t="s">
        <v>439</v>
      </c>
      <c r="HL67" s="86">
        <v>850</v>
      </c>
      <c r="HM67" s="71">
        <v>3591</v>
      </c>
      <c r="HN67" s="71">
        <v>881</v>
      </c>
      <c r="HO67" s="87">
        <v>174</v>
      </c>
      <c r="HP67" s="74" t="s">
        <v>1208</v>
      </c>
      <c r="HQ67" s="74" t="s">
        <v>1208</v>
      </c>
      <c r="HR67" s="74" t="s">
        <v>1208</v>
      </c>
      <c r="HS67" s="87">
        <v>113</v>
      </c>
      <c r="HT67" s="71">
        <v>2665340</v>
      </c>
      <c r="HU67" s="71">
        <v>21451291</v>
      </c>
      <c r="HV67" s="86">
        <v>2187153</v>
      </c>
      <c r="HW67" s="86">
        <v>2633225</v>
      </c>
      <c r="HX67" s="86">
        <v>414791</v>
      </c>
      <c r="HY67" s="86">
        <v>17346</v>
      </c>
      <c r="HZ67" s="86">
        <v>29706</v>
      </c>
      <c r="IA67" s="86">
        <v>243723</v>
      </c>
      <c r="IB67" s="86">
        <v>207933</v>
      </c>
      <c r="IC67" s="85">
        <v>10500</v>
      </c>
      <c r="ID67" s="85" t="s">
        <v>439</v>
      </c>
      <c r="IE67" s="85">
        <v>5887954</v>
      </c>
      <c r="IF67" s="79" t="s">
        <v>439</v>
      </c>
      <c r="IG67" s="79">
        <v>130</v>
      </c>
      <c r="IH67" s="85" t="s">
        <v>439</v>
      </c>
      <c r="II67" s="79">
        <v>113</v>
      </c>
      <c r="IJ67" s="85">
        <v>45234</v>
      </c>
      <c r="IK67" s="71">
        <v>332083</v>
      </c>
      <c r="IL67" s="79">
        <v>36421</v>
      </c>
      <c r="IM67" s="113" t="s">
        <v>439</v>
      </c>
      <c r="IN67" s="112">
        <v>75.709999999999994</v>
      </c>
      <c r="IO67" s="85">
        <v>478507</v>
      </c>
      <c r="IP67" s="162">
        <v>0.2</v>
      </c>
      <c r="IQ67" s="80">
        <v>4.2</v>
      </c>
      <c r="IR67" s="80">
        <v>3.5</v>
      </c>
      <c r="IS67" s="71">
        <v>2810</v>
      </c>
      <c r="IT67" s="71">
        <v>2540</v>
      </c>
      <c r="IU67" s="71">
        <v>9400</v>
      </c>
      <c r="IV67" s="72">
        <v>67.599999999999994</v>
      </c>
      <c r="IW67" s="72">
        <v>56.2</v>
      </c>
      <c r="IX67" s="72">
        <v>29.8</v>
      </c>
      <c r="IY67" s="72">
        <v>63.9</v>
      </c>
      <c r="IZ67" s="72">
        <v>19.7</v>
      </c>
      <c r="JA67" s="79">
        <v>3</v>
      </c>
      <c r="JB67" s="79">
        <v>11</v>
      </c>
      <c r="JC67" s="111">
        <v>52.1</v>
      </c>
      <c r="JD67" s="110">
        <v>0.73299999999999998</v>
      </c>
      <c r="JE67" s="109">
        <v>93.6</v>
      </c>
      <c r="JF67" s="109">
        <v>3</v>
      </c>
      <c r="JG67" s="109">
        <v>3.4</v>
      </c>
      <c r="JH67" s="108">
        <v>260131252</v>
      </c>
      <c r="JI67" s="74">
        <v>31.9</v>
      </c>
      <c r="JJ67" s="74">
        <v>44.6</v>
      </c>
      <c r="JK67" s="107" t="s">
        <v>439</v>
      </c>
      <c r="JL67" s="107" t="s">
        <v>439</v>
      </c>
      <c r="JM67" s="106">
        <v>37.299999999999997</v>
      </c>
      <c r="JN67" s="72">
        <v>50</v>
      </c>
      <c r="JO67" s="462">
        <v>5627</v>
      </c>
      <c r="JP67" s="74" t="s">
        <v>1208</v>
      </c>
      <c r="JQ67" s="74" t="s">
        <v>1208</v>
      </c>
      <c r="JR67" s="74" t="s">
        <v>1208</v>
      </c>
      <c r="JS67" s="72">
        <v>24</v>
      </c>
      <c r="JT67" s="72">
        <v>35.299999999999997</v>
      </c>
      <c r="JU67" s="71">
        <v>104104</v>
      </c>
      <c r="JV67" s="71">
        <v>1946</v>
      </c>
      <c r="JW67" s="71">
        <v>1967</v>
      </c>
      <c r="JX67" s="71">
        <v>9932</v>
      </c>
      <c r="JY67" s="71">
        <v>11370</v>
      </c>
      <c r="JZ67" s="71">
        <v>11968</v>
      </c>
      <c r="KA67" s="71">
        <v>13973</v>
      </c>
      <c r="KB67" s="71">
        <v>16277</v>
      </c>
      <c r="KC67" s="71">
        <v>17251</v>
      </c>
      <c r="KD67" s="71">
        <v>15391</v>
      </c>
      <c r="KE67" s="71">
        <v>14171</v>
      </c>
      <c r="KF67" s="71">
        <v>12356</v>
      </c>
      <c r="KG67" s="71">
        <v>9192</v>
      </c>
      <c r="KH67" s="74" t="s">
        <v>1208</v>
      </c>
      <c r="KI67" s="71">
        <v>5369</v>
      </c>
      <c r="KJ67" s="71">
        <v>1983</v>
      </c>
      <c r="KK67" s="71">
        <v>738</v>
      </c>
      <c r="KL67" s="71">
        <v>387</v>
      </c>
      <c r="KM67" s="71">
        <v>13856</v>
      </c>
      <c r="KN67" s="71">
        <v>13221</v>
      </c>
      <c r="KO67" s="71">
        <v>13099</v>
      </c>
      <c r="KP67" s="71">
        <v>14960</v>
      </c>
      <c r="KQ67" s="71">
        <v>17702</v>
      </c>
      <c r="KR67" s="71">
        <v>19785</v>
      </c>
      <c r="KS67" s="71">
        <v>20671</v>
      </c>
      <c r="KT67" s="71">
        <v>18954</v>
      </c>
      <c r="KU67" s="71">
        <v>19117</v>
      </c>
      <c r="KV67" s="71">
        <v>20213</v>
      </c>
      <c r="KW67" s="71">
        <v>21747</v>
      </c>
      <c r="KX67" s="74" t="s">
        <v>1207</v>
      </c>
      <c r="KY67" s="71">
        <v>20987</v>
      </c>
      <c r="KZ67" s="71">
        <v>15643</v>
      </c>
      <c r="LA67" s="71">
        <v>13152</v>
      </c>
      <c r="LB67" s="71">
        <v>20074</v>
      </c>
    </row>
    <row r="68" spans="1:314" ht="12" customHeight="1">
      <c r="A68" s="3">
        <v>472018</v>
      </c>
      <c r="B68" s="2" t="s">
        <v>750</v>
      </c>
      <c r="C68" s="94">
        <v>41.42</v>
      </c>
      <c r="D68" s="71">
        <v>319012</v>
      </c>
      <c r="E68" s="72">
        <v>14.7</v>
      </c>
      <c r="F68" s="72">
        <v>61.6</v>
      </c>
      <c r="G68" s="72">
        <v>23.7</v>
      </c>
      <c r="H68" s="79">
        <v>17431</v>
      </c>
      <c r="I68" s="79">
        <v>37126</v>
      </c>
      <c r="J68" s="79">
        <v>56940</v>
      </c>
      <c r="K68" s="71">
        <v>36599</v>
      </c>
      <c r="L68" s="71">
        <v>155473</v>
      </c>
      <c r="M68" s="71">
        <v>4936</v>
      </c>
      <c r="N68" s="71">
        <v>15546</v>
      </c>
      <c r="O68" s="74">
        <v>16970</v>
      </c>
      <c r="P68" s="74" t="s">
        <v>1208</v>
      </c>
      <c r="Q68" s="74" t="s">
        <v>1208</v>
      </c>
      <c r="R68" s="79">
        <v>319012</v>
      </c>
      <c r="S68" s="71">
        <v>317625</v>
      </c>
      <c r="T68" s="71">
        <v>354793</v>
      </c>
      <c r="U68" s="71">
        <v>140870</v>
      </c>
      <c r="V68" s="71">
        <v>771149</v>
      </c>
      <c r="W68" s="71">
        <v>311545</v>
      </c>
      <c r="X68" s="71">
        <v>665346</v>
      </c>
      <c r="Y68" s="86">
        <v>1</v>
      </c>
      <c r="Z68" s="477">
        <v>108</v>
      </c>
      <c r="AA68" s="86">
        <v>31</v>
      </c>
      <c r="AB68" s="74" t="s">
        <v>1208</v>
      </c>
      <c r="AC68" s="74" t="s">
        <v>1208</v>
      </c>
      <c r="AD68" s="87" t="s">
        <v>439</v>
      </c>
      <c r="AE68" s="87">
        <v>1016</v>
      </c>
      <c r="AF68" s="86">
        <v>1105</v>
      </c>
      <c r="AG68" s="71">
        <v>1668</v>
      </c>
      <c r="AH68" s="71" t="s">
        <v>439</v>
      </c>
      <c r="AI68" s="71" t="s">
        <v>439</v>
      </c>
      <c r="AJ68" s="74" t="s">
        <v>1208</v>
      </c>
      <c r="AK68" s="476">
        <v>6</v>
      </c>
      <c r="AL68" s="71">
        <v>679</v>
      </c>
      <c r="AM68" s="74">
        <v>36</v>
      </c>
      <c r="AN68" s="71">
        <v>19272</v>
      </c>
      <c r="AO68" s="71">
        <v>1115</v>
      </c>
      <c r="AP68" s="71">
        <v>346</v>
      </c>
      <c r="AQ68" s="102">
        <v>18</v>
      </c>
      <c r="AR68" s="71">
        <v>8650</v>
      </c>
      <c r="AS68" s="71">
        <v>619</v>
      </c>
      <c r="AT68" s="71">
        <v>3</v>
      </c>
      <c r="AU68" s="71">
        <v>388</v>
      </c>
      <c r="AV68" s="71">
        <v>10</v>
      </c>
      <c r="AW68" s="71">
        <v>74</v>
      </c>
      <c r="AX68" s="74" t="s">
        <v>1208</v>
      </c>
      <c r="AY68" s="74" t="s">
        <v>1208</v>
      </c>
      <c r="AZ68" s="74" t="s">
        <v>1208</v>
      </c>
      <c r="BA68" s="74" t="s">
        <v>1208</v>
      </c>
      <c r="BB68" s="72">
        <v>95.089285714285708</v>
      </c>
      <c r="BC68" s="72">
        <v>126.9</v>
      </c>
      <c r="BD68" s="72">
        <v>132.4</v>
      </c>
      <c r="BE68" s="74" t="s">
        <v>1208</v>
      </c>
      <c r="BF68" s="86">
        <v>13</v>
      </c>
      <c r="BG68" s="102">
        <v>13</v>
      </c>
      <c r="BH68" s="102">
        <v>1</v>
      </c>
      <c r="BI68" s="74" t="s">
        <v>1208</v>
      </c>
      <c r="BJ68" s="74" t="s">
        <v>1208</v>
      </c>
      <c r="BK68" s="86">
        <v>12</v>
      </c>
      <c r="BL68" s="86">
        <v>12</v>
      </c>
      <c r="BM68" s="102">
        <v>15</v>
      </c>
      <c r="BN68" s="102">
        <v>6</v>
      </c>
      <c r="BO68" s="74">
        <v>1</v>
      </c>
      <c r="BP68" s="71">
        <v>10114</v>
      </c>
      <c r="BQ68" s="74" t="s">
        <v>439</v>
      </c>
      <c r="BR68" s="71" t="s">
        <v>439</v>
      </c>
      <c r="BS68" s="74">
        <v>1</v>
      </c>
      <c r="BT68" s="71">
        <v>50395</v>
      </c>
      <c r="BU68" s="74">
        <v>1</v>
      </c>
      <c r="BV68" s="71">
        <v>288</v>
      </c>
      <c r="BW68" s="72">
        <v>40.9</v>
      </c>
      <c r="BX68" s="86">
        <v>0</v>
      </c>
      <c r="BY68" s="86">
        <v>3</v>
      </c>
      <c r="BZ68" s="86">
        <v>0</v>
      </c>
      <c r="CA68" s="86">
        <v>3199</v>
      </c>
      <c r="CB68" s="72">
        <v>57.3</v>
      </c>
      <c r="CC68" s="101">
        <v>0.71</v>
      </c>
      <c r="CD68" s="72">
        <v>28.9</v>
      </c>
      <c r="CE68" s="72">
        <v>6.0951688200187215</v>
      </c>
      <c r="CF68" s="72">
        <v>64.059690000000003</v>
      </c>
      <c r="CG68" s="74">
        <v>18</v>
      </c>
      <c r="CH68" s="71">
        <v>9568</v>
      </c>
      <c r="CI68" s="74">
        <v>269</v>
      </c>
      <c r="CJ68" s="74">
        <v>823</v>
      </c>
      <c r="CK68" s="74">
        <v>2789</v>
      </c>
      <c r="CL68" s="74">
        <v>761</v>
      </c>
      <c r="CM68" s="74">
        <v>220</v>
      </c>
      <c r="CN68" s="74">
        <v>374</v>
      </c>
      <c r="CO68" s="94">
        <v>1.4980599999999999</v>
      </c>
      <c r="CP68" s="101">
        <v>109660000</v>
      </c>
      <c r="CQ68" s="74">
        <v>3</v>
      </c>
      <c r="CR68" s="74">
        <v>8</v>
      </c>
      <c r="CS68" s="74">
        <v>4</v>
      </c>
      <c r="CT68" s="74">
        <v>1</v>
      </c>
      <c r="CU68" s="74">
        <v>70</v>
      </c>
      <c r="CV68" s="74">
        <v>7</v>
      </c>
      <c r="CW68" s="71">
        <v>620</v>
      </c>
      <c r="CX68" s="74">
        <v>6</v>
      </c>
      <c r="CY68" s="74">
        <v>482</v>
      </c>
      <c r="CZ68" s="86">
        <v>26</v>
      </c>
      <c r="DA68" s="86">
        <v>297</v>
      </c>
      <c r="DB68" s="86">
        <v>4</v>
      </c>
      <c r="DC68" s="86">
        <v>21</v>
      </c>
      <c r="DD68" s="86">
        <v>16</v>
      </c>
      <c r="DE68" s="86">
        <v>403</v>
      </c>
      <c r="DF68" s="71">
        <v>9564</v>
      </c>
      <c r="DG68" s="71">
        <v>1219</v>
      </c>
      <c r="DH68" s="87">
        <v>1451</v>
      </c>
      <c r="DI68" s="87">
        <v>1322561.4350000001</v>
      </c>
      <c r="DJ68" s="87">
        <v>240340.663</v>
      </c>
      <c r="DK68" s="87">
        <v>413042.10700000002</v>
      </c>
      <c r="DL68" s="71">
        <v>75903</v>
      </c>
      <c r="DM68" s="74">
        <v>18</v>
      </c>
      <c r="DN68" s="87">
        <v>14843</v>
      </c>
      <c r="DO68" s="87">
        <v>2525</v>
      </c>
      <c r="DP68" s="87">
        <v>1320</v>
      </c>
      <c r="DQ68" s="86">
        <v>59</v>
      </c>
      <c r="DR68" s="86">
        <v>823</v>
      </c>
      <c r="DS68" s="71">
        <v>1723</v>
      </c>
      <c r="DT68" s="100">
        <v>13819</v>
      </c>
      <c r="DU68" s="71">
        <v>3326</v>
      </c>
      <c r="DV68" s="71">
        <v>6003</v>
      </c>
      <c r="DW68" s="86">
        <v>560</v>
      </c>
      <c r="DX68" s="86">
        <v>495</v>
      </c>
      <c r="DY68" s="86">
        <v>0</v>
      </c>
      <c r="DZ68" s="86">
        <v>3487</v>
      </c>
      <c r="EA68" s="86">
        <v>34</v>
      </c>
      <c r="EB68" s="86">
        <v>11695</v>
      </c>
      <c r="EC68" s="74" t="s">
        <v>1208</v>
      </c>
      <c r="ED68" s="91">
        <v>157</v>
      </c>
      <c r="EE68" s="71">
        <v>13298</v>
      </c>
      <c r="EF68" s="97">
        <v>11910</v>
      </c>
      <c r="EG68" s="74">
        <v>37</v>
      </c>
      <c r="EH68" s="90">
        <v>3388</v>
      </c>
      <c r="EI68" s="86">
        <v>118</v>
      </c>
      <c r="EJ68" s="86">
        <v>122</v>
      </c>
      <c r="EK68" s="72">
        <v>72.400000000000006</v>
      </c>
      <c r="EL68" s="86">
        <v>99</v>
      </c>
      <c r="EM68" s="86">
        <v>323</v>
      </c>
      <c r="EN68" s="86">
        <v>2580</v>
      </c>
      <c r="EO68" s="87">
        <v>259</v>
      </c>
      <c r="EP68" s="87">
        <v>45</v>
      </c>
      <c r="EQ68" s="87">
        <v>2493</v>
      </c>
      <c r="ER68" s="71">
        <v>2807</v>
      </c>
      <c r="ES68" s="72">
        <v>86.6</v>
      </c>
      <c r="ET68" s="72">
        <v>81.8</v>
      </c>
      <c r="EU68" s="87">
        <v>38</v>
      </c>
      <c r="EV68" s="72">
        <v>41.25</v>
      </c>
      <c r="EW68" s="87">
        <v>78446</v>
      </c>
      <c r="EX68" s="72">
        <v>30.4</v>
      </c>
      <c r="EY68" s="87">
        <v>357014.64177905821</v>
      </c>
      <c r="EZ68" s="72">
        <v>-2.34</v>
      </c>
      <c r="FA68" s="86">
        <v>205</v>
      </c>
      <c r="FB68" s="86">
        <v>38</v>
      </c>
      <c r="FC68" s="99">
        <v>595</v>
      </c>
      <c r="FD68" s="86">
        <v>139</v>
      </c>
      <c r="FE68" s="424" t="s">
        <v>1209</v>
      </c>
      <c r="FF68" s="86">
        <v>94.1</v>
      </c>
      <c r="FG68" s="72">
        <v>96.3</v>
      </c>
      <c r="FH68" s="71">
        <v>105302</v>
      </c>
      <c r="FI68" s="71">
        <v>3592</v>
      </c>
      <c r="FJ68" s="71">
        <v>521</v>
      </c>
      <c r="FK68" s="90">
        <v>101521</v>
      </c>
      <c r="FL68" s="71">
        <v>86876</v>
      </c>
      <c r="FM68" s="71">
        <v>11778</v>
      </c>
      <c r="FN68" s="71">
        <v>2867</v>
      </c>
      <c r="FO68" s="71">
        <v>189</v>
      </c>
      <c r="FP68" s="98">
        <v>17.059999999999999</v>
      </c>
      <c r="FQ68" s="91">
        <v>166</v>
      </c>
      <c r="FR68" s="78">
        <v>5.9</v>
      </c>
      <c r="FS68" s="97">
        <v>8858</v>
      </c>
      <c r="FT68" s="86">
        <v>0</v>
      </c>
      <c r="FU68" s="86">
        <v>176</v>
      </c>
      <c r="FV68" s="86">
        <v>2063</v>
      </c>
      <c r="FW68" s="96">
        <v>16</v>
      </c>
      <c r="FX68" s="95">
        <v>692</v>
      </c>
      <c r="FY68" s="149">
        <v>37.571579396320871</v>
      </c>
      <c r="FZ68" s="74" t="s">
        <v>1208</v>
      </c>
      <c r="GA68" s="111">
        <v>100</v>
      </c>
      <c r="GB68" s="111">
        <v>96.5</v>
      </c>
      <c r="GC68" s="72">
        <v>98.2</v>
      </c>
      <c r="GD68" s="80">
        <v>49.2</v>
      </c>
      <c r="GE68" s="92">
        <v>52</v>
      </c>
      <c r="GF68" s="91">
        <v>7</v>
      </c>
      <c r="GG68" s="91">
        <v>66</v>
      </c>
      <c r="GH68" s="86">
        <v>736</v>
      </c>
      <c r="GI68" s="86">
        <v>2</v>
      </c>
      <c r="GJ68" s="86">
        <v>1517</v>
      </c>
      <c r="GK68" s="86">
        <v>1524</v>
      </c>
      <c r="GL68" s="86">
        <v>4</v>
      </c>
      <c r="GM68" s="90" t="s">
        <v>439</v>
      </c>
      <c r="GN68" s="89">
        <v>20911</v>
      </c>
      <c r="GO68" s="86" t="s">
        <v>439</v>
      </c>
      <c r="GP68" s="86" t="s">
        <v>439</v>
      </c>
      <c r="GQ68" s="71">
        <v>17339</v>
      </c>
      <c r="GR68" s="74">
        <v>12</v>
      </c>
      <c r="GS68" s="74">
        <v>1158</v>
      </c>
      <c r="GT68" s="74">
        <v>16169</v>
      </c>
      <c r="GU68" s="71">
        <v>156031</v>
      </c>
      <c r="GV68" s="71">
        <v>91</v>
      </c>
      <c r="GW68" s="71">
        <v>10938</v>
      </c>
      <c r="GX68" s="71">
        <v>145002</v>
      </c>
      <c r="GY68" s="71">
        <v>741</v>
      </c>
      <c r="GZ68" s="71">
        <v>6129</v>
      </c>
      <c r="HA68" s="71">
        <v>521364</v>
      </c>
      <c r="HB68" s="71">
        <v>2407</v>
      </c>
      <c r="HC68" s="71">
        <v>16918</v>
      </c>
      <c r="HD68" s="71">
        <v>328001</v>
      </c>
      <c r="HE68" s="71">
        <v>83</v>
      </c>
      <c r="HF68" s="71">
        <v>2068</v>
      </c>
      <c r="HG68" s="71">
        <v>28852.47</v>
      </c>
      <c r="HH68" s="74">
        <v>82</v>
      </c>
      <c r="HI68" s="86">
        <v>1768</v>
      </c>
      <c r="HJ68" s="86">
        <v>28852</v>
      </c>
      <c r="HK68" s="88">
        <v>0.16</v>
      </c>
      <c r="HL68" s="86">
        <v>0</v>
      </c>
      <c r="HM68" s="71">
        <v>93</v>
      </c>
      <c r="HN68" s="71">
        <v>62</v>
      </c>
      <c r="HO68" s="87">
        <v>0.16</v>
      </c>
      <c r="HP68" s="74" t="s">
        <v>1208</v>
      </c>
      <c r="HQ68" s="74" t="s">
        <v>1208</v>
      </c>
      <c r="HR68" s="74" t="s">
        <v>1208</v>
      </c>
      <c r="HS68" s="87">
        <v>0.16</v>
      </c>
      <c r="HT68" s="71">
        <v>393142</v>
      </c>
      <c r="HU68" s="71">
        <v>3124200</v>
      </c>
      <c r="HV68" s="86">
        <v>407451</v>
      </c>
      <c r="HW68" s="86">
        <v>405446</v>
      </c>
      <c r="HX68" s="86">
        <v>213623</v>
      </c>
      <c r="HY68" s="86">
        <v>940</v>
      </c>
      <c r="HZ68" s="86">
        <v>3640</v>
      </c>
      <c r="IA68" s="86">
        <v>170044</v>
      </c>
      <c r="IB68" s="86">
        <v>147850</v>
      </c>
      <c r="IC68" s="85">
        <v>10297</v>
      </c>
      <c r="ID68" s="85">
        <v>3792511</v>
      </c>
      <c r="IE68" s="85" t="s">
        <v>439</v>
      </c>
      <c r="IF68" s="79">
        <v>671</v>
      </c>
      <c r="IG68" s="79" t="s">
        <v>439</v>
      </c>
      <c r="IH68" s="85">
        <v>311</v>
      </c>
      <c r="II68" s="79" t="s">
        <v>439</v>
      </c>
      <c r="IJ68" s="85">
        <v>0</v>
      </c>
      <c r="IK68" s="71">
        <v>144490</v>
      </c>
      <c r="IL68" s="79">
        <v>7600</v>
      </c>
      <c r="IM68" s="84">
        <v>0</v>
      </c>
      <c r="IN68" s="83">
        <v>38.68</v>
      </c>
      <c r="IO68" s="82">
        <v>316580</v>
      </c>
      <c r="IP68" s="162">
        <v>12.9</v>
      </c>
      <c r="IQ68" s="80">
        <v>11.7</v>
      </c>
      <c r="IR68" s="80">
        <v>11.7</v>
      </c>
      <c r="IS68" s="80">
        <v>881.7</v>
      </c>
      <c r="IT68" s="80">
        <v>881.4</v>
      </c>
      <c r="IU68" s="71" t="s">
        <v>439</v>
      </c>
      <c r="IV68" s="72">
        <v>77.7</v>
      </c>
      <c r="IW68" s="72">
        <v>57.2</v>
      </c>
      <c r="IX68" s="72">
        <v>35.299999999999997</v>
      </c>
      <c r="IY68" s="72">
        <v>52.1</v>
      </c>
      <c r="IZ68" s="72">
        <v>15.9</v>
      </c>
      <c r="JA68" s="79">
        <v>3</v>
      </c>
      <c r="JB68" s="79">
        <v>5</v>
      </c>
      <c r="JC68" s="78">
        <v>15.5</v>
      </c>
      <c r="JD68" s="77">
        <v>0.84</v>
      </c>
      <c r="JE68" s="76">
        <v>90.314264835870304</v>
      </c>
      <c r="JF68" s="76">
        <v>9.5</v>
      </c>
      <c r="JG68" s="76">
        <v>11.2997559264795</v>
      </c>
      <c r="JH68" s="75">
        <v>135624183</v>
      </c>
      <c r="JI68" s="74">
        <v>33.94</v>
      </c>
      <c r="JJ68" s="74">
        <v>48.19</v>
      </c>
      <c r="JK68" s="74" t="s">
        <v>439</v>
      </c>
      <c r="JL68" s="74" t="s">
        <v>439</v>
      </c>
      <c r="JM68" s="74">
        <v>65</v>
      </c>
      <c r="JN68" s="72">
        <v>48.3</v>
      </c>
      <c r="JO68" s="461">
        <v>2389</v>
      </c>
      <c r="JP68" s="74" t="s">
        <v>1208</v>
      </c>
      <c r="JQ68" s="74" t="s">
        <v>1208</v>
      </c>
      <c r="JR68" s="74" t="s">
        <v>1208</v>
      </c>
      <c r="JS68" s="72">
        <v>12</v>
      </c>
      <c r="JT68" s="72">
        <v>39.200000000000003</v>
      </c>
      <c r="JU68" s="71">
        <v>65002</v>
      </c>
      <c r="JV68" s="71">
        <v>1458</v>
      </c>
      <c r="JW68" s="71">
        <v>1179</v>
      </c>
      <c r="JX68" s="71">
        <v>5553</v>
      </c>
      <c r="JY68" s="71">
        <v>6931</v>
      </c>
      <c r="JZ68" s="71">
        <v>7321</v>
      </c>
      <c r="KA68" s="71">
        <v>7994</v>
      </c>
      <c r="KB68" s="71">
        <v>8698</v>
      </c>
      <c r="KC68" s="71">
        <v>9942</v>
      </c>
      <c r="KD68" s="71">
        <v>8599</v>
      </c>
      <c r="KE68" s="71">
        <v>7244</v>
      </c>
      <c r="KF68" s="71">
        <v>5909</v>
      </c>
      <c r="KG68" s="71">
        <v>4175</v>
      </c>
      <c r="KH68" s="74" t="s">
        <v>1208</v>
      </c>
      <c r="KI68" s="71">
        <v>2343</v>
      </c>
      <c r="KJ68" s="71">
        <v>796</v>
      </c>
      <c r="KK68" s="71">
        <v>353</v>
      </c>
      <c r="KL68" s="71">
        <v>172</v>
      </c>
      <c r="KM68" s="71">
        <v>8077</v>
      </c>
      <c r="KN68" s="71">
        <v>7425</v>
      </c>
      <c r="KO68" s="71">
        <v>7904</v>
      </c>
      <c r="KP68" s="71">
        <v>8868</v>
      </c>
      <c r="KQ68" s="71">
        <v>9891</v>
      </c>
      <c r="KR68" s="71">
        <v>10636</v>
      </c>
      <c r="KS68" s="71">
        <v>12159</v>
      </c>
      <c r="KT68" s="71">
        <v>10948</v>
      </c>
      <c r="KU68" s="71">
        <v>9829</v>
      </c>
      <c r="KV68" s="71">
        <v>9532</v>
      </c>
      <c r="KW68" s="71">
        <v>10441</v>
      </c>
      <c r="KX68" s="74" t="s">
        <v>1207</v>
      </c>
      <c r="KY68" s="71">
        <v>8887</v>
      </c>
      <c r="KZ68" s="71">
        <v>6770</v>
      </c>
      <c r="LA68" s="71">
        <v>6881</v>
      </c>
      <c r="LB68" s="71">
        <v>8533</v>
      </c>
    </row>
  </sheetData>
  <mergeCells count="45">
    <mergeCell ref="DH2:DP2"/>
    <mergeCell ref="D2:M2"/>
    <mergeCell ref="N2:O2"/>
    <mergeCell ref="U2:AG2"/>
    <mergeCell ref="AH2:AU2"/>
    <mergeCell ref="AV2:BO2"/>
    <mergeCell ref="BP2:CB2"/>
    <mergeCell ref="CC2:CD2"/>
    <mergeCell ref="CF2:CJ2"/>
    <mergeCell ref="CK2:CN2"/>
    <mergeCell ref="CO2:CQ2"/>
    <mergeCell ref="CS2:DG2"/>
    <mergeCell ref="GH2:GI2"/>
    <mergeCell ref="DQ2:DS2"/>
    <mergeCell ref="DT2:DU2"/>
    <mergeCell ref="DV2:EB2"/>
    <mergeCell ref="ED2:EJ2"/>
    <mergeCell ref="EK2:EU2"/>
    <mergeCell ref="EV2:EZ2"/>
    <mergeCell ref="FB2:FP2"/>
    <mergeCell ref="FQ2:FR2"/>
    <mergeCell ref="FS2:FX2"/>
    <mergeCell ref="FY2:GD2"/>
    <mergeCell ref="GE2:GG2"/>
    <mergeCell ref="IN2:IR2"/>
    <mergeCell ref="GK2:GL2"/>
    <mergeCell ref="GM2:GN2"/>
    <mergeCell ref="GO2:GP2"/>
    <mergeCell ref="GQ2:GX2"/>
    <mergeCell ref="GZ2:HD2"/>
    <mergeCell ref="HE2:HJ2"/>
    <mergeCell ref="HK2:HN2"/>
    <mergeCell ref="HO2:HS2"/>
    <mergeCell ref="HT2:IB2"/>
    <mergeCell ref="IC2:IE2"/>
    <mergeCell ref="IF2:IM2"/>
    <mergeCell ref="JV2:KK2"/>
    <mergeCell ref="KL2:KZ2"/>
    <mergeCell ref="LA2:LB2"/>
    <mergeCell ref="IS2:IT2"/>
    <mergeCell ref="IU2:JB2"/>
    <mergeCell ref="JD2:JE2"/>
    <mergeCell ref="JF2:JM2"/>
    <mergeCell ref="JN2:JS2"/>
    <mergeCell ref="JT2:JU2"/>
  </mergeCells>
  <phoneticPr fontId="7"/>
  <conditionalFormatting sqref="B5:LB5">
    <cfRule type="cellIs" dxfId="1" priority="1" operator="equal">
      <formula>FALSE</formula>
    </cfRule>
  </conditionalFormatting>
  <dataValidations count="1">
    <dataValidation imeMode="disabled" allowBlank="1" showInputMessage="1" showErrorMessage="1" sqref="JD7:JH68" xr:uid="{B700B659-F79D-4BA1-A6A0-994D45E0F67B}"/>
  </dataValidations>
  <printOptions horizontalCentered="1" gridLines="1"/>
  <pageMargins left="0.6692913385826772" right="0.39370078740157483" top="0.98425196850393704" bottom="0.23622047244094491" header="0.47244094488188981" footer="0.51181102362204722"/>
  <pageSetup paperSize="9" scale="74" fitToWidth="0" pageOrder="overThenDown" orientation="landscape" r:id="rId1"/>
  <headerFooter alignWithMargins="0">
    <oddHeader>&amp;C&amp;14令和４年度　行政水準比較 （実数編）：令和３年３月３１日基準</oddHeader>
    <oddFooter>&amp;C- &amp;P -</oddFooter>
  </headerFooter>
  <colBreaks count="13" manualBreakCount="13">
    <brk id="18" max="93" man="1"/>
    <brk id="33" max="93" man="1"/>
    <brk id="47" max="93" man="1"/>
    <brk id="67" max="93" man="1"/>
    <brk id="82" max="93" man="1"/>
    <brk id="96" max="93" man="1"/>
    <brk id="111" max="93" man="1"/>
    <brk id="125" max="93" man="1"/>
    <brk id="140" max="93" man="1"/>
    <brk id="157" max="93" man="1"/>
    <brk id="174" max="93" man="1"/>
    <brk id="191" max="93" man="1"/>
    <brk id="207" max="93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05AE-ACD2-4F75-ADCB-5AC7BE273258}">
  <sheetPr>
    <tabColor rgb="FFFF0000"/>
  </sheetPr>
  <dimension ref="A1:LB68"/>
  <sheetViews>
    <sheetView workbookViewId="0">
      <pane xSplit="2" ySplit="6" topLeftCell="KK7" activePane="bottomRight" state="frozen"/>
      <selection activeCell="GE10" sqref="GE10"/>
      <selection pane="topRight" activeCell="GE10" sqref="GE10"/>
      <selection pane="bottomLeft" activeCell="GE10" sqref="GE10"/>
      <selection pane="bottomRight" activeCell="GE10" sqref="GE10"/>
    </sheetView>
  </sheetViews>
  <sheetFormatPr defaultColWidth="9" defaultRowHeight="10.8"/>
  <cols>
    <col min="1" max="2" width="9" style="572"/>
    <col min="3" max="3" width="11.33203125" style="572" customWidth="1"/>
    <col min="4" max="4" width="10.88671875" style="572" customWidth="1"/>
    <col min="5" max="5" width="11" style="70" customWidth="1"/>
    <col min="6" max="6" width="13.6640625" style="70" customWidth="1"/>
    <col min="7" max="7" width="10.88671875" style="4" customWidth="1"/>
    <col min="8" max="8" width="11" style="572" customWidth="1"/>
    <col min="9" max="9" width="10.6640625" style="549" customWidth="1"/>
    <col min="10" max="10" width="13.109375" style="549" customWidth="1"/>
    <col min="11" max="11" width="12.109375" style="549" customWidth="1"/>
    <col min="12" max="12" width="10.44140625" style="549" customWidth="1"/>
    <col min="13" max="13" width="10" style="549" customWidth="1"/>
    <col min="14" max="14" width="11.88671875" style="67" customWidth="1"/>
    <col min="15" max="17" width="14.44140625" style="67" customWidth="1"/>
    <col min="18" max="18" width="14.109375" style="67" customWidth="1"/>
    <col min="19" max="19" width="12.44140625" style="819" customWidth="1"/>
    <col min="20" max="20" width="11.21875" style="69" customWidth="1"/>
    <col min="21" max="21" width="15.21875" style="67" customWidth="1"/>
    <col min="22" max="22" width="11.6640625" style="819" customWidth="1"/>
    <col min="23" max="23" width="10.77734375" style="549" customWidth="1"/>
    <col min="24" max="24" width="13.44140625" style="549" customWidth="1"/>
    <col min="25" max="25" width="12.33203125" style="549" customWidth="1"/>
    <col min="26" max="26" width="9.109375" style="549" customWidth="1"/>
    <col min="27" max="29" width="12.77734375" style="549" customWidth="1"/>
    <col min="30" max="30" width="10.77734375" style="549" customWidth="1"/>
    <col min="31" max="31" width="15" style="549" customWidth="1"/>
    <col min="32" max="32" width="14.44140625" style="549" customWidth="1"/>
    <col min="33" max="33" width="14" style="549" customWidth="1"/>
    <col min="34" max="34" width="14.88671875" style="549" customWidth="1"/>
    <col min="35" max="36" width="12.88671875" style="549" customWidth="1"/>
    <col min="37" max="37" width="14.88671875" style="549" customWidth="1"/>
    <col min="38" max="38" width="15.109375" style="549" customWidth="1"/>
    <col min="39" max="39" width="11.33203125" style="549" customWidth="1"/>
    <col min="40" max="40" width="13.44140625" style="549" customWidth="1"/>
    <col min="41" max="41" width="13.21875" style="549" customWidth="1"/>
    <col min="42" max="42" width="11.109375" style="549" customWidth="1"/>
    <col min="43" max="43" width="11.77734375" style="549" customWidth="1"/>
    <col min="44" max="44" width="11.109375" style="549" customWidth="1"/>
    <col min="45" max="46" width="12.6640625" style="549" customWidth="1"/>
    <col min="47" max="47" width="12.77734375" style="549" customWidth="1"/>
    <col min="48" max="48" width="11.44140625" style="549" customWidth="1"/>
    <col min="49" max="53" width="14.44140625" style="549" customWidth="1"/>
    <col min="54" max="54" width="19.88671875" style="549" customWidth="1"/>
    <col min="55" max="55" width="12.77734375" style="549" customWidth="1"/>
    <col min="56" max="57" width="9.44140625" style="549" customWidth="1"/>
    <col min="58" max="58" width="11.109375" style="549" customWidth="1"/>
    <col min="59" max="59" width="13.21875" style="549" customWidth="1"/>
    <col min="60" max="62" width="13.33203125" style="549" customWidth="1"/>
    <col min="63" max="63" width="12.109375" style="549" customWidth="1"/>
    <col min="64" max="64" width="11.77734375" style="549" customWidth="1"/>
    <col min="65" max="65" width="16.44140625" style="549" customWidth="1"/>
    <col min="66" max="66" width="13.88671875" style="549" customWidth="1"/>
    <col min="67" max="67" width="11.21875" style="549" customWidth="1"/>
    <col min="68" max="68" width="11.88671875" style="549" customWidth="1"/>
    <col min="69" max="69" width="8.6640625" style="549" customWidth="1"/>
    <col min="70" max="70" width="11.6640625" style="549" customWidth="1"/>
    <col min="71" max="71" width="11.88671875" style="549" customWidth="1"/>
    <col min="72" max="72" width="12" style="549" customWidth="1"/>
    <col min="73" max="73" width="12.109375" style="549" customWidth="1"/>
    <col min="74" max="74" width="11.88671875" style="549" customWidth="1"/>
    <col min="75" max="75" width="10.21875" style="549" customWidth="1"/>
    <col min="76" max="76" width="9.109375" style="572" customWidth="1"/>
    <col min="77" max="77" width="10.44140625" style="572" customWidth="1"/>
    <col min="78" max="78" width="12.21875" style="549" customWidth="1"/>
    <col min="79" max="79" width="12.109375" style="572" customWidth="1"/>
    <col min="80" max="80" width="12.44140625" style="572" customWidth="1"/>
    <col min="81" max="81" width="9.6640625" style="549" customWidth="1"/>
    <col min="82" max="82" width="11.109375" style="572" customWidth="1"/>
    <col min="83" max="83" width="10.21875" style="549" customWidth="1"/>
    <col min="84" max="84" width="11.21875" style="549" customWidth="1"/>
    <col min="85" max="85" width="11.44140625" style="549" customWidth="1"/>
    <col min="86" max="86" width="12" style="549" customWidth="1"/>
    <col min="87" max="87" width="11.21875" style="572" customWidth="1"/>
    <col min="88" max="88" width="11.109375" style="572" customWidth="1"/>
    <col min="89" max="89" width="10.109375" style="572" customWidth="1"/>
    <col min="90" max="90" width="10.33203125" style="572" customWidth="1"/>
    <col min="91" max="91" width="11.21875" style="549" customWidth="1"/>
    <col min="92" max="92" width="11.109375" style="549" customWidth="1"/>
    <col min="93" max="93" width="15.21875" style="572" customWidth="1"/>
    <col min="94" max="94" width="14.88671875" style="572" bestFit="1" customWidth="1"/>
    <col min="95" max="95" width="12" style="572" customWidth="1"/>
    <col min="96" max="96" width="12.77734375" style="549" customWidth="1"/>
    <col min="97" max="97" width="11.77734375" style="572" customWidth="1"/>
    <col min="98" max="98" width="11" style="572" customWidth="1"/>
    <col min="99" max="99" width="11" style="549" customWidth="1"/>
    <col min="100" max="100" width="13" style="549" customWidth="1"/>
    <col min="101" max="101" width="10.88671875" style="549" customWidth="1"/>
    <col min="102" max="102" width="12.6640625" style="549" customWidth="1"/>
    <col min="103" max="103" width="13.44140625" style="549" customWidth="1"/>
    <col min="104" max="104" width="9.33203125" style="549" customWidth="1"/>
    <col min="105" max="105" width="9.44140625" style="549" customWidth="1"/>
    <col min="106" max="107" width="9.109375" style="549" customWidth="1"/>
    <col min="108" max="108" width="9.6640625" style="549" customWidth="1"/>
    <col min="109" max="109" width="9.77734375" style="549" customWidth="1"/>
    <col min="110" max="110" width="10.88671875" style="549" customWidth="1"/>
    <col min="111" max="111" width="10.77734375" style="549" customWidth="1"/>
    <col min="112" max="112" width="11.109375" style="549" customWidth="1"/>
    <col min="113" max="113" width="11.6640625" style="549" customWidth="1"/>
    <col min="114" max="114" width="11.109375" style="549" customWidth="1"/>
    <col min="115" max="115" width="13.109375" style="549" customWidth="1"/>
    <col min="116" max="116" width="12.44140625" style="549" customWidth="1"/>
    <col min="117" max="117" width="11.33203125" style="549" customWidth="1"/>
    <col min="118" max="118" width="12.109375" style="549" customWidth="1"/>
    <col min="119" max="119" width="10.21875" style="549" customWidth="1"/>
    <col min="120" max="121" width="12" style="549" customWidth="1"/>
    <col min="122" max="122" width="14.109375" style="549" customWidth="1"/>
    <col min="123" max="123" width="11.77734375" style="549" customWidth="1"/>
    <col min="124" max="124" width="10.77734375" style="549" customWidth="1"/>
    <col min="125" max="125" width="13.21875" style="549" customWidth="1"/>
    <col min="126" max="126" width="10.6640625" style="549" customWidth="1"/>
    <col min="127" max="127" width="9.33203125" style="549" bestFit="1" customWidth="1"/>
    <col min="128" max="128" width="12.44140625" style="549" customWidth="1"/>
    <col min="129" max="129" width="12.88671875" style="549" customWidth="1"/>
    <col min="130" max="130" width="14.77734375" style="549" customWidth="1"/>
    <col min="131" max="131" width="14.6640625" style="549" customWidth="1"/>
    <col min="132" max="133" width="13.21875" style="549" customWidth="1"/>
    <col min="134" max="134" width="10.109375" style="549" customWidth="1"/>
    <col min="135" max="135" width="11.88671875" style="549" customWidth="1"/>
    <col min="136" max="136" width="11.44140625" style="549" customWidth="1"/>
    <col min="137" max="137" width="9.21875" style="549" bestFit="1" customWidth="1"/>
    <col min="138" max="138" width="10.33203125" style="549" customWidth="1"/>
    <col min="139" max="139" width="9.33203125" style="549" bestFit="1" customWidth="1"/>
    <col min="140" max="140" width="11" style="549" customWidth="1"/>
    <col min="141" max="141" width="9.77734375" style="549" customWidth="1"/>
    <col min="142" max="146" width="9.33203125" style="549" bestFit="1" customWidth="1"/>
    <col min="147" max="147" width="10" style="549" customWidth="1"/>
    <col min="148" max="148" width="9.33203125" style="549" bestFit="1" customWidth="1"/>
    <col min="149" max="149" width="9.77734375" style="549" customWidth="1"/>
    <col min="150" max="151" width="9.33203125" style="549" bestFit="1" customWidth="1"/>
    <col min="152" max="152" width="9.21875" style="549" bestFit="1" customWidth="1"/>
    <col min="153" max="153" width="9.77734375" style="549" customWidth="1"/>
    <col min="154" max="154" width="9.33203125" style="549" bestFit="1" customWidth="1"/>
    <col min="155" max="155" width="12.6640625" style="549" bestFit="1" customWidth="1"/>
    <col min="156" max="156" width="10" style="549" customWidth="1"/>
    <col min="157" max="157" width="9.33203125" style="549" bestFit="1" customWidth="1"/>
    <col min="158" max="158" width="11.109375" style="549" customWidth="1"/>
    <col min="159" max="159" width="10.109375" style="549" customWidth="1"/>
    <col min="160" max="161" width="9.88671875" style="549" customWidth="1"/>
    <col min="162" max="162" width="10.88671875" style="549" customWidth="1"/>
    <col min="163" max="163" width="10" style="549" customWidth="1"/>
    <col min="164" max="164" width="9.77734375" style="549" customWidth="1"/>
    <col min="165" max="165" width="10" style="549" customWidth="1"/>
    <col min="166" max="166" width="9.109375" style="549" bestFit="1" customWidth="1"/>
    <col min="167" max="167" width="9.109375" style="549" customWidth="1"/>
    <col min="168" max="168" width="10.44140625" style="819" customWidth="1"/>
    <col min="169" max="169" width="12.33203125" style="549" customWidth="1"/>
    <col min="170" max="170" width="9.109375" style="549" bestFit="1" customWidth="1"/>
    <col min="171" max="172" width="9.21875" style="549" bestFit="1" customWidth="1"/>
    <col min="173" max="173" width="12.6640625" style="549" customWidth="1"/>
    <col min="174" max="174" width="9.44140625" style="549" customWidth="1"/>
    <col min="175" max="175" width="10.6640625" style="549" customWidth="1"/>
    <col min="176" max="177" width="9.109375" style="549" customWidth="1"/>
    <col min="178" max="180" width="10.44140625" style="557" customWidth="1"/>
    <col min="181" max="182" width="13" style="557" customWidth="1"/>
    <col min="183" max="183" width="10.33203125" style="549" customWidth="1"/>
    <col min="184" max="184" width="10.21875" style="549" customWidth="1"/>
    <col min="185" max="185" width="9.6640625" style="549" customWidth="1"/>
    <col min="186" max="186" width="9.33203125" style="549" bestFit="1" customWidth="1"/>
    <col min="187" max="187" width="10.21875" style="549" customWidth="1"/>
    <col min="188" max="188" width="10.109375" style="549" customWidth="1"/>
    <col min="189" max="189" width="9.21875" style="549" bestFit="1" customWidth="1"/>
    <col min="190" max="190" width="10" style="549" bestFit="1" customWidth="1"/>
    <col min="191" max="191" width="10.109375" style="549" customWidth="1"/>
    <col min="192" max="192" width="9.21875" style="549" bestFit="1" customWidth="1"/>
    <col min="193" max="193" width="9.21875" style="549" customWidth="1"/>
    <col min="194" max="194" width="10.6640625" style="549" customWidth="1"/>
    <col min="195" max="195" width="12.88671875" style="549" customWidth="1"/>
    <col min="196" max="196" width="9.88671875" style="549" customWidth="1"/>
    <col min="197" max="197" width="12" style="549" customWidth="1"/>
    <col min="198" max="198" width="12.33203125" style="549" customWidth="1"/>
    <col min="199" max="199" width="11.6640625" style="549" customWidth="1"/>
    <col min="200" max="200" width="9.21875" style="67" customWidth="1"/>
    <col min="201" max="201" width="9.77734375" style="67" customWidth="1"/>
    <col min="202" max="202" width="9.44140625" style="549" customWidth="1"/>
    <col min="203" max="203" width="9.88671875" style="66" customWidth="1"/>
    <col min="204" max="204" width="9.109375" style="66" bestFit="1" customWidth="1"/>
    <col min="205" max="205" width="9.77734375" style="549" customWidth="1"/>
    <col min="206" max="206" width="9.88671875" style="549" customWidth="1"/>
    <col min="207" max="207" width="10" style="549" customWidth="1"/>
    <col min="208" max="208" width="10" style="558" customWidth="1"/>
    <col min="209" max="209" width="11.21875" style="819" customWidth="1"/>
    <col min="210" max="210" width="12" style="819" customWidth="1"/>
    <col min="211" max="211" width="9.109375" style="819" customWidth="1"/>
    <col min="212" max="212" width="8.88671875" style="558" customWidth="1"/>
    <col min="213" max="213" width="11.77734375" style="549" customWidth="1"/>
    <col min="214" max="214" width="11.33203125" style="549" customWidth="1"/>
    <col min="215" max="215" width="13.6640625" style="549" customWidth="1"/>
    <col min="216" max="216" width="11.44140625" style="549" customWidth="1"/>
    <col min="217" max="217" width="12.44140625" style="549" customWidth="1"/>
    <col min="218" max="218" width="10.44140625" style="549" customWidth="1"/>
    <col min="219" max="219" width="9.109375" style="549" customWidth="1"/>
    <col min="220" max="220" width="9.21875" style="549" customWidth="1"/>
    <col min="221" max="221" width="9.88671875" style="549" customWidth="1"/>
    <col min="222" max="222" width="10.109375" style="549" customWidth="1"/>
    <col min="223" max="226" width="10.109375" style="572" customWidth="1"/>
    <col min="227" max="227" width="9" style="572"/>
    <col min="228" max="231" width="13.109375" style="572" customWidth="1"/>
    <col min="232" max="237" width="9" style="572"/>
    <col min="238" max="239" width="11.33203125" style="572" customWidth="1"/>
    <col min="240" max="248" width="9" style="572"/>
    <col min="249" max="249" width="10.77734375" style="572" customWidth="1"/>
    <col min="250" max="252" width="9" style="572"/>
    <col min="253" max="260" width="11.21875" style="572" customWidth="1"/>
    <col min="261" max="267" width="9" style="572"/>
    <col min="268" max="268" width="15.109375" style="572" customWidth="1"/>
    <col min="269" max="275" width="9" style="572"/>
    <col min="276" max="277" width="16.21875" style="572" customWidth="1"/>
    <col min="278" max="278" width="12.44140625" style="572" customWidth="1"/>
    <col min="279" max="16384" width="9" style="572"/>
  </cols>
  <sheetData>
    <row r="1" spans="1:314">
      <c r="B1" s="724" t="s">
        <v>352</v>
      </c>
      <c r="C1" s="724">
        <v>1</v>
      </c>
      <c r="D1" s="725">
        <v>2</v>
      </c>
      <c r="E1" s="724">
        <v>3</v>
      </c>
      <c r="F1" s="725">
        <v>4</v>
      </c>
      <c r="G1" s="724">
        <v>5</v>
      </c>
      <c r="H1" s="725">
        <v>6</v>
      </c>
      <c r="I1" s="724">
        <v>7</v>
      </c>
      <c r="J1" s="725">
        <v>8</v>
      </c>
      <c r="K1" s="724">
        <v>9</v>
      </c>
      <c r="L1" s="725">
        <v>10</v>
      </c>
      <c r="M1" s="724">
        <v>11</v>
      </c>
      <c r="N1" s="725">
        <v>12</v>
      </c>
      <c r="O1" s="724">
        <v>13</v>
      </c>
      <c r="P1" s="725">
        <v>14</v>
      </c>
      <c r="Q1" s="724">
        <v>15</v>
      </c>
      <c r="R1" s="725">
        <v>16</v>
      </c>
      <c r="S1" s="724">
        <v>17</v>
      </c>
      <c r="T1" s="725">
        <v>18</v>
      </c>
      <c r="U1" s="724">
        <v>19</v>
      </c>
      <c r="V1" s="725">
        <v>20</v>
      </c>
      <c r="W1" s="724">
        <v>21</v>
      </c>
      <c r="X1" s="725">
        <v>22</v>
      </c>
      <c r="Y1" s="724">
        <v>23</v>
      </c>
      <c r="Z1" s="725">
        <v>24</v>
      </c>
      <c r="AA1" s="724">
        <v>25</v>
      </c>
      <c r="AB1" s="725">
        <v>26</v>
      </c>
      <c r="AC1" s="724">
        <v>27</v>
      </c>
      <c r="AD1" s="725">
        <v>28</v>
      </c>
      <c r="AE1" s="724">
        <v>29</v>
      </c>
      <c r="AF1" s="725">
        <v>30</v>
      </c>
      <c r="AG1" s="724">
        <v>31</v>
      </c>
      <c r="AH1" s="725">
        <v>32</v>
      </c>
      <c r="AI1" s="724">
        <v>33</v>
      </c>
      <c r="AJ1" s="725">
        <v>34</v>
      </c>
      <c r="AK1" s="724">
        <v>35</v>
      </c>
      <c r="AL1" s="725">
        <v>36</v>
      </c>
      <c r="AM1" s="724">
        <v>37</v>
      </c>
      <c r="AN1" s="725">
        <v>38</v>
      </c>
      <c r="AO1" s="724">
        <v>39</v>
      </c>
      <c r="AP1" s="725">
        <v>40</v>
      </c>
      <c r="AQ1" s="724">
        <v>41</v>
      </c>
      <c r="AR1" s="725">
        <v>42</v>
      </c>
      <c r="AS1" s="724">
        <v>43</v>
      </c>
      <c r="AT1" s="725">
        <v>44</v>
      </c>
      <c r="AU1" s="724">
        <v>45</v>
      </c>
      <c r="AV1" s="725">
        <v>46</v>
      </c>
      <c r="AW1" s="724">
        <v>47</v>
      </c>
      <c r="AX1" s="725">
        <v>48</v>
      </c>
      <c r="AY1" s="724">
        <v>49</v>
      </c>
      <c r="AZ1" s="725">
        <v>50</v>
      </c>
      <c r="BA1" s="724">
        <v>51</v>
      </c>
      <c r="BB1" s="725">
        <v>52</v>
      </c>
      <c r="BC1" s="724">
        <v>53</v>
      </c>
      <c r="BD1" s="725">
        <v>54</v>
      </c>
      <c r="BE1" s="724">
        <v>55</v>
      </c>
      <c r="BF1" s="725">
        <v>56</v>
      </c>
      <c r="BG1" s="724">
        <v>57</v>
      </c>
      <c r="BH1" s="725">
        <v>58</v>
      </c>
      <c r="BI1" s="724">
        <v>59</v>
      </c>
      <c r="BJ1" s="725">
        <v>60</v>
      </c>
      <c r="BK1" s="724">
        <v>61</v>
      </c>
      <c r="BL1" s="725">
        <v>62</v>
      </c>
      <c r="BM1" s="724">
        <v>63</v>
      </c>
      <c r="BN1" s="725">
        <v>64</v>
      </c>
      <c r="BO1" s="724">
        <v>65</v>
      </c>
      <c r="BP1" s="725">
        <v>66</v>
      </c>
      <c r="BQ1" s="724">
        <v>67</v>
      </c>
      <c r="BR1" s="725">
        <v>68</v>
      </c>
      <c r="BS1" s="724">
        <v>69</v>
      </c>
      <c r="BT1" s="725">
        <v>70</v>
      </c>
      <c r="BU1" s="724">
        <v>71</v>
      </c>
      <c r="BV1" s="725">
        <v>72</v>
      </c>
      <c r="BW1" s="724">
        <v>73</v>
      </c>
      <c r="BX1" s="725">
        <v>74</v>
      </c>
      <c r="BY1" s="724">
        <v>75</v>
      </c>
      <c r="BZ1" s="725">
        <v>76</v>
      </c>
      <c r="CA1" s="724">
        <v>77</v>
      </c>
      <c r="CB1" s="725">
        <v>78</v>
      </c>
      <c r="CC1" s="724">
        <v>79</v>
      </c>
      <c r="CD1" s="725">
        <v>80</v>
      </c>
      <c r="CE1" s="724">
        <v>81</v>
      </c>
      <c r="CF1" s="725">
        <v>82</v>
      </c>
      <c r="CG1" s="724">
        <v>83</v>
      </c>
      <c r="CH1" s="725">
        <v>84</v>
      </c>
      <c r="CI1" s="724">
        <v>85</v>
      </c>
      <c r="CJ1" s="725">
        <v>86</v>
      </c>
      <c r="CK1" s="724">
        <v>87</v>
      </c>
      <c r="CL1" s="725">
        <v>88</v>
      </c>
      <c r="CM1" s="724">
        <v>89</v>
      </c>
      <c r="CN1" s="725">
        <v>90</v>
      </c>
      <c r="CO1" s="724">
        <v>91</v>
      </c>
      <c r="CP1" s="725">
        <v>92</v>
      </c>
      <c r="CQ1" s="724">
        <v>93</v>
      </c>
      <c r="CR1" s="725">
        <v>94</v>
      </c>
      <c r="CS1" s="724">
        <v>95</v>
      </c>
      <c r="CT1" s="725">
        <v>96</v>
      </c>
      <c r="CU1" s="724">
        <v>97</v>
      </c>
      <c r="CV1" s="725">
        <v>98</v>
      </c>
      <c r="CW1" s="724">
        <v>99</v>
      </c>
      <c r="CX1" s="725">
        <v>100</v>
      </c>
      <c r="CY1" s="724">
        <v>101</v>
      </c>
      <c r="CZ1" s="725">
        <v>102</v>
      </c>
      <c r="DA1" s="724">
        <v>103</v>
      </c>
      <c r="DB1" s="725">
        <v>104</v>
      </c>
      <c r="DC1" s="724">
        <v>105</v>
      </c>
      <c r="DD1" s="725">
        <v>106</v>
      </c>
      <c r="DE1" s="724">
        <v>107</v>
      </c>
      <c r="DF1" s="725">
        <v>108</v>
      </c>
      <c r="DG1" s="724">
        <v>109</v>
      </c>
      <c r="DH1" s="725">
        <v>110</v>
      </c>
      <c r="DI1" s="724">
        <v>111</v>
      </c>
      <c r="DJ1" s="725">
        <v>112</v>
      </c>
      <c r="DK1" s="724">
        <v>113</v>
      </c>
      <c r="DL1" s="725">
        <v>114</v>
      </c>
      <c r="DM1" s="724">
        <v>115</v>
      </c>
      <c r="DN1" s="725">
        <v>116</v>
      </c>
      <c r="DO1" s="724">
        <v>117</v>
      </c>
      <c r="DP1" s="725">
        <v>118</v>
      </c>
      <c r="DQ1" s="724">
        <v>119</v>
      </c>
      <c r="DR1" s="725">
        <v>120</v>
      </c>
      <c r="DS1" s="724">
        <v>121</v>
      </c>
      <c r="DT1" s="725">
        <v>122</v>
      </c>
      <c r="DU1" s="724">
        <v>123</v>
      </c>
      <c r="DV1" s="725">
        <v>124</v>
      </c>
      <c r="DW1" s="724">
        <v>125</v>
      </c>
      <c r="DX1" s="725">
        <v>126</v>
      </c>
      <c r="DY1" s="724">
        <v>127</v>
      </c>
      <c r="DZ1" s="725">
        <v>128</v>
      </c>
      <c r="EA1" s="724">
        <v>129</v>
      </c>
      <c r="EB1" s="725">
        <v>130</v>
      </c>
      <c r="EC1" s="724">
        <v>131</v>
      </c>
      <c r="ED1" s="725">
        <v>132</v>
      </c>
      <c r="EE1" s="724">
        <v>133</v>
      </c>
      <c r="EF1" s="725">
        <v>134</v>
      </c>
      <c r="EG1" s="724">
        <v>135</v>
      </c>
      <c r="EH1" s="725">
        <v>136</v>
      </c>
      <c r="EI1" s="724">
        <v>137</v>
      </c>
      <c r="EJ1" s="725">
        <v>138</v>
      </c>
      <c r="EK1" s="724">
        <v>139</v>
      </c>
      <c r="EL1" s="725">
        <v>140</v>
      </c>
      <c r="EM1" s="724">
        <v>141</v>
      </c>
      <c r="EN1" s="725">
        <v>142</v>
      </c>
      <c r="EO1" s="724">
        <v>143</v>
      </c>
      <c r="EP1" s="725">
        <v>144</v>
      </c>
      <c r="EQ1" s="724">
        <v>145</v>
      </c>
      <c r="ER1" s="725">
        <v>146</v>
      </c>
      <c r="ES1" s="724">
        <v>147</v>
      </c>
      <c r="ET1" s="725">
        <v>148</v>
      </c>
      <c r="EU1" s="724">
        <v>149</v>
      </c>
      <c r="EV1" s="725">
        <v>150</v>
      </c>
      <c r="EW1" s="724">
        <v>151</v>
      </c>
      <c r="EX1" s="725">
        <v>152</v>
      </c>
      <c r="EY1" s="724">
        <v>153</v>
      </c>
      <c r="EZ1" s="725">
        <v>154</v>
      </c>
      <c r="FA1" s="724">
        <v>155</v>
      </c>
      <c r="FB1" s="725">
        <v>156</v>
      </c>
      <c r="FC1" s="724">
        <v>157</v>
      </c>
      <c r="FD1" s="725">
        <v>158</v>
      </c>
      <c r="FE1" s="724">
        <v>159</v>
      </c>
      <c r="FF1" s="725">
        <v>160</v>
      </c>
      <c r="FG1" s="724">
        <v>161</v>
      </c>
      <c r="FH1" s="725">
        <v>162</v>
      </c>
      <c r="FI1" s="724">
        <v>163</v>
      </c>
      <c r="FJ1" s="725">
        <v>164</v>
      </c>
      <c r="FK1" s="724">
        <v>165</v>
      </c>
      <c r="FL1" s="725">
        <v>166</v>
      </c>
      <c r="FM1" s="724">
        <v>167</v>
      </c>
      <c r="FN1" s="725">
        <v>168</v>
      </c>
      <c r="FO1" s="724">
        <v>169</v>
      </c>
      <c r="FP1" s="725">
        <v>170</v>
      </c>
      <c r="FQ1" s="724">
        <v>171</v>
      </c>
      <c r="FR1" s="725">
        <v>172</v>
      </c>
      <c r="FS1" s="724">
        <v>173</v>
      </c>
      <c r="FT1" s="725">
        <v>174</v>
      </c>
      <c r="FU1" s="724">
        <v>175</v>
      </c>
      <c r="FV1" s="725">
        <v>176</v>
      </c>
      <c r="FW1" s="724">
        <v>177</v>
      </c>
      <c r="FX1" s="725">
        <v>178</v>
      </c>
      <c r="FY1" s="724">
        <v>179</v>
      </c>
      <c r="FZ1" s="725">
        <v>180</v>
      </c>
      <c r="GA1" s="724">
        <v>181</v>
      </c>
      <c r="GB1" s="725">
        <v>182</v>
      </c>
      <c r="GC1" s="724">
        <v>183</v>
      </c>
      <c r="GD1" s="725">
        <v>184</v>
      </c>
      <c r="GE1" s="724">
        <v>185</v>
      </c>
      <c r="GF1" s="725">
        <v>186</v>
      </c>
      <c r="GG1" s="724">
        <v>187</v>
      </c>
      <c r="GH1" s="725">
        <v>188</v>
      </c>
      <c r="GI1" s="724">
        <v>189</v>
      </c>
      <c r="GJ1" s="725">
        <v>190</v>
      </c>
      <c r="GK1" s="724">
        <v>191</v>
      </c>
      <c r="GL1" s="725">
        <v>192</v>
      </c>
      <c r="GM1" s="724">
        <v>193</v>
      </c>
      <c r="GN1" s="725">
        <v>194</v>
      </c>
      <c r="GO1" s="724">
        <v>195</v>
      </c>
      <c r="GP1" s="725">
        <v>196</v>
      </c>
      <c r="GQ1" s="724">
        <v>197</v>
      </c>
      <c r="GR1" s="725">
        <v>198</v>
      </c>
      <c r="GS1" s="724">
        <v>199</v>
      </c>
      <c r="GT1" s="725">
        <v>200</v>
      </c>
      <c r="GU1" s="724">
        <v>201</v>
      </c>
      <c r="GV1" s="725">
        <v>202</v>
      </c>
      <c r="GW1" s="724">
        <v>203</v>
      </c>
      <c r="GX1" s="725">
        <v>204</v>
      </c>
      <c r="GY1" s="724">
        <v>205</v>
      </c>
      <c r="GZ1" s="725">
        <v>206</v>
      </c>
      <c r="HA1" s="724">
        <v>207</v>
      </c>
      <c r="HB1" s="725">
        <v>208</v>
      </c>
      <c r="HC1" s="724">
        <v>209</v>
      </c>
      <c r="HD1" s="725">
        <v>210</v>
      </c>
      <c r="HE1" s="724">
        <v>211</v>
      </c>
      <c r="HF1" s="725">
        <v>212</v>
      </c>
      <c r="HG1" s="724">
        <v>213</v>
      </c>
      <c r="HH1" s="725">
        <v>214</v>
      </c>
      <c r="HI1" s="724">
        <v>215</v>
      </c>
      <c r="HJ1" s="725">
        <v>216</v>
      </c>
      <c r="HK1" s="724">
        <v>217</v>
      </c>
      <c r="HL1" s="725">
        <v>218</v>
      </c>
      <c r="HM1" s="724">
        <v>219</v>
      </c>
      <c r="HN1" s="725">
        <v>220</v>
      </c>
      <c r="HO1" s="724">
        <v>221</v>
      </c>
      <c r="HP1" s="725">
        <v>222</v>
      </c>
      <c r="HQ1" s="724">
        <v>223</v>
      </c>
      <c r="HR1" s="725">
        <v>224</v>
      </c>
      <c r="HS1" s="724">
        <v>225</v>
      </c>
      <c r="HT1" s="725">
        <v>226</v>
      </c>
      <c r="HU1" s="724">
        <v>227</v>
      </c>
      <c r="HV1" s="725">
        <v>228</v>
      </c>
      <c r="HW1" s="724">
        <v>229</v>
      </c>
      <c r="HX1" s="725">
        <v>230</v>
      </c>
      <c r="HY1" s="724">
        <v>231</v>
      </c>
      <c r="HZ1" s="725">
        <v>232</v>
      </c>
      <c r="IA1" s="724">
        <v>233</v>
      </c>
      <c r="IB1" s="725">
        <v>234</v>
      </c>
      <c r="IC1" s="724">
        <v>235</v>
      </c>
      <c r="ID1" s="725">
        <v>236</v>
      </c>
      <c r="IE1" s="724">
        <v>237</v>
      </c>
      <c r="IF1" s="725">
        <v>238</v>
      </c>
      <c r="IG1" s="724">
        <v>239</v>
      </c>
      <c r="IH1" s="725">
        <v>240</v>
      </c>
      <c r="II1" s="724">
        <v>241</v>
      </c>
      <c r="IJ1" s="725">
        <v>242</v>
      </c>
      <c r="IK1" s="724">
        <v>243</v>
      </c>
      <c r="IL1" s="725">
        <v>244</v>
      </c>
      <c r="IM1" s="724">
        <v>245</v>
      </c>
      <c r="IN1" s="725">
        <v>246</v>
      </c>
      <c r="IO1" s="724">
        <v>247</v>
      </c>
      <c r="IP1" s="725">
        <v>248</v>
      </c>
      <c r="IQ1" s="724">
        <v>249</v>
      </c>
      <c r="IR1" s="725">
        <v>250</v>
      </c>
      <c r="IS1" s="724">
        <v>251</v>
      </c>
      <c r="IT1" s="725">
        <v>252</v>
      </c>
      <c r="IU1" s="724">
        <v>253</v>
      </c>
      <c r="IV1" s="725">
        <v>254</v>
      </c>
      <c r="IW1" s="724">
        <v>255</v>
      </c>
      <c r="IX1" s="725">
        <v>256</v>
      </c>
      <c r="IY1" s="724">
        <v>257</v>
      </c>
      <c r="IZ1" s="725">
        <v>258</v>
      </c>
      <c r="JA1" s="724">
        <v>259</v>
      </c>
      <c r="JB1" s="725">
        <v>260</v>
      </c>
      <c r="JC1" s="724">
        <v>261</v>
      </c>
      <c r="JD1" s="725">
        <v>262</v>
      </c>
      <c r="JE1" s="724">
        <v>263</v>
      </c>
      <c r="JF1" s="725">
        <v>264</v>
      </c>
      <c r="JG1" s="724">
        <v>265</v>
      </c>
      <c r="JH1" s="725">
        <v>266</v>
      </c>
      <c r="JI1" s="724">
        <v>267</v>
      </c>
      <c r="JJ1" s="725">
        <v>268</v>
      </c>
      <c r="JK1" s="724">
        <v>269</v>
      </c>
      <c r="JL1" s="725">
        <v>270</v>
      </c>
      <c r="JM1" s="724">
        <v>271</v>
      </c>
      <c r="JN1" s="725">
        <v>272</v>
      </c>
      <c r="JO1" s="724">
        <v>273</v>
      </c>
      <c r="JP1" s="725">
        <v>274</v>
      </c>
      <c r="JQ1" s="724">
        <v>275</v>
      </c>
      <c r="JR1" s="725">
        <v>276</v>
      </c>
      <c r="JS1" s="724">
        <v>277</v>
      </c>
      <c r="JT1" s="725">
        <v>278</v>
      </c>
      <c r="JU1" s="724">
        <v>279</v>
      </c>
      <c r="JV1" s="725">
        <v>280</v>
      </c>
      <c r="JW1" s="724">
        <v>281</v>
      </c>
      <c r="JX1" s="725">
        <v>282</v>
      </c>
      <c r="JY1" s="724">
        <v>283</v>
      </c>
      <c r="JZ1" s="725">
        <v>284</v>
      </c>
      <c r="KA1" s="724">
        <v>285</v>
      </c>
      <c r="KB1" s="725">
        <v>286</v>
      </c>
      <c r="KC1" s="724">
        <v>287</v>
      </c>
      <c r="KD1" s="725">
        <v>288</v>
      </c>
      <c r="KE1" s="724">
        <v>289</v>
      </c>
      <c r="KF1" s="725">
        <v>290</v>
      </c>
      <c r="KG1" s="724">
        <v>291</v>
      </c>
      <c r="KH1" s="725">
        <v>292</v>
      </c>
      <c r="KI1" s="724">
        <v>293</v>
      </c>
      <c r="KJ1" s="725">
        <v>294</v>
      </c>
      <c r="KK1" s="724">
        <v>295</v>
      </c>
      <c r="KL1" s="725">
        <v>296</v>
      </c>
      <c r="KM1" s="724">
        <v>297</v>
      </c>
      <c r="KN1" s="725">
        <v>298</v>
      </c>
      <c r="KO1" s="724">
        <v>299</v>
      </c>
      <c r="KP1" s="725">
        <v>300</v>
      </c>
      <c r="KQ1" s="724">
        <v>301</v>
      </c>
      <c r="KR1" s="725">
        <v>302</v>
      </c>
      <c r="KS1" s="724">
        <v>303</v>
      </c>
      <c r="KT1" s="725">
        <v>304</v>
      </c>
      <c r="KU1" s="724">
        <v>305</v>
      </c>
      <c r="KV1" s="725">
        <v>306</v>
      </c>
      <c r="KW1" s="724">
        <v>307</v>
      </c>
      <c r="KX1" s="725">
        <v>308</v>
      </c>
      <c r="KY1" s="725">
        <v>309</v>
      </c>
      <c r="KZ1" s="725">
        <v>310</v>
      </c>
      <c r="LA1" s="725">
        <v>311</v>
      </c>
      <c r="LB1" s="724">
        <v>312</v>
      </c>
    </row>
    <row r="2" spans="1:314" s="549" customFormat="1" ht="13.5" customHeight="1">
      <c r="B2" s="726"/>
      <c r="C2" s="726" t="s">
        <v>1143</v>
      </c>
      <c r="D2" s="935" t="s">
        <v>5</v>
      </c>
      <c r="E2" s="935"/>
      <c r="F2" s="935"/>
      <c r="G2" s="935"/>
      <c r="H2" s="935"/>
      <c r="I2" s="935"/>
      <c r="J2" s="935"/>
      <c r="K2" s="935"/>
      <c r="L2" s="935"/>
      <c r="M2" s="935"/>
      <c r="N2" s="938" t="s">
        <v>353</v>
      </c>
      <c r="O2" s="939"/>
      <c r="P2" s="939"/>
      <c r="Q2" s="940"/>
      <c r="R2" s="727" t="s">
        <v>354</v>
      </c>
      <c r="S2" s="728" t="s">
        <v>355</v>
      </c>
      <c r="T2" s="728" t="s">
        <v>1144</v>
      </c>
      <c r="U2" s="932" t="s">
        <v>356</v>
      </c>
      <c r="V2" s="932"/>
      <c r="W2" s="932"/>
      <c r="X2" s="932"/>
      <c r="Y2" s="932"/>
      <c r="Z2" s="932"/>
      <c r="AA2" s="932"/>
      <c r="AB2" s="932"/>
      <c r="AC2" s="932"/>
      <c r="AD2" s="932"/>
      <c r="AE2" s="932"/>
      <c r="AF2" s="932"/>
      <c r="AG2" s="932"/>
      <c r="AH2" s="932"/>
      <c r="AI2" s="932"/>
      <c r="AJ2" s="932"/>
      <c r="AK2" s="932" t="s">
        <v>1145</v>
      </c>
      <c r="AL2" s="932"/>
      <c r="AM2" s="932"/>
      <c r="AN2" s="932"/>
      <c r="AO2" s="932"/>
      <c r="AP2" s="932"/>
      <c r="AQ2" s="932"/>
      <c r="AR2" s="932"/>
      <c r="AS2" s="932"/>
      <c r="AT2" s="932"/>
      <c r="AU2" s="932"/>
      <c r="AV2" s="932"/>
      <c r="AW2" s="932"/>
      <c r="AX2" s="932"/>
      <c r="AY2" s="932"/>
      <c r="AZ2" s="932"/>
      <c r="BA2" s="932" t="s">
        <v>1145</v>
      </c>
      <c r="BB2" s="932"/>
      <c r="BC2" s="932"/>
      <c r="BD2" s="932"/>
      <c r="BE2" s="932"/>
      <c r="BF2" s="932"/>
      <c r="BG2" s="932"/>
      <c r="BH2" s="932"/>
      <c r="BI2" s="932"/>
      <c r="BJ2" s="932"/>
      <c r="BK2" s="932"/>
      <c r="BL2" s="932"/>
      <c r="BM2" s="932"/>
      <c r="BN2" s="932"/>
      <c r="BO2" s="932"/>
      <c r="BP2" s="932"/>
      <c r="BQ2" s="932"/>
      <c r="BR2" s="932" t="s">
        <v>1145</v>
      </c>
      <c r="BS2" s="932"/>
      <c r="BT2" s="932"/>
      <c r="BU2" s="932"/>
      <c r="BV2" s="932"/>
      <c r="BW2" s="932"/>
      <c r="BX2" s="932"/>
      <c r="BY2" s="932"/>
      <c r="BZ2" s="932"/>
      <c r="CA2" s="932"/>
      <c r="CB2" s="932"/>
      <c r="CC2" s="932" t="s">
        <v>357</v>
      </c>
      <c r="CD2" s="932"/>
      <c r="CE2" s="932"/>
      <c r="CF2" s="932"/>
      <c r="CG2" s="932" t="s">
        <v>359</v>
      </c>
      <c r="CH2" s="932"/>
      <c r="CI2" s="932"/>
      <c r="CJ2" s="932"/>
      <c r="CK2" s="932" t="s">
        <v>360</v>
      </c>
      <c r="CL2" s="933"/>
      <c r="CM2" s="933"/>
      <c r="CN2" s="933"/>
      <c r="CO2" s="932" t="s">
        <v>361</v>
      </c>
      <c r="CP2" s="932"/>
      <c r="CQ2" s="932"/>
      <c r="CR2" s="932" t="s">
        <v>362</v>
      </c>
      <c r="CS2" s="932"/>
      <c r="CT2" s="932"/>
      <c r="CU2" s="932"/>
      <c r="CV2" s="932"/>
      <c r="CW2" s="932"/>
      <c r="CX2" s="932"/>
      <c r="CY2" s="932"/>
      <c r="CZ2" s="932"/>
      <c r="DA2" s="932"/>
      <c r="DB2" s="932"/>
      <c r="DC2" s="932" t="s">
        <v>1146</v>
      </c>
      <c r="DD2" s="932"/>
      <c r="DE2" s="932"/>
      <c r="DF2" s="932"/>
      <c r="DG2" s="932"/>
      <c r="DH2" s="932"/>
      <c r="DI2" s="932"/>
      <c r="DJ2" s="932"/>
      <c r="DK2" s="932"/>
      <c r="DL2" s="932"/>
      <c r="DM2" s="932"/>
      <c r="DN2" s="932"/>
      <c r="DO2" s="932"/>
      <c r="DP2" s="932"/>
      <c r="DQ2" s="932" t="s">
        <v>365</v>
      </c>
      <c r="DR2" s="933"/>
      <c r="DS2" s="933"/>
      <c r="DT2" s="932" t="s">
        <v>366</v>
      </c>
      <c r="DU2" s="932"/>
      <c r="DV2" s="934" t="s">
        <v>1147</v>
      </c>
      <c r="DW2" s="934"/>
      <c r="DX2" s="934"/>
      <c r="DY2" s="934"/>
      <c r="DZ2" s="934"/>
      <c r="EA2" s="934"/>
      <c r="EB2" s="934"/>
      <c r="EC2" s="934"/>
      <c r="ED2" s="932" t="s">
        <v>367</v>
      </c>
      <c r="EE2" s="932"/>
      <c r="EF2" s="932"/>
      <c r="EG2" s="932"/>
      <c r="EH2" s="932"/>
      <c r="EI2" s="932"/>
      <c r="EJ2" s="932"/>
      <c r="EK2" s="932"/>
      <c r="EL2" s="932"/>
      <c r="EM2" s="932"/>
      <c r="EN2" s="932"/>
      <c r="EO2" s="932" t="s">
        <v>1148</v>
      </c>
      <c r="EP2" s="932"/>
      <c r="EQ2" s="932"/>
      <c r="ER2" s="932"/>
      <c r="ES2" s="932"/>
      <c r="ET2" s="932"/>
      <c r="EU2" s="932"/>
      <c r="EV2" s="935" t="s">
        <v>368</v>
      </c>
      <c r="EW2" s="933"/>
      <c r="EX2" s="933"/>
      <c r="EY2" s="933"/>
      <c r="EZ2" s="933"/>
      <c r="FA2" s="936" t="s">
        <v>369</v>
      </c>
      <c r="FB2" s="936"/>
      <c r="FC2" s="936"/>
      <c r="FD2" s="936"/>
      <c r="FE2" s="936"/>
      <c r="FF2" s="936"/>
      <c r="FG2" s="936"/>
      <c r="FH2" s="936"/>
      <c r="FI2" s="936"/>
      <c r="FJ2" s="936"/>
      <c r="FK2" s="936"/>
      <c r="FL2" s="936" t="s">
        <v>1149</v>
      </c>
      <c r="FM2" s="936"/>
      <c r="FN2" s="936"/>
      <c r="FO2" s="936"/>
      <c r="FP2" s="936"/>
      <c r="FQ2" s="936" t="s">
        <v>371</v>
      </c>
      <c r="FR2" s="933"/>
      <c r="FS2" s="936" t="s">
        <v>373</v>
      </c>
      <c r="FT2" s="936"/>
      <c r="FU2" s="936"/>
      <c r="FV2" s="936"/>
      <c r="FW2" s="936"/>
      <c r="FX2" s="936"/>
      <c r="FY2" s="936"/>
      <c r="FZ2" s="729"/>
      <c r="GA2" s="937" t="s">
        <v>374</v>
      </c>
      <c r="GB2" s="937"/>
      <c r="GC2" s="937"/>
      <c r="GD2" s="937"/>
      <c r="GE2" s="726" t="s">
        <v>375</v>
      </c>
      <c r="GF2" s="932" t="s">
        <v>1150</v>
      </c>
      <c r="GG2" s="932"/>
      <c r="GH2" s="932" t="s">
        <v>376</v>
      </c>
      <c r="GI2" s="933"/>
      <c r="GJ2" s="726" t="s">
        <v>377</v>
      </c>
      <c r="GK2" s="932" t="s">
        <v>378</v>
      </c>
      <c r="GL2" s="933"/>
      <c r="GM2" s="932" t="s">
        <v>379</v>
      </c>
      <c r="GN2" s="933"/>
      <c r="GO2" s="932" t="s">
        <v>380</v>
      </c>
      <c r="GP2" s="933"/>
      <c r="GQ2" s="932" t="s">
        <v>381</v>
      </c>
      <c r="GR2" s="933"/>
      <c r="GS2" s="933"/>
      <c r="GT2" s="933"/>
      <c r="GU2" s="933"/>
      <c r="GV2" s="933"/>
      <c r="GW2" s="933"/>
      <c r="GX2" s="933"/>
      <c r="GY2" s="932" t="s">
        <v>382</v>
      </c>
      <c r="GZ2" s="932"/>
      <c r="HA2" s="932" t="s">
        <v>1151</v>
      </c>
      <c r="HB2" s="932"/>
      <c r="HC2" s="932"/>
      <c r="HD2" s="932"/>
      <c r="HE2" s="932" t="s">
        <v>384</v>
      </c>
      <c r="HF2" s="932"/>
      <c r="HG2" s="932"/>
      <c r="HH2" s="932"/>
      <c r="HI2" s="932"/>
      <c r="HJ2" s="932"/>
      <c r="HK2" s="932" t="s">
        <v>385</v>
      </c>
      <c r="HL2" s="932"/>
      <c r="HM2" s="932"/>
      <c r="HN2" s="932"/>
      <c r="HO2" s="932"/>
      <c r="HP2" s="932"/>
      <c r="HQ2" s="932"/>
      <c r="HR2" s="932"/>
      <c r="HS2" s="932"/>
      <c r="HT2" s="726" t="s">
        <v>408</v>
      </c>
      <c r="HU2" s="932" t="s">
        <v>1152</v>
      </c>
      <c r="HV2" s="932"/>
      <c r="HW2" s="932"/>
      <c r="HX2" s="932"/>
      <c r="HY2" s="932"/>
      <c r="HZ2" s="932"/>
      <c r="IA2" s="932"/>
      <c r="IB2" s="932"/>
      <c r="IC2" s="932" t="s">
        <v>409</v>
      </c>
      <c r="ID2" s="932"/>
      <c r="IE2" s="932"/>
      <c r="IF2" s="932"/>
      <c r="IG2" s="932"/>
      <c r="IH2" s="932"/>
      <c r="II2" s="932"/>
      <c r="IJ2" s="932"/>
      <c r="IK2" s="932"/>
      <c r="IL2" s="932"/>
      <c r="IM2" s="932"/>
      <c r="IN2" s="932" t="s">
        <v>268</v>
      </c>
      <c r="IO2" s="932"/>
      <c r="IP2" s="932"/>
      <c r="IQ2" s="932" t="s">
        <v>1153</v>
      </c>
      <c r="IR2" s="932"/>
      <c r="IS2" s="932" t="s">
        <v>411</v>
      </c>
      <c r="IT2" s="932"/>
      <c r="IU2" s="726"/>
      <c r="IV2" s="726"/>
      <c r="IW2" s="726"/>
      <c r="IX2" s="726"/>
      <c r="IY2" s="726"/>
      <c r="IZ2" s="726"/>
      <c r="JA2" s="932" t="s">
        <v>279</v>
      </c>
      <c r="JB2" s="932"/>
      <c r="JC2" s="726" t="s">
        <v>412</v>
      </c>
      <c r="JD2" s="932" t="s">
        <v>284</v>
      </c>
      <c r="JE2" s="932"/>
      <c r="JF2" s="932"/>
      <c r="JG2" s="932"/>
      <c r="JH2" s="932"/>
      <c r="JI2" s="932"/>
      <c r="JJ2" s="932"/>
      <c r="JK2" s="932"/>
      <c r="JL2" s="932"/>
      <c r="JM2" s="932"/>
      <c r="JN2" s="932" t="s">
        <v>296</v>
      </c>
      <c r="JO2" s="932"/>
      <c r="JP2" s="932"/>
      <c r="JQ2" s="932"/>
      <c r="JR2" s="932" t="s">
        <v>1154</v>
      </c>
      <c r="JS2" s="932"/>
      <c r="JT2" s="932" t="s">
        <v>818</v>
      </c>
      <c r="JU2" s="932"/>
      <c r="JV2" s="932"/>
      <c r="JW2" s="932"/>
      <c r="JX2" s="932"/>
      <c r="JY2" s="932"/>
      <c r="JZ2" s="932"/>
      <c r="KA2" s="932"/>
      <c r="KB2" s="932"/>
      <c r="KC2" s="932"/>
      <c r="KD2" s="932"/>
      <c r="KE2" s="932"/>
      <c r="KF2" s="932"/>
      <c r="KG2" s="932"/>
      <c r="KH2" s="932"/>
      <c r="KI2" s="932"/>
      <c r="KJ2" s="932"/>
      <c r="KK2" s="932"/>
      <c r="KL2" s="932"/>
      <c r="KM2" s="932"/>
      <c r="KN2" s="932"/>
      <c r="KO2" s="932"/>
      <c r="KP2" s="932"/>
      <c r="KQ2" s="932"/>
      <c r="KR2" s="932"/>
      <c r="KS2" s="932" t="s">
        <v>1155</v>
      </c>
      <c r="KT2" s="932"/>
      <c r="KU2" s="932"/>
      <c r="KV2" s="932"/>
      <c r="KW2" s="932"/>
      <c r="KX2" s="932"/>
      <c r="KY2" s="932"/>
      <c r="KZ2" s="932"/>
      <c r="LA2" s="932"/>
      <c r="LB2" s="932"/>
    </row>
    <row r="3" spans="1:314" s="549" customFormat="1" ht="66" customHeight="1">
      <c r="B3" s="726" t="s">
        <v>2</v>
      </c>
      <c r="C3" s="726" t="s">
        <v>1105</v>
      </c>
      <c r="D3" s="727" t="s">
        <v>1104</v>
      </c>
      <c r="E3" s="731" t="s">
        <v>1103</v>
      </c>
      <c r="F3" s="731" t="s">
        <v>1102</v>
      </c>
      <c r="G3" s="727" t="s">
        <v>1101</v>
      </c>
      <c r="H3" s="727" t="s">
        <v>1100</v>
      </c>
      <c r="I3" s="727" t="s">
        <v>1099</v>
      </c>
      <c r="J3" s="727" t="s">
        <v>1098</v>
      </c>
      <c r="K3" s="727" t="s">
        <v>1097</v>
      </c>
      <c r="L3" s="726" t="s">
        <v>1096</v>
      </c>
      <c r="M3" s="726" t="s">
        <v>1095</v>
      </c>
      <c r="N3" s="727" t="s">
        <v>19</v>
      </c>
      <c r="O3" s="727" t="s">
        <v>20</v>
      </c>
      <c r="P3" s="727" t="s">
        <v>1156</v>
      </c>
      <c r="Q3" s="727" t="s">
        <v>1157</v>
      </c>
      <c r="R3" s="727" t="s">
        <v>1094</v>
      </c>
      <c r="S3" s="730" t="s">
        <v>1093</v>
      </c>
      <c r="T3" s="732" t="s">
        <v>1092</v>
      </c>
      <c r="U3" s="727" t="s">
        <v>1091</v>
      </c>
      <c r="V3" s="730" t="s">
        <v>1090</v>
      </c>
      <c r="W3" s="726" t="s">
        <v>1089</v>
      </c>
      <c r="X3" s="726" t="s">
        <v>1088</v>
      </c>
      <c r="Y3" s="733" t="s">
        <v>1087</v>
      </c>
      <c r="Z3" s="726" t="s">
        <v>484</v>
      </c>
      <c r="AA3" s="726" t="s">
        <v>386</v>
      </c>
      <c r="AB3" s="726" t="s">
        <v>1158</v>
      </c>
      <c r="AC3" s="726" t="s">
        <v>1159</v>
      </c>
      <c r="AD3" s="726" t="s">
        <v>387</v>
      </c>
      <c r="AE3" s="726" t="s">
        <v>1086</v>
      </c>
      <c r="AF3" s="726" t="s">
        <v>1085</v>
      </c>
      <c r="AG3" s="726" t="s">
        <v>1084</v>
      </c>
      <c r="AH3" s="726" t="s">
        <v>1083</v>
      </c>
      <c r="AI3" s="726" t="s">
        <v>1082</v>
      </c>
      <c r="AJ3" s="726" t="s">
        <v>1160</v>
      </c>
      <c r="AK3" s="726" t="s">
        <v>388</v>
      </c>
      <c r="AL3" s="726" t="s">
        <v>1081</v>
      </c>
      <c r="AM3" s="726" t="s">
        <v>1080</v>
      </c>
      <c r="AN3" s="726" t="s">
        <v>389</v>
      </c>
      <c r="AO3" s="726" t="s">
        <v>1079</v>
      </c>
      <c r="AP3" s="726" t="s">
        <v>390</v>
      </c>
      <c r="AQ3" s="726" t="s">
        <v>1078</v>
      </c>
      <c r="AR3" s="726" t="s">
        <v>391</v>
      </c>
      <c r="AS3" s="726" t="s">
        <v>1077</v>
      </c>
      <c r="AT3" s="726" t="s">
        <v>1076</v>
      </c>
      <c r="AU3" s="726" t="s">
        <v>392</v>
      </c>
      <c r="AV3" s="726" t="s">
        <v>1075</v>
      </c>
      <c r="AW3" s="726" t="s">
        <v>1161</v>
      </c>
      <c r="AX3" s="726" t="s">
        <v>1162</v>
      </c>
      <c r="AY3" s="726" t="s">
        <v>1163</v>
      </c>
      <c r="AZ3" s="726" t="s">
        <v>1164</v>
      </c>
      <c r="BA3" s="726" t="s">
        <v>1165</v>
      </c>
      <c r="BB3" s="726" t="s">
        <v>1073</v>
      </c>
      <c r="BC3" s="726" t="s">
        <v>1072</v>
      </c>
      <c r="BD3" s="726" t="s">
        <v>1071</v>
      </c>
      <c r="BE3" s="726" t="s">
        <v>1166</v>
      </c>
      <c r="BF3" s="726" t="s">
        <v>1070</v>
      </c>
      <c r="BG3" s="726" t="s">
        <v>1069</v>
      </c>
      <c r="BH3" s="726" t="s">
        <v>1068</v>
      </c>
      <c r="BI3" s="726" t="s">
        <v>1167</v>
      </c>
      <c r="BJ3" s="726" t="s">
        <v>1168</v>
      </c>
      <c r="BK3" s="726" t="s">
        <v>1067</v>
      </c>
      <c r="BL3" s="726" t="s">
        <v>1066</v>
      </c>
      <c r="BM3" s="726" t="s">
        <v>1065</v>
      </c>
      <c r="BN3" s="726" t="s">
        <v>1064</v>
      </c>
      <c r="BO3" s="726" t="s">
        <v>1063</v>
      </c>
      <c r="BP3" s="726" t="s">
        <v>1062</v>
      </c>
      <c r="BQ3" s="726" t="s">
        <v>1061</v>
      </c>
      <c r="BR3" s="726" t="s">
        <v>1060</v>
      </c>
      <c r="BS3" s="726" t="s">
        <v>1059</v>
      </c>
      <c r="BT3" s="726" t="s">
        <v>1058</v>
      </c>
      <c r="BU3" s="726" t="s">
        <v>1057</v>
      </c>
      <c r="BV3" s="726" t="s">
        <v>1056</v>
      </c>
      <c r="BW3" s="726" t="s">
        <v>1055</v>
      </c>
      <c r="BX3" s="726" t="s">
        <v>73</v>
      </c>
      <c r="BY3" s="726" t="s">
        <v>74</v>
      </c>
      <c r="BZ3" s="726" t="s">
        <v>75</v>
      </c>
      <c r="CA3" s="726" t="s">
        <v>76</v>
      </c>
      <c r="CB3" s="726" t="s">
        <v>1169</v>
      </c>
      <c r="CC3" s="726" t="s">
        <v>1053</v>
      </c>
      <c r="CD3" s="726" t="s">
        <v>1052</v>
      </c>
      <c r="CE3" s="726" t="s">
        <v>1051</v>
      </c>
      <c r="CF3" s="726" t="s">
        <v>1050</v>
      </c>
      <c r="CG3" s="726" t="s">
        <v>516</v>
      </c>
      <c r="CH3" s="726" t="s">
        <v>517</v>
      </c>
      <c r="CI3" s="726" t="s">
        <v>518</v>
      </c>
      <c r="CJ3" s="726" t="s">
        <v>1049</v>
      </c>
      <c r="CK3" s="726" t="s">
        <v>1048</v>
      </c>
      <c r="CL3" s="726" t="s">
        <v>90</v>
      </c>
      <c r="CM3" s="726" t="s">
        <v>91</v>
      </c>
      <c r="CN3" s="726" t="s">
        <v>1047</v>
      </c>
      <c r="CO3" s="726" t="s">
        <v>1046</v>
      </c>
      <c r="CP3" s="726" t="s">
        <v>1170</v>
      </c>
      <c r="CQ3" s="726" t="s">
        <v>1045</v>
      </c>
      <c r="CR3" s="726" t="s">
        <v>1044</v>
      </c>
      <c r="CS3" s="726" t="s">
        <v>1043</v>
      </c>
      <c r="CT3" s="726" t="s">
        <v>1042</v>
      </c>
      <c r="CU3" s="726" t="s">
        <v>1041</v>
      </c>
      <c r="CV3" s="726" t="s">
        <v>1040</v>
      </c>
      <c r="CW3" s="726" t="s">
        <v>1039</v>
      </c>
      <c r="CX3" s="726" t="s">
        <v>1038</v>
      </c>
      <c r="CY3" s="726" t="s">
        <v>1037</v>
      </c>
      <c r="CZ3" s="726" t="s">
        <v>1036</v>
      </c>
      <c r="DA3" s="726" t="s">
        <v>1035</v>
      </c>
      <c r="DB3" s="726" t="s">
        <v>1034</v>
      </c>
      <c r="DC3" s="726" t="s">
        <v>1033</v>
      </c>
      <c r="DD3" s="726" t="s">
        <v>1032</v>
      </c>
      <c r="DE3" s="726" t="s">
        <v>1031</v>
      </c>
      <c r="DF3" s="726" t="s">
        <v>1030</v>
      </c>
      <c r="DG3" s="726" t="s">
        <v>1029</v>
      </c>
      <c r="DH3" s="726" t="s">
        <v>1028</v>
      </c>
      <c r="DI3" s="726" t="s">
        <v>1027</v>
      </c>
      <c r="DJ3" s="726" t="s">
        <v>1026</v>
      </c>
      <c r="DK3" s="726" t="s">
        <v>1025</v>
      </c>
      <c r="DL3" s="726" t="s">
        <v>393</v>
      </c>
      <c r="DM3" s="726" t="s">
        <v>1024</v>
      </c>
      <c r="DN3" s="726" t="s">
        <v>1023</v>
      </c>
      <c r="DO3" s="726" t="s">
        <v>1022</v>
      </c>
      <c r="DP3" s="726" t="s">
        <v>1021</v>
      </c>
      <c r="DQ3" s="727" t="s">
        <v>1171</v>
      </c>
      <c r="DR3" s="727" t="s">
        <v>1020</v>
      </c>
      <c r="DS3" s="727" t="s">
        <v>1019</v>
      </c>
      <c r="DT3" s="726" t="s">
        <v>546</v>
      </c>
      <c r="DU3" s="726" t="s">
        <v>547</v>
      </c>
      <c r="DV3" s="726" t="s">
        <v>1018</v>
      </c>
      <c r="DW3" s="726" t="s">
        <v>1017</v>
      </c>
      <c r="DX3" s="726" t="s">
        <v>1016</v>
      </c>
      <c r="DY3" s="726" t="s">
        <v>1015</v>
      </c>
      <c r="DZ3" s="726" t="s">
        <v>1014</v>
      </c>
      <c r="EA3" s="726" t="s">
        <v>1013</v>
      </c>
      <c r="EB3" s="726" t="s">
        <v>1012</v>
      </c>
      <c r="EC3" s="726" t="s">
        <v>1172</v>
      </c>
      <c r="ED3" s="726" t="s">
        <v>1011</v>
      </c>
      <c r="EE3" s="726" t="s">
        <v>1010</v>
      </c>
      <c r="EF3" s="726" t="s">
        <v>1009</v>
      </c>
      <c r="EG3" s="726" t="s">
        <v>1008</v>
      </c>
      <c r="EH3" s="726" t="s">
        <v>1007</v>
      </c>
      <c r="EI3" s="726" t="s">
        <v>144</v>
      </c>
      <c r="EJ3" s="726" t="s">
        <v>145</v>
      </c>
      <c r="EK3" s="726" t="s">
        <v>1006</v>
      </c>
      <c r="EL3" s="734" t="s">
        <v>394</v>
      </c>
      <c r="EM3" s="734" t="s">
        <v>395</v>
      </c>
      <c r="EN3" s="726" t="s">
        <v>1005</v>
      </c>
      <c r="EO3" s="726" t="s">
        <v>1004</v>
      </c>
      <c r="EP3" s="726" t="s">
        <v>1003</v>
      </c>
      <c r="EQ3" s="726" t="s">
        <v>1002</v>
      </c>
      <c r="ER3" s="726" t="s">
        <v>1001</v>
      </c>
      <c r="ES3" s="726" t="s">
        <v>1000</v>
      </c>
      <c r="ET3" s="726" t="s">
        <v>999</v>
      </c>
      <c r="EU3" s="726" t="s">
        <v>998</v>
      </c>
      <c r="EV3" s="726" t="s">
        <v>997</v>
      </c>
      <c r="EW3" s="726" t="s">
        <v>996</v>
      </c>
      <c r="EX3" s="726" t="s">
        <v>995</v>
      </c>
      <c r="EY3" s="726" t="s">
        <v>994</v>
      </c>
      <c r="EZ3" s="726" t="s">
        <v>396</v>
      </c>
      <c r="FA3" s="726" t="s">
        <v>166</v>
      </c>
      <c r="FB3" s="726" t="s">
        <v>1173</v>
      </c>
      <c r="FC3" s="726" t="s">
        <v>993</v>
      </c>
      <c r="FD3" s="729" t="s">
        <v>992</v>
      </c>
      <c r="FE3" s="729"/>
      <c r="FF3" s="726" t="s">
        <v>991</v>
      </c>
      <c r="FG3" s="726" t="s">
        <v>990</v>
      </c>
      <c r="FH3" s="726" t="s">
        <v>989</v>
      </c>
      <c r="FI3" s="726" t="s">
        <v>988</v>
      </c>
      <c r="FJ3" s="726" t="s">
        <v>987</v>
      </c>
      <c r="FK3" s="726" t="s">
        <v>986</v>
      </c>
      <c r="FL3" s="730" t="s">
        <v>985</v>
      </c>
      <c r="FM3" s="735" t="s">
        <v>984</v>
      </c>
      <c r="FN3" s="732" t="s">
        <v>983</v>
      </c>
      <c r="FO3" s="732" t="s">
        <v>982</v>
      </c>
      <c r="FP3" s="732" t="s">
        <v>981</v>
      </c>
      <c r="FQ3" s="731" t="s">
        <v>980</v>
      </c>
      <c r="FR3" s="727" t="s">
        <v>979</v>
      </c>
      <c r="FS3" s="727" t="s">
        <v>978</v>
      </c>
      <c r="FT3" s="727" t="s">
        <v>977</v>
      </c>
      <c r="FU3" s="727" t="s">
        <v>976</v>
      </c>
      <c r="FV3" s="727" t="s">
        <v>975</v>
      </c>
      <c r="FW3" s="727" t="s">
        <v>974</v>
      </c>
      <c r="FX3" s="727" t="s">
        <v>973</v>
      </c>
      <c r="FY3" s="727" t="s">
        <v>1174</v>
      </c>
      <c r="FZ3" s="727" t="s">
        <v>1175</v>
      </c>
      <c r="GA3" s="727" t="s">
        <v>971</v>
      </c>
      <c r="GB3" s="727" t="s">
        <v>970</v>
      </c>
      <c r="GC3" s="727" t="s">
        <v>969</v>
      </c>
      <c r="GD3" s="727" t="s">
        <v>968</v>
      </c>
      <c r="GE3" s="727" t="s">
        <v>201</v>
      </c>
      <c r="GF3" s="727" t="s">
        <v>967</v>
      </c>
      <c r="GG3" s="727" t="s">
        <v>966</v>
      </c>
      <c r="GH3" s="727" t="s">
        <v>1176</v>
      </c>
      <c r="GI3" s="727" t="s">
        <v>205</v>
      </c>
      <c r="GJ3" s="727" t="s">
        <v>964</v>
      </c>
      <c r="GK3" s="727" t="s">
        <v>207</v>
      </c>
      <c r="GL3" s="727" t="s">
        <v>208</v>
      </c>
      <c r="GM3" s="727" t="s">
        <v>963</v>
      </c>
      <c r="GN3" s="727" t="s">
        <v>962</v>
      </c>
      <c r="GO3" s="727" t="s">
        <v>961</v>
      </c>
      <c r="GP3" s="727" t="s">
        <v>960</v>
      </c>
      <c r="GQ3" s="727" t="s">
        <v>959</v>
      </c>
      <c r="GR3" s="726" t="s">
        <v>957</v>
      </c>
      <c r="GS3" s="726" t="s">
        <v>956</v>
      </c>
      <c r="GT3" s="726" t="s">
        <v>955</v>
      </c>
      <c r="GU3" s="726" t="s">
        <v>958</v>
      </c>
      <c r="GV3" s="726" t="s">
        <v>1235</v>
      </c>
      <c r="GW3" s="726" t="s">
        <v>956</v>
      </c>
      <c r="GX3" s="726" t="s">
        <v>955</v>
      </c>
      <c r="GY3" s="726" t="s">
        <v>954</v>
      </c>
      <c r="GZ3" s="726" t="s">
        <v>953</v>
      </c>
      <c r="HA3" s="726" t="s">
        <v>952</v>
      </c>
      <c r="HB3" s="726" t="s">
        <v>951</v>
      </c>
      <c r="HC3" s="726" t="s">
        <v>950</v>
      </c>
      <c r="HD3" s="726" t="s">
        <v>949</v>
      </c>
      <c r="HE3" s="726" t="s">
        <v>948</v>
      </c>
      <c r="HF3" s="726" t="s">
        <v>947</v>
      </c>
      <c r="HG3" s="726" t="s">
        <v>946</v>
      </c>
      <c r="HH3" s="726" t="s">
        <v>1177</v>
      </c>
      <c r="HI3" s="726" t="s">
        <v>442</v>
      </c>
      <c r="HJ3" s="726" t="s">
        <v>944</v>
      </c>
      <c r="HK3" s="726" t="s">
        <v>398</v>
      </c>
      <c r="HL3" s="736" t="s">
        <v>399</v>
      </c>
      <c r="HM3" s="726" t="s">
        <v>943</v>
      </c>
      <c r="HN3" s="726" t="s">
        <v>942</v>
      </c>
      <c r="HO3" s="726" t="s">
        <v>934</v>
      </c>
      <c r="HP3" s="726" t="s">
        <v>1178</v>
      </c>
      <c r="HQ3" s="726" t="s">
        <v>1179</v>
      </c>
      <c r="HR3" s="726" t="s">
        <v>1180</v>
      </c>
      <c r="HS3" s="726" t="s">
        <v>443</v>
      </c>
      <c r="HT3" s="735" t="s">
        <v>933</v>
      </c>
      <c r="HU3" s="735" t="s">
        <v>932</v>
      </c>
      <c r="HV3" s="726" t="s">
        <v>415</v>
      </c>
      <c r="HW3" s="726" t="s">
        <v>416</v>
      </c>
      <c r="HX3" s="726" t="s">
        <v>931</v>
      </c>
      <c r="HY3" s="726" t="s">
        <v>930</v>
      </c>
      <c r="HZ3" s="726" t="s">
        <v>929</v>
      </c>
      <c r="IA3" s="726" t="s">
        <v>928</v>
      </c>
      <c r="IB3" s="737" t="s">
        <v>927</v>
      </c>
      <c r="IC3" s="737" t="s">
        <v>926</v>
      </c>
      <c r="ID3" s="737" t="s">
        <v>925</v>
      </c>
      <c r="IE3" s="727" t="s">
        <v>924</v>
      </c>
      <c r="IF3" s="730" t="s">
        <v>923</v>
      </c>
      <c r="IG3" s="730" t="s">
        <v>922</v>
      </c>
      <c r="IH3" s="726" t="s">
        <v>921</v>
      </c>
      <c r="II3" s="730" t="s">
        <v>920</v>
      </c>
      <c r="IJ3" s="726" t="s">
        <v>919</v>
      </c>
      <c r="IK3" s="726" t="s">
        <v>918</v>
      </c>
      <c r="IL3" s="726" t="s">
        <v>917</v>
      </c>
      <c r="IM3" s="727" t="s">
        <v>916</v>
      </c>
      <c r="IN3" s="726" t="s">
        <v>915</v>
      </c>
      <c r="IO3" s="726" t="s">
        <v>914</v>
      </c>
      <c r="IP3" s="726" t="s">
        <v>913</v>
      </c>
      <c r="IQ3" s="726" t="s">
        <v>417</v>
      </c>
      <c r="IR3" s="726" t="s">
        <v>351</v>
      </c>
      <c r="IS3" s="726" t="s">
        <v>418</v>
      </c>
      <c r="IT3" s="726" t="s">
        <v>419</v>
      </c>
      <c r="IU3" s="726"/>
      <c r="IV3" s="726"/>
      <c r="IW3" s="726"/>
      <c r="IX3" s="726"/>
      <c r="IY3" s="726"/>
      <c r="IZ3" s="726"/>
      <c r="JA3" s="726" t="s">
        <v>906</v>
      </c>
      <c r="JB3" s="726" t="s">
        <v>905</v>
      </c>
      <c r="JC3" s="726" t="s">
        <v>904</v>
      </c>
      <c r="JD3" s="726" t="s">
        <v>903</v>
      </c>
      <c r="JE3" s="726" t="s">
        <v>902</v>
      </c>
      <c r="JF3" s="726" t="s">
        <v>901</v>
      </c>
      <c r="JG3" s="726" t="s">
        <v>900</v>
      </c>
      <c r="JH3" s="726" t="s">
        <v>899</v>
      </c>
      <c r="JI3" s="726" t="s">
        <v>898</v>
      </c>
      <c r="JJ3" s="726" t="s">
        <v>897</v>
      </c>
      <c r="JK3" s="726" t="s">
        <v>896</v>
      </c>
      <c r="JL3" s="726" t="s">
        <v>895</v>
      </c>
      <c r="JM3" s="726" t="s">
        <v>894</v>
      </c>
      <c r="JN3" s="726" t="s">
        <v>893</v>
      </c>
      <c r="JO3" s="726" t="s">
        <v>892</v>
      </c>
      <c r="JP3" s="726" t="s">
        <v>1181</v>
      </c>
      <c r="JQ3" s="726" t="s">
        <v>1182</v>
      </c>
      <c r="JR3" s="726" t="s">
        <v>1183</v>
      </c>
      <c r="JS3" s="726" t="s">
        <v>1184</v>
      </c>
      <c r="JT3" s="726" t="s">
        <v>890</v>
      </c>
      <c r="JU3" s="726" t="s">
        <v>889</v>
      </c>
      <c r="JV3" s="726" t="s">
        <v>888</v>
      </c>
      <c r="JW3" s="726" t="s">
        <v>420</v>
      </c>
      <c r="JX3" s="726" t="s">
        <v>421</v>
      </c>
      <c r="JY3" s="726" t="s">
        <v>887</v>
      </c>
      <c r="JZ3" s="726" t="s">
        <v>886</v>
      </c>
      <c r="KA3" s="726" t="s">
        <v>885</v>
      </c>
      <c r="KB3" s="726" t="s">
        <v>884</v>
      </c>
      <c r="KC3" s="726" t="s">
        <v>422</v>
      </c>
      <c r="KD3" s="726" t="s">
        <v>441</v>
      </c>
      <c r="KE3" s="726" t="s">
        <v>423</v>
      </c>
      <c r="KF3" s="726" t="s">
        <v>424</v>
      </c>
      <c r="KG3" s="726" t="s">
        <v>425</v>
      </c>
      <c r="KH3" s="726" t="s">
        <v>1185</v>
      </c>
      <c r="KI3" s="726"/>
      <c r="KJ3" s="726"/>
      <c r="KK3" s="726"/>
      <c r="KL3" s="726"/>
      <c r="KM3" s="726" t="s">
        <v>1186</v>
      </c>
      <c r="KN3" s="726" t="s">
        <v>1187</v>
      </c>
      <c r="KO3" s="726" t="s">
        <v>1188</v>
      </c>
      <c r="KP3" s="726" t="s">
        <v>1189</v>
      </c>
      <c r="KQ3" s="726" t="s">
        <v>1190</v>
      </c>
      <c r="KR3" s="726" t="s">
        <v>1191</v>
      </c>
      <c r="KS3" s="726" t="s">
        <v>1192</v>
      </c>
      <c r="KT3" s="726" t="s">
        <v>1193</v>
      </c>
      <c r="KU3" s="726" t="s">
        <v>1194</v>
      </c>
      <c r="KV3" s="726" t="s">
        <v>1195</v>
      </c>
      <c r="KW3" s="726" t="s">
        <v>1196</v>
      </c>
      <c r="KX3" s="726" t="s">
        <v>1197</v>
      </c>
      <c r="KY3" s="726"/>
      <c r="KZ3" s="726"/>
      <c r="LA3" s="726"/>
      <c r="LB3" s="726"/>
    </row>
    <row r="4" spans="1:314" s="549" customFormat="1" ht="66" customHeight="1">
      <c r="B4" s="726" t="s">
        <v>2</v>
      </c>
      <c r="C4" s="820"/>
      <c r="D4" s="821"/>
      <c r="E4" s="822"/>
      <c r="F4" s="822"/>
      <c r="G4" s="821"/>
      <c r="H4" s="821"/>
      <c r="I4" s="821"/>
      <c r="J4" s="821"/>
      <c r="K4" s="821"/>
      <c r="L4" s="820"/>
      <c r="M4" s="820"/>
      <c r="N4" s="821"/>
      <c r="O4" s="821"/>
      <c r="P4" s="821"/>
      <c r="Q4" s="821"/>
      <c r="R4" s="821"/>
      <c r="S4" s="823"/>
      <c r="T4" s="824"/>
      <c r="U4" s="821"/>
      <c r="V4" s="823"/>
      <c r="W4" s="820"/>
      <c r="X4" s="820"/>
      <c r="Y4" s="825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0"/>
      <c r="BJ4" s="820"/>
      <c r="BK4" s="820"/>
      <c r="BL4" s="820"/>
      <c r="BM4" s="820"/>
      <c r="BN4" s="820"/>
      <c r="BO4" s="820"/>
      <c r="BP4" s="820"/>
      <c r="BQ4" s="820"/>
      <c r="BR4" s="820"/>
      <c r="BS4" s="820"/>
      <c r="BT4" s="820"/>
      <c r="BU4" s="820"/>
      <c r="BV4" s="820"/>
      <c r="BW4" s="820"/>
      <c r="BX4" s="820"/>
      <c r="BY4" s="820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20"/>
      <c r="CK4" s="820"/>
      <c r="CL4" s="820"/>
      <c r="CM4" s="820"/>
      <c r="CN4" s="820"/>
      <c r="CO4" s="820"/>
      <c r="CP4" s="820"/>
      <c r="CQ4" s="820"/>
      <c r="CR4" s="820"/>
      <c r="CS4" s="820"/>
      <c r="CT4" s="820"/>
      <c r="CU4" s="820"/>
      <c r="CV4" s="820"/>
      <c r="CW4" s="820"/>
      <c r="CX4" s="820"/>
      <c r="CY4" s="820"/>
      <c r="CZ4" s="820"/>
      <c r="DA4" s="820"/>
      <c r="DB4" s="820"/>
      <c r="DC4" s="820"/>
      <c r="DD4" s="820"/>
      <c r="DE4" s="820"/>
      <c r="DF4" s="820"/>
      <c r="DG4" s="820"/>
      <c r="DH4" s="820"/>
      <c r="DI4" s="820"/>
      <c r="DJ4" s="820"/>
      <c r="DK4" s="820"/>
      <c r="DL4" s="820"/>
      <c r="DM4" s="820"/>
      <c r="DN4" s="820"/>
      <c r="DO4" s="820"/>
      <c r="DP4" s="820"/>
      <c r="DQ4" s="821"/>
      <c r="DR4" s="821"/>
      <c r="DS4" s="821"/>
      <c r="DT4" s="820"/>
      <c r="DU4" s="820"/>
      <c r="DV4" s="820"/>
      <c r="DW4" s="820"/>
      <c r="DX4" s="820"/>
      <c r="DY4" s="820"/>
      <c r="DZ4" s="820"/>
      <c r="EA4" s="820"/>
      <c r="EB4" s="820"/>
      <c r="EC4" s="820"/>
      <c r="ED4" s="820"/>
      <c r="EE4" s="820"/>
      <c r="EF4" s="820"/>
      <c r="EG4" s="820"/>
      <c r="EH4" s="820"/>
      <c r="EI4" s="820"/>
      <c r="EJ4" s="820"/>
      <c r="EK4" s="820"/>
      <c r="EL4" s="826"/>
      <c r="EM4" s="826"/>
      <c r="EN4" s="820"/>
      <c r="EO4" s="820"/>
      <c r="EP4" s="820"/>
      <c r="EQ4" s="820"/>
      <c r="ER4" s="820"/>
      <c r="ES4" s="820"/>
      <c r="ET4" s="820"/>
      <c r="EU4" s="820"/>
      <c r="EV4" s="820"/>
      <c r="EW4" s="820"/>
      <c r="EX4" s="820"/>
      <c r="EY4" s="820"/>
      <c r="EZ4" s="820"/>
      <c r="FA4" s="820"/>
      <c r="FB4" s="820"/>
      <c r="FC4" s="820"/>
      <c r="FD4" s="827"/>
      <c r="FE4" s="827"/>
      <c r="FF4" s="820"/>
      <c r="FG4" s="820"/>
      <c r="FH4" s="820"/>
      <c r="FI4" s="820"/>
      <c r="FJ4" s="820"/>
      <c r="FK4" s="820"/>
      <c r="FL4" s="823"/>
      <c r="FM4" s="828"/>
      <c r="FN4" s="824"/>
      <c r="FO4" s="824"/>
      <c r="FP4" s="824"/>
      <c r="FQ4" s="822"/>
      <c r="FR4" s="821"/>
      <c r="FS4" s="821"/>
      <c r="FT4" s="821"/>
      <c r="FU4" s="821"/>
      <c r="FV4" s="821"/>
      <c r="FW4" s="821"/>
      <c r="FX4" s="821"/>
      <c r="FY4" s="821"/>
      <c r="FZ4" s="821"/>
      <c r="GA4" s="821"/>
      <c r="GB4" s="821"/>
      <c r="GC4" s="821"/>
      <c r="GD4" s="821"/>
      <c r="GE4" s="821"/>
      <c r="GF4" s="821"/>
      <c r="GG4" s="821"/>
      <c r="GH4" s="821"/>
      <c r="GI4" s="821"/>
      <c r="GJ4" s="821"/>
      <c r="GK4" s="821"/>
      <c r="GL4" s="821"/>
      <c r="GM4" s="821"/>
      <c r="GN4" s="821"/>
      <c r="GO4" s="821"/>
      <c r="GP4" s="821"/>
      <c r="GQ4" s="821"/>
      <c r="GR4" s="820"/>
      <c r="GS4" s="820"/>
      <c r="GT4" s="820"/>
      <c r="GU4" s="820"/>
      <c r="GV4" s="820"/>
      <c r="GW4" s="820"/>
      <c r="GX4" s="820"/>
      <c r="GY4" s="820"/>
      <c r="GZ4" s="820"/>
      <c r="HA4" s="820"/>
      <c r="HB4" s="820"/>
      <c r="HC4" s="820"/>
      <c r="HD4" s="820"/>
      <c r="HE4" s="820"/>
      <c r="HF4" s="820"/>
      <c r="HG4" s="820"/>
      <c r="HH4" s="820"/>
      <c r="HI4" s="820"/>
      <c r="HJ4" s="820"/>
      <c r="HK4" s="820"/>
      <c r="HL4" s="829"/>
      <c r="HM4" s="820"/>
      <c r="HN4" s="820"/>
      <c r="HO4" s="820"/>
      <c r="HP4" s="820"/>
      <c r="HQ4" s="820"/>
      <c r="HR4" s="820"/>
      <c r="HS4" s="820"/>
      <c r="HT4" s="828"/>
      <c r="HU4" s="828"/>
      <c r="HV4" s="820"/>
      <c r="HW4" s="820"/>
      <c r="HX4" s="820"/>
      <c r="HY4" s="820"/>
      <c r="HZ4" s="820"/>
      <c r="IA4" s="820"/>
      <c r="IB4" s="830"/>
      <c r="IC4" s="830"/>
      <c r="ID4" s="830"/>
      <c r="IE4" s="821"/>
      <c r="IF4" s="823"/>
      <c r="IG4" s="823"/>
      <c r="IH4" s="820"/>
      <c r="II4" s="823"/>
      <c r="IJ4" s="820"/>
      <c r="IK4" s="820"/>
      <c r="IL4" s="820"/>
      <c r="IM4" s="821"/>
      <c r="IN4" s="820"/>
      <c r="IO4" s="820"/>
      <c r="IP4" s="820"/>
      <c r="IQ4" s="820"/>
      <c r="IR4" s="820"/>
      <c r="IS4" s="820"/>
      <c r="IT4" s="820"/>
      <c r="IU4" s="820"/>
      <c r="IV4" s="820"/>
      <c r="IW4" s="820"/>
      <c r="IX4" s="820"/>
      <c r="IY4" s="820"/>
      <c r="IZ4" s="820"/>
      <c r="JA4" s="820"/>
      <c r="JB4" s="820"/>
      <c r="JC4" s="820"/>
      <c r="JD4" s="820"/>
      <c r="JE4" s="820"/>
      <c r="JF4" s="820"/>
      <c r="JG4" s="820"/>
      <c r="JH4" s="820"/>
      <c r="JI4" s="820"/>
      <c r="JJ4" s="820"/>
      <c r="JK4" s="820"/>
      <c r="JL4" s="820"/>
      <c r="JM4" s="820"/>
      <c r="JN4" s="820"/>
      <c r="JO4" s="820"/>
      <c r="JP4" s="820"/>
      <c r="JQ4" s="820"/>
      <c r="JR4" s="820"/>
      <c r="JS4" s="820"/>
      <c r="JT4" s="820"/>
      <c r="JU4" s="820"/>
      <c r="JV4" s="820"/>
      <c r="JW4" s="820"/>
      <c r="JX4" s="820"/>
      <c r="JY4" s="820"/>
      <c r="JZ4" s="820"/>
      <c r="KA4" s="820"/>
      <c r="KB4" s="820"/>
      <c r="KC4" s="820"/>
      <c r="KD4" s="820"/>
      <c r="KE4" s="820"/>
      <c r="KF4" s="820"/>
      <c r="KG4" s="820"/>
      <c r="KH4" s="820"/>
      <c r="KI4" s="820"/>
      <c r="KJ4" s="820"/>
      <c r="KK4" s="820"/>
      <c r="KL4" s="820"/>
      <c r="KM4" s="820"/>
      <c r="KN4" s="820"/>
      <c r="KO4" s="820"/>
      <c r="KP4" s="820"/>
      <c r="KQ4" s="820"/>
      <c r="KR4" s="820"/>
      <c r="KS4" s="820"/>
      <c r="KT4" s="820"/>
      <c r="KU4" s="820"/>
      <c r="KV4" s="820"/>
      <c r="KW4" s="820"/>
      <c r="KX4" s="820"/>
      <c r="KY4" s="820"/>
      <c r="KZ4" s="820"/>
      <c r="LA4" s="820"/>
      <c r="LB4" s="820"/>
    </row>
    <row r="5" spans="1:314" s="549" customFormat="1" ht="10.8" customHeight="1">
      <c r="B5" s="820"/>
      <c r="C5" s="5" t="b">
        <f>AND(C3=C4)</f>
        <v>0</v>
      </c>
      <c r="D5" s="5" t="b">
        <f t="shared" ref="D5:BO5" si="0">AND(D3=D4)</f>
        <v>0</v>
      </c>
      <c r="E5" s="5" t="b">
        <f t="shared" si="0"/>
        <v>0</v>
      </c>
      <c r="F5" s="5" t="b">
        <f t="shared" si="0"/>
        <v>0</v>
      </c>
      <c r="G5" s="5" t="b">
        <f t="shared" si="0"/>
        <v>0</v>
      </c>
      <c r="H5" s="5" t="b">
        <f t="shared" si="0"/>
        <v>0</v>
      </c>
      <c r="I5" s="5" t="b">
        <f t="shared" si="0"/>
        <v>0</v>
      </c>
      <c r="J5" s="5" t="b">
        <f t="shared" si="0"/>
        <v>0</v>
      </c>
      <c r="K5" s="5" t="b">
        <f t="shared" si="0"/>
        <v>0</v>
      </c>
      <c r="L5" s="5" t="b">
        <f t="shared" si="0"/>
        <v>0</v>
      </c>
      <c r="M5" s="5" t="b">
        <f t="shared" si="0"/>
        <v>0</v>
      </c>
      <c r="N5" s="5" t="b">
        <f t="shared" si="0"/>
        <v>0</v>
      </c>
      <c r="O5" s="5" t="b">
        <f t="shared" si="0"/>
        <v>0</v>
      </c>
      <c r="P5" s="5" t="b">
        <f t="shared" si="0"/>
        <v>0</v>
      </c>
      <c r="Q5" s="5" t="b">
        <f t="shared" si="0"/>
        <v>0</v>
      </c>
      <c r="R5" s="5" t="b">
        <f t="shared" si="0"/>
        <v>0</v>
      </c>
      <c r="S5" s="5" t="b">
        <f t="shared" si="0"/>
        <v>0</v>
      </c>
      <c r="T5" s="5" t="b">
        <f t="shared" si="0"/>
        <v>0</v>
      </c>
      <c r="U5" s="5" t="b">
        <f t="shared" si="0"/>
        <v>0</v>
      </c>
      <c r="V5" s="5" t="b">
        <f t="shared" si="0"/>
        <v>0</v>
      </c>
      <c r="W5" s="5" t="b">
        <f t="shared" si="0"/>
        <v>0</v>
      </c>
      <c r="X5" s="5" t="b">
        <f t="shared" si="0"/>
        <v>0</v>
      </c>
      <c r="Y5" s="5" t="b">
        <f t="shared" si="0"/>
        <v>0</v>
      </c>
      <c r="Z5" s="5" t="b">
        <f t="shared" si="0"/>
        <v>0</v>
      </c>
      <c r="AA5" s="5" t="b">
        <f t="shared" si="0"/>
        <v>0</v>
      </c>
      <c r="AB5" s="5" t="b">
        <f t="shared" si="0"/>
        <v>0</v>
      </c>
      <c r="AC5" s="5" t="b">
        <f t="shared" si="0"/>
        <v>0</v>
      </c>
      <c r="AD5" s="5" t="b">
        <f t="shared" si="0"/>
        <v>0</v>
      </c>
      <c r="AE5" s="5" t="b">
        <f t="shared" si="0"/>
        <v>0</v>
      </c>
      <c r="AF5" s="5" t="b">
        <f t="shared" si="0"/>
        <v>0</v>
      </c>
      <c r="AG5" s="5" t="b">
        <f t="shared" si="0"/>
        <v>0</v>
      </c>
      <c r="AH5" s="5" t="b">
        <f t="shared" si="0"/>
        <v>0</v>
      </c>
      <c r="AI5" s="5" t="b">
        <f t="shared" si="0"/>
        <v>0</v>
      </c>
      <c r="AJ5" s="5" t="b">
        <f t="shared" si="0"/>
        <v>0</v>
      </c>
      <c r="AK5" s="5" t="b">
        <f t="shared" si="0"/>
        <v>0</v>
      </c>
      <c r="AL5" s="5" t="b">
        <f t="shared" si="0"/>
        <v>0</v>
      </c>
      <c r="AM5" s="5" t="b">
        <f t="shared" si="0"/>
        <v>0</v>
      </c>
      <c r="AN5" s="5" t="b">
        <f t="shared" si="0"/>
        <v>0</v>
      </c>
      <c r="AO5" s="5" t="b">
        <f t="shared" si="0"/>
        <v>0</v>
      </c>
      <c r="AP5" s="5" t="b">
        <f t="shared" si="0"/>
        <v>0</v>
      </c>
      <c r="AQ5" s="5" t="b">
        <f t="shared" si="0"/>
        <v>0</v>
      </c>
      <c r="AR5" s="5" t="b">
        <f t="shared" si="0"/>
        <v>0</v>
      </c>
      <c r="AS5" s="5" t="b">
        <f t="shared" si="0"/>
        <v>0</v>
      </c>
      <c r="AT5" s="5" t="b">
        <f t="shared" si="0"/>
        <v>0</v>
      </c>
      <c r="AU5" s="5" t="b">
        <f t="shared" si="0"/>
        <v>0</v>
      </c>
      <c r="AV5" s="5" t="b">
        <f t="shared" si="0"/>
        <v>0</v>
      </c>
      <c r="AW5" s="5" t="b">
        <f t="shared" si="0"/>
        <v>0</v>
      </c>
      <c r="AX5" s="5" t="b">
        <f t="shared" si="0"/>
        <v>0</v>
      </c>
      <c r="AY5" s="5" t="b">
        <f t="shared" si="0"/>
        <v>0</v>
      </c>
      <c r="AZ5" s="5" t="b">
        <f t="shared" si="0"/>
        <v>0</v>
      </c>
      <c r="BA5" s="5" t="b">
        <f t="shared" si="0"/>
        <v>0</v>
      </c>
      <c r="BB5" s="5" t="b">
        <f t="shared" si="0"/>
        <v>0</v>
      </c>
      <c r="BC5" s="5" t="b">
        <f t="shared" si="0"/>
        <v>0</v>
      </c>
      <c r="BD5" s="5" t="b">
        <f t="shared" si="0"/>
        <v>0</v>
      </c>
      <c r="BE5" s="5" t="b">
        <f t="shared" si="0"/>
        <v>0</v>
      </c>
      <c r="BF5" s="5" t="b">
        <f t="shared" si="0"/>
        <v>0</v>
      </c>
      <c r="BG5" s="5" t="b">
        <f t="shared" si="0"/>
        <v>0</v>
      </c>
      <c r="BH5" s="5" t="b">
        <f t="shared" si="0"/>
        <v>0</v>
      </c>
      <c r="BI5" s="5" t="b">
        <f t="shared" si="0"/>
        <v>0</v>
      </c>
      <c r="BJ5" s="5" t="b">
        <f t="shared" si="0"/>
        <v>0</v>
      </c>
      <c r="BK5" s="5" t="b">
        <f t="shared" si="0"/>
        <v>0</v>
      </c>
      <c r="BL5" s="5" t="b">
        <f t="shared" si="0"/>
        <v>0</v>
      </c>
      <c r="BM5" s="5" t="b">
        <f t="shared" si="0"/>
        <v>0</v>
      </c>
      <c r="BN5" s="5" t="b">
        <f t="shared" si="0"/>
        <v>0</v>
      </c>
      <c r="BO5" s="5" t="b">
        <f t="shared" si="0"/>
        <v>0</v>
      </c>
      <c r="BP5" s="5" t="b">
        <f t="shared" ref="BP5:EA5" si="1">AND(BP3=BP4)</f>
        <v>0</v>
      </c>
      <c r="BQ5" s="5" t="b">
        <f t="shared" si="1"/>
        <v>0</v>
      </c>
      <c r="BR5" s="5" t="b">
        <f t="shared" si="1"/>
        <v>0</v>
      </c>
      <c r="BS5" s="5" t="b">
        <f t="shared" si="1"/>
        <v>0</v>
      </c>
      <c r="BT5" s="5" t="b">
        <f t="shared" si="1"/>
        <v>0</v>
      </c>
      <c r="BU5" s="5" t="b">
        <f t="shared" si="1"/>
        <v>0</v>
      </c>
      <c r="BV5" s="5" t="b">
        <f t="shared" si="1"/>
        <v>0</v>
      </c>
      <c r="BW5" s="5" t="b">
        <f t="shared" si="1"/>
        <v>0</v>
      </c>
      <c r="BX5" s="5" t="b">
        <f t="shared" si="1"/>
        <v>0</v>
      </c>
      <c r="BY5" s="5" t="b">
        <f t="shared" si="1"/>
        <v>0</v>
      </c>
      <c r="BZ5" s="5" t="b">
        <f t="shared" si="1"/>
        <v>0</v>
      </c>
      <c r="CA5" s="5" t="b">
        <f t="shared" si="1"/>
        <v>0</v>
      </c>
      <c r="CB5" s="5" t="b">
        <f t="shared" si="1"/>
        <v>0</v>
      </c>
      <c r="CC5" s="5" t="b">
        <f t="shared" si="1"/>
        <v>0</v>
      </c>
      <c r="CD5" s="5" t="b">
        <f t="shared" si="1"/>
        <v>0</v>
      </c>
      <c r="CE5" s="5" t="b">
        <f t="shared" si="1"/>
        <v>0</v>
      </c>
      <c r="CF5" s="5" t="b">
        <f t="shared" si="1"/>
        <v>0</v>
      </c>
      <c r="CG5" s="5" t="b">
        <f t="shared" si="1"/>
        <v>0</v>
      </c>
      <c r="CH5" s="5" t="b">
        <f t="shared" si="1"/>
        <v>0</v>
      </c>
      <c r="CI5" s="5" t="b">
        <f t="shared" si="1"/>
        <v>0</v>
      </c>
      <c r="CJ5" s="5" t="b">
        <f t="shared" si="1"/>
        <v>0</v>
      </c>
      <c r="CK5" s="5" t="b">
        <f t="shared" si="1"/>
        <v>0</v>
      </c>
      <c r="CL5" s="5" t="b">
        <f t="shared" si="1"/>
        <v>0</v>
      </c>
      <c r="CM5" s="5" t="b">
        <f t="shared" si="1"/>
        <v>0</v>
      </c>
      <c r="CN5" s="5" t="b">
        <f t="shared" si="1"/>
        <v>0</v>
      </c>
      <c r="CO5" s="5" t="b">
        <f t="shared" si="1"/>
        <v>0</v>
      </c>
      <c r="CP5" s="5" t="b">
        <f t="shared" si="1"/>
        <v>0</v>
      </c>
      <c r="CQ5" s="5" t="b">
        <f t="shared" si="1"/>
        <v>0</v>
      </c>
      <c r="CR5" s="5" t="b">
        <f t="shared" si="1"/>
        <v>0</v>
      </c>
      <c r="CS5" s="5" t="b">
        <f t="shared" si="1"/>
        <v>0</v>
      </c>
      <c r="CT5" s="5" t="b">
        <f t="shared" si="1"/>
        <v>0</v>
      </c>
      <c r="CU5" s="5" t="b">
        <f t="shared" si="1"/>
        <v>0</v>
      </c>
      <c r="CV5" s="5" t="b">
        <f t="shared" si="1"/>
        <v>0</v>
      </c>
      <c r="CW5" s="5" t="b">
        <f t="shared" si="1"/>
        <v>0</v>
      </c>
      <c r="CX5" s="5" t="b">
        <f t="shared" si="1"/>
        <v>0</v>
      </c>
      <c r="CY5" s="5" t="b">
        <f t="shared" si="1"/>
        <v>0</v>
      </c>
      <c r="CZ5" s="5" t="b">
        <f t="shared" si="1"/>
        <v>0</v>
      </c>
      <c r="DA5" s="5" t="b">
        <f t="shared" si="1"/>
        <v>0</v>
      </c>
      <c r="DB5" s="5" t="b">
        <f t="shared" si="1"/>
        <v>0</v>
      </c>
      <c r="DC5" s="5" t="b">
        <f t="shared" si="1"/>
        <v>0</v>
      </c>
      <c r="DD5" s="5" t="b">
        <f t="shared" si="1"/>
        <v>0</v>
      </c>
      <c r="DE5" s="5" t="b">
        <f t="shared" si="1"/>
        <v>0</v>
      </c>
      <c r="DF5" s="5" t="b">
        <f t="shared" si="1"/>
        <v>0</v>
      </c>
      <c r="DG5" s="5" t="b">
        <f t="shared" si="1"/>
        <v>0</v>
      </c>
      <c r="DH5" s="5" t="b">
        <f t="shared" si="1"/>
        <v>0</v>
      </c>
      <c r="DI5" s="5" t="b">
        <f t="shared" si="1"/>
        <v>0</v>
      </c>
      <c r="DJ5" s="5" t="b">
        <f t="shared" si="1"/>
        <v>0</v>
      </c>
      <c r="DK5" s="5" t="b">
        <f t="shared" si="1"/>
        <v>0</v>
      </c>
      <c r="DL5" s="5" t="b">
        <f t="shared" si="1"/>
        <v>0</v>
      </c>
      <c r="DM5" s="5" t="b">
        <f t="shared" si="1"/>
        <v>0</v>
      </c>
      <c r="DN5" s="5" t="b">
        <f t="shared" si="1"/>
        <v>0</v>
      </c>
      <c r="DO5" s="5" t="b">
        <f t="shared" si="1"/>
        <v>0</v>
      </c>
      <c r="DP5" s="5" t="b">
        <f t="shared" si="1"/>
        <v>0</v>
      </c>
      <c r="DQ5" s="5" t="b">
        <f t="shared" si="1"/>
        <v>0</v>
      </c>
      <c r="DR5" s="5" t="b">
        <f t="shared" si="1"/>
        <v>0</v>
      </c>
      <c r="DS5" s="5" t="b">
        <f t="shared" si="1"/>
        <v>0</v>
      </c>
      <c r="DT5" s="5" t="b">
        <f t="shared" si="1"/>
        <v>0</v>
      </c>
      <c r="DU5" s="5" t="b">
        <f t="shared" si="1"/>
        <v>0</v>
      </c>
      <c r="DV5" s="5" t="b">
        <f t="shared" si="1"/>
        <v>0</v>
      </c>
      <c r="DW5" s="5" t="b">
        <f t="shared" si="1"/>
        <v>0</v>
      </c>
      <c r="DX5" s="5" t="b">
        <f t="shared" si="1"/>
        <v>0</v>
      </c>
      <c r="DY5" s="5" t="b">
        <f t="shared" si="1"/>
        <v>0</v>
      </c>
      <c r="DZ5" s="5" t="b">
        <f t="shared" si="1"/>
        <v>0</v>
      </c>
      <c r="EA5" s="5" t="b">
        <f t="shared" si="1"/>
        <v>0</v>
      </c>
      <c r="EB5" s="5" t="b">
        <f t="shared" ref="EB5:GN5" si="2">AND(EB3=EB4)</f>
        <v>0</v>
      </c>
      <c r="EC5" s="5" t="b">
        <f t="shared" si="2"/>
        <v>0</v>
      </c>
      <c r="ED5" s="5" t="b">
        <f t="shared" si="2"/>
        <v>0</v>
      </c>
      <c r="EE5" s="5" t="b">
        <f t="shared" si="2"/>
        <v>0</v>
      </c>
      <c r="EF5" s="5" t="b">
        <f t="shared" si="2"/>
        <v>0</v>
      </c>
      <c r="EG5" s="5" t="b">
        <f t="shared" si="2"/>
        <v>0</v>
      </c>
      <c r="EH5" s="5" t="b">
        <f t="shared" si="2"/>
        <v>0</v>
      </c>
      <c r="EI5" s="5" t="b">
        <f t="shared" si="2"/>
        <v>0</v>
      </c>
      <c r="EJ5" s="5" t="b">
        <f t="shared" si="2"/>
        <v>0</v>
      </c>
      <c r="EK5" s="5" t="b">
        <f t="shared" si="2"/>
        <v>0</v>
      </c>
      <c r="EL5" s="5" t="b">
        <f t="shared" si="2"/>
        <v>0</v>
      </c>
      <c r="EM5" s="5" t="b">
        <f t="shared" si="2"/>
        <v>0</v>
      </c>
      <c r="EN5" s="5" t="b">
        <f t="shared" si="2"/>
        <v>0</v>
      </c>
      <c r="EO5" s="5" t="b">
        <f t="shared" si="2"/>
        <v>0</v>
      </c>
      <c r="EP5" s="5" t="b">
        <f t="shared" si="2"/>
        <v>0</v>
      </c>
      <c r="EQ5" s="5" t="b">
        <f t="shared" si="2"/>
        <v>0</v>
      </c>
      <c r="ER5" s="5" t="b">
        <f t="shared" si="2"/>
        <v>0</v>
      </c>
      <c r="ES5" s="5" t="b">
        <f t="shared" si="2"/>
        <v>0</v>
      </c>
      <c r="ET5" s="5" t="b">
        <f t="shared" si="2"/>
        <v>0</v>
      </c>
      <c r="EU5" s="5" t="b">
        <f t="shared" si="2"/>
        <v>0</v>
      </c>
      <c r="EV5" s="5" t="b">
        <f t="shared" si="2"/>
        <v>0</v>
      </c>
      <c r="EW5" s="5" t="b">
        <f t="shared" si="2"/>
        <v>0</v>
      </c>
      <c r="EX5" s="5" t="b">
        <f t="shared" si="2"/>
        <v>0</v>
      </c>
      <c r="EY5" s="5" t="b">
        <f t="shared" si="2"/>
        <v>0</v>
      </c>
      <c r="EZ5" s="5" t="b">
        <f t="shared" si="2"/>
        <v>0</v>
      </c>
      <c r="FA5" s="5" t="b">
        <f t="shared" si="2"/>
        <v>0</v>
      </c>
      <c r="FB5" s="5" t="b">
        <f t="shared" si="2"/>
        <v>0</v>
      </c>
      <c r="FC5" s="5" t="b">
        <f t="shared" si="2"/>
        <v>0</v>
      </c>
      <c r="FD5" s="5" t="b">
        <f t="shared" si="2"/>
        <v>0</v>
      </c>
      <c r="FE5" s="5"/>
      <c r="FF5" s="5" t="b">
        <f t="shared" si="2"/>
        <v>0</v>
      </c>
      <c r="FG5" s="5" t="b">
        <f t="shared" si="2"/>
        <v>0</v>
      </c>
      <c r="FH5" s="5" t="b">
        <f t="shared" si="2"/>
        <v>0</v>
      </c>
      <c r="FI5" s="5" t="b">
        <f t="shared" si="2"/>
        <v>0</v>
      </c>
      <c r="FJ5" s="5" t="b">
        <f t="shared" si="2"/>
        <v>0</v>
      </c>
      <c r="FK5" s="5" t="b">
        <f t="shared" si="2"/>
        <v>0</v>
      </c>
      <c r="FL5" s="5" t="b">
        <f t="shared" si="2"/>
        <v>0</v>
      </c>
      <c r="FM5" s="5" t="b">
        <f t="shared" si="2"/>
        <v>0</v>
      </c>
      <c r="FN5" s="5" t="b">
        <f t="shared" si="2"/>
        <v>0</v>
      </c>
      <c r="FO5" s="5" t="b">
        <f t="shared" si="2"/>
        <v>0</v>
      </c>
      <c r="FP5" s="5" t="b">
        <f t="shared" si="2"/>
        <v>0</v>
      </c>
      <c r="FQ5" s="5" t="b">
        <f t="shared" si="2"/>
        <v>0</v>
      </c>
      <c r="FR5" s="5" t="b">
        <f t="shared" si="2"/>
        <v>0</v>
      </c>
      <c r="FS5" s="5" t="b">
        <f t="shared" si="2"/>
        <v>0</v>
      </c>
      <c r="FT5" s="5" t="b">
        <f t="shared" si="2"/>
        <v>0</v>
      </c>
      <c r="FU5" s="5" t="b">
        <f t="shared" si="2"/>
        <v>0</v>
      </c>
      <c r="FV5" s="5" t="b">
        <f t="shared" si="2"/>
        <v>0</v>
      </c>
      <c r="FW5" s="5" t="b">
        <f t="shared" si="2"/>
        <v>0</v>
      </c>
      <c r="FX5" s="5" t="b">
        <f t="shared" si="2"/>
        <v>0</v>
      </c>
      <c r="FY5" s="5" t="b">
        <f t="shared" si="2"/>
        <v>0</v>
      </c>
      <c r="FZ5" s="5" t="b">
        <f t="shared" si="2"/>
        <v>0</v>
      </c>
      <c r="GA5" s="5" t="b">
        <f t="shared" si="2"/>
        <v>0</v>
      </c>
      <c r="GB5" s="5" t="b">
        <f t="shared" si="2"/>
        <v>0</v>
      </c>
      <c r="GC5" s="5" t="b">
        <f t="shared" si="2"/>
        <v>0</v>
      </c>
      <c r="GD5" s="5" t="b">
        <f t="shared" si="2"/>
        <v>0</v>
      </c>
      <c r="GE5" s="5" t="b">
        <f t="shared" si="2"/>
        <v>0</v>
      </c>
      <c r="GF5" s="5" t="b">
        <f t="shared" si="2"/>
        <v>0</v>
      </c>
      <c r="GG5" s="5" t="b">
        <f t="shared" si="2"/>
        <v>0</v>
      </c>
      <c r="GH5" s="5" t="b">
        <f t="shared" si="2"/>
        <v>0</v>
      </c>
      <c r="GI5" s="5" t="b">
        <f t="shared" si="2"/>
        <v>0</v>
      </c>
      <c r="GJ5" s="5" t="b">
        <f t="shared" si="2"/>
        <v>0</v>
      </c>
      <c r="GK5" s="5" t="b">
        <f t="shared" si="2"/>
        <v>0</v>
      </c>
      <c r="GL5" s="5" t="b">
        <f t="shared" si="2"/>
        <v>0</v>
      </c>
      <c r="GM5" s="5" t="b">
        <f t="shared" si="2"/>
        <v>0</v>
      </c>
      <c r="GN5" s="5" t="b">
        <f t="shared" si="2"/>
        <v>0</v>
      </c>
      <c r="GO5" s="5" t="b">
        <f t="shared" ref="GO5:JF5" si="3">AND(GO3=GO4)</f>
        <v>0</v>
      </c>
      <c r="GP5" s="5" t="b">
        <f t="shared" si="3"/>
        <v>0</v>
      </c>
      <c r="GQ5" s="5" t="b">
        <f t="shared" si="3"/>
        <v>0</v>
      </c>
      <c r="GR5" s="5" t="b">
        <f t="shared" si="3"/>
        <v>0</v>
      </c>
      <c r="GS5" s="5" t="b">
        <f t="shared" si="3"/>
        <v>0</v>
      </c>
      <c r="GT5" s="5" t="b">
        <f t="shared" si="3"/>
        <v>0</v>
      </c>
      <c r="GU5" s="5" t="b">
        <f t="shared" si="3"/>
        <v>0</v>
      </c>
      <c r="GV5" s="5" t="b">
        <f t="shared" si="3"/>
        <v>0</v>
      </c>
      <c r="GW5" s="5" t="b">
        <f t="shared" si="3"/>
        <v>0</v>
      </c>
      <c r="GX5" s="5" t="b">
        <f t="shared" si="3"/>
        <v>0</v>
      </c>
      <c r="GY5" s="5" t="b">
        <f t="shared" si="3"/>
        <v>0</v>
      </c>
      <c r="GZ5" s="5" t="b">
        <f t="shared" si="3"/>
        <v>0</v>
      </c>
      <c r="HA5" s="5" t="b">
        <f t="shared" si="3"/>
        <v>0</v>
      </c>
      <c r="HB5" s="5" t="b">
        <f t="shared" si="3"/>
        <v>0</v>
      </c>
      <c r="HC5" s="5" t="b">
        <f t="shared" si="3"/>
        <v>0</v>
      </c>
      <c r="HD5" s="5" t="b">
        <f t="shared" si="3"/>
        <v>0</v>
      </c>
      <c r="HE5" s="5" t="b">
        <f t="shared" si="3"/>
        <v>0</v>
      </c>
      <c r="HF5" s="5" t="b">
        <f t="shared" si="3"/>
        <v>0</v>
      </c>
      <c r="HG5" s="5" t="b">
        <f t="shared" si="3"/>
        <v>0</v>
      </c>
      <c r="HH5" s="5" t="b">
        <f t="shared" si="3"/>
        <v>0</v>
      </c>
      <c r="HI5" s="5" t="b">
        <f t="shared" si="3"/>
        <v>0</v>
      </c>
      <c r="HJ5" s="5" t="b">
        <f t="shared" si="3"/>
        <v>0</v>
      </c>
      <c r="HK5" s="5" t="b">
        <f t="shared" si="3"/>
        <v>0</v>
      </c>
      <c r="HL5" s="5" t="b">
        <f t="shared" si="3"/>
        <v>0</v>
      </c>
      <c r="HM5" s="5" t="b">
        <f t="shared" si="3"/>
        <v>0</v>
      </c>
      <c r="HN5" s="5" t="b">
        <f t="shared" si="3"/>
        <v>0</v>
      </c>
      <c r="HO5" s="5" t="b">
        <f t="shared" si="3"/>
        <v>0</v>
      </c>
      <c r="HP5" s="5" t="b">
        <f t="shared" si="3"/>
        <v>0</v>
      </c>
      <c r="HQ5" s="5" t="b">
        <f t="shared" si="3"/>
        <v>0</v>
      </c>
      <c r="HR5" s="5" t="b">
        <f t="shared" si="3"/>
        <v>0</v>
      </c>
      <c r="HS5" s="5" t="b">
        <f t="shared" si="3"/>
        <v>0</v>
      </c>
      <c r="HT5" s="5" t="b">
        <f t="shared" si="3"/>
        <v>0</v>
      </c>
      <c r="HU5" s="5" t="b">
        <f t="shared" si="3"/>
        <v>0</v>
      </c>
      <c r="HV5" s="5" t="b">
        <f t="shared" si="3"/>
        <v>0</v>
      </c>
      <c r="HW5" s="5" t="b">
        <f t="shared" si="3"/>
        <v>0</v>
      </c>
      <c r="HX5" s="5" t="b">
        <f t="shared" si="3"/>
        <v>0</v>
      </c>
      <c r="HY5" s="5" t="b">
        <f t="shared" si="3"/>
        <v>0</v>
      </c>
      <c r="HZ5" s="5" t="b">
        <f t="shared" si="3"/>
        <v>0</v>
      </c>
      <c r="IA5" s="5" t="b">
        <f t="shared" si="3"/>
        <v>0</v>
      </c>
      <c r="IB5" s="5" t="b">
        <f t="shared" si="3"/>
        <v>0</v>
      </c>
      <c r="IC5" s="5" t="b">
        <f t="shared" si="3"/>
        <v>0</v>
      </c>
      <c r="ID5" s="5" t="b">
        <f t="shared" si="3"/>
        <v>0</v>
      </c>
      <c r="IE5" s="5" t="b">
        <f t="shared" si="3"/>
        <v>0</v>
      </c>
      <c r="IF5" s="5" t="b">
        <f t="shared" si="3"/>
        <v>0</v>
      </c>
      <c r="IG5" s="5" t="b">
        <f t="shared" si="3"/>
        <v>0</v>
      </c>
      <c r="IH5" s="5" t="b">
        <f t="shared" si="3"/>
        <v>0</v>
      </c>
      <c r="II5" s="5" t="b">
        <f t="shared" si="3"/>
        <v>0</v>
      </c>
      <c r="IJ5" s="5" t="b">
        <f t="shared" si="3"/>
        <v>0</v>
      </c>
      <c r="IK5" s="5" t="b">
        <f t="shared" si="3"/>
        <v>0</v>
      </c>
      <c r="IL5" s="5" t="b">
        <f t="shared" si="3"/>
        <v>0</v>
      </c>
      <c r="IM5" s="5" t="b">
        <f t="shared" si="3"/>
        <v>0</v>
      </c>
      <c r="IN5" s="5" t="b">
        <f t="shared" si="3"/>
        <v>0</v>
      </c>
      <c r="IO5" s="5" t="b">
        <f t="shared" si="3"/>
        <v>0</v>
      </c>
      <c r="IP5" s="5" t="b">
        <f t="shared" si="3"/>
        <v>0</v>
      </c>
      <c r="IQ5" s="5" t="b">
        <f t="shared" si="3"/>
        <v>0</v>
      </c>
      <c r="IR5" s="5" t="b">
        <f t="shared" si="3"/>
        <v>0</v>
      </c>
      <c r="IS5" s="5" t="b">
        <f t="shared" si="3"/>
        <v>0</v>
      </c>
      <c r="IT5" s="5" t="b">
        <f t="shared" si="3"/>
        <v>0</v>
      </c>
      <c r="IU5" s="5"/>
      <c r="IV5" s="5"/>
      <c r="IW5" s="5"/>
      <c r="IX5" s="5"/>
      <c r="IY5" s="5"/>
      <c r="IZ5" s="5"/>
      <c r="JA5" s="5" t="b">
        <f t="shared" si="3"/>
        <v>0</v>
      </c>
      <c r="JB5" s="5" t="b">
        <f t="shared" si="3"/>
        <v>0</v>
      </c>
      <c r="JC5" s="5" t="b">
        <f t="shared" si="3"/>
        <v>0</v>
      </c>
      <c r="JD5" s="5" t="b">
        <f t="shared" si="3"/>
        <v>0</v>
      </c>
      <c r="JE5" s="5" t="b">
        <f t="shared" si="3"/>
        <v>0</v>
      </c>
      <c r="JF5" s="5" t="b">
        <f t="shared" si="3"/>
        <v>0</v>
      </c>
      <c r="JG5" s="5" t="b">
        <f t="shared" ref="JG5:KW5" si="4">AND(JG3=JG4)</f>
        <v>0</v>
      </c>
      <c r="JH5" s="5" t="b">
        <f t="shared" si="4"/>
        <v>0</v>
      </c>
      <c r="JI5" s="5" t="b">
        <f t="shared" si="4"/>
        <v>0</v>
      </c>
      <c r="JJ5" s="5" t="b">
        <f t="shared" si="4"/>
        <v>0</v>
      </c>
      <c r="JK5" s="5" t="b">
        <f t="shared" si="4"/>
        <v>0</v>
      </c>
      <c r="JL5" s="5" t="b">
        <f t="shared" si="4"/>
        <v>0</v>
      </c>
      <c r="JM5" s="5" t="b">
        <f t="shared" si="4"/>
        <v>0</v>
      </c>
      <c r="JN5" s="5" t="b">
        <f t="shared" si="4"/>
        <v>0</v>
      </c>
      <c r="JO5" s="5" t="b">
        <f t="shared" si="4"/>
        <v>0</v>
      </c>
      <c r="JP5" s="5" t="b">
        <f t="shared" si="4"/>
        <v>0</v>
      </c>
      <c r="JQ5" s="5" t="b">
        <f t="shared" si="4"/>
        <v>0</v>
      </c>
      <c r="JR5" s="5" t="b">
        <f t="shared" si="4"/>
        <v>0</v>
      </c>
      <c r="JS5" s="5" t="b">
        <f t="shared" si="4"/>
        <v>0</v>
      </c>
      <c r="JT5" s="5" t="b">
        <f t="shared" si="4"/>
        <v>0</v>
      </c>
      <c r="JU5" s="5" t="b">
        <f t="shared" si="4"/>
        <v>0</v>
      </c>
      <c r="JV5" s="5" t="b">
        <f t="shared" si="4"/>
        <v>0</v>
      </c>
      <c r="JW5" s="5" t="b">
        <f t="shared" si="4"/>
        <v>0</v>
      </c>
      <c r="JX5" s="5" t="b">
        <f t="shared" si="4"/>
        <v>0</v>
      </c>
      <c r="JY5" s="5" t="b">
        <f t="shared" si="4"/>
        <v>0</v>
      </c>
      <c r="JZ5" s="5" t="b">
        <f t="shared" si="4"/>
        <v>0</v>
      </c>
      <c r="KA5" s="5" t="b">
        <f t="shared" si="4"/>
        <v>0</v>
      </c>
      <c r="KB5" s="5" t="b">
        <f t="shared" si="4"/>
        <v>0</v>
      </c>
      <c r="KC5" s="5" t="b">
        <f t="shared" si="4"/>
        <v>0</v>
      </c>
      <c r="KD5" s="5" t="b">
        <f t="shared" si="4"/>
        <v>0</v>
      </c>
      <c r="KE5" s="5" t="b">
        <f t="shared" si="4"/>
        <v>0</v>
      </c>
      <c r="KF5" s="5" t="b">
        <f t="shared" si="4"/>
        <v>0</v>
      </c>
      <c r="KG5" s="5" t="b">
        <f t="shared" si="4"/>
        <v>0</v>
      </c>
      <c r="KH5" s="5" t="b">
        <f t="shared" si="4"/>
        <v>0</v>
      </c>
      <c r="KI5" s="5"/>
      <c r="KJ5" s="5"/>
      <c r="KK5" s="5"/>
      <c r="KL5" s="5"/>
      <c r="KM5" s="5" t="b">
        <f t="shared" si="4"/>
        <v>0</v>
      </c>
      <c r="KN5" s="5" t="b">
        <f t="shared" si="4"/>
        <v>0</v>
      </c>
      <c r="KO5" s="5" t="b">
        <f t="shared" si="4"/>
        <v>0</v>
      </c>
      <c r="KP5" s="5" t="b">
        <f t="shared" si="4"/>
        <v>0</v>
      </c>
      <c r="KQ5" s="5" t="b">
        <f t="shared" si="4"/>
        <v>0</v>
      </c>
      <c r="KR5" s="5" t="b">
        <f t="shared" si="4"/>
        <v>0</v>
      </c>
      <c r="KS5" s="5" t="b">
        <f t="shared" si="4"/>
        <v>0</v>
      </c>
      <c r="KT5" s="5" t="b">
        <f t="shared" si="4"/>
        <v>0</v>
      </c>
      <c r="KU5" s="5" t="b">
        <f t="shared" si="4"/>
        <v>0</v>
      </c>
      <c r="KV5" s="5" t="b">
        <f t="shared" si="4"/>
        <v>0</v>
      </c>
      <c r="KW5" s="5" t="b">
        <f t="shared" si="4"/>
        <v>0</v>
      </c>
      <c r="KX5" s="5" t="b">
        <f t="shared" ref="KX5" si="5">AND(KX3=KX4)</f>
        <v>0</v>
      </c>
      <c r="KY5" s="5" t="b">
        <f t="shared" ref="KY5" si="6">AND(KY3=KY4)</f>
        <v>1</v>
      </c>
      <c r="KZ5" s="5" t="b">
        <f t="shared" ref="KZ5" si="7">AND(KZ3=KZ4)</f>
        <v>1</v>
      </c>
      <c r="LA5" s="5" t="b">
        <f t="shared" ref="LA5" si="8">AND(LA3=LA4)</f>
        <v>1</v>
      </c>
      <c r="LB5" s="5" t="b">
        <f t="shared" ref="LB5" si="9">AND(LB3=LB4)</f>
        <v>1</v>
      </c>
    </row>
    <row r="6" spans="1:314" ht="12.9" customHeight="1" thickBot="1">
      <c r="B6" s="738" t="s">
        <v>3</v>
      </c>
      <c r="C6" s="738" t="s">
        <v>400</v>
      </c>
      <c r="D6" s="739" t="s">
        <v>622</v>
      </c>
      <c r="E6" s="740" t="s">
        <v>52</v>
      </c>
      <c r="F6" s="740" t="s">
        <v>52</v>
      </c>
      <c r="G6" s="739" t="s">
        <v>52</v>
      </c>
      <c r="H6" s="739" t="s">
        <v>796</v>
      </c>
      <c r="I6" s="739" t="s">
        <v>796</v>
      </c>
      <c r="J6" s="739" t="s">
        <v>796</v>
      </c>
      <c r="K6" s="739" t="s">
        <v>622</v>
      </c>
      <c r="L6" s="739" t="s">
        <v>623</v>
      </c>
      <c r="M6" s="739" t="s">
        <v>796</v>
      </c>
      <c r="N6" s="739" t="s">
        <v>622</v>
      </c>
      <c r="O6" s="739" t="s">
        <v>622</v>
      </c>
      <c r="P6" s="739" t="s">
        <v>631</v>
      </c>
      <c r="Q6" s="739" t="s">
        <v>622</v>
      </c>
      <c r="R6" s="739" t="s">
        <v>622</v>
      </c>
      <c r="S6" s="741" t="s">
        <v>622</v>
      </c>
      <c r="T6" s="742" t="s">
        <v>132</v>
      </c>
      <c r="U6" s="739" t="s">
        <v>622</v>
      </c>
      <c r="V6" s="741" t="s">
        <v>624</v>
      </c>
      <c r="W6" s="738" t="s">
        <v>625</v>
      </c>
      <c r="X6" s="738" t="s">
        <v>624</v>
      </c>
      <c r="Y6" s="738" t="s">
        <v>626</v>
      </c>
      <c r="Z6" s="738" t="s">
        <v>626</v>
      </c>
      <c r="AA6" s="738" t="s">
        <v>626</v>
      </c>
      <c r="AB6" s="738" t="s">
        <v>626</v>
      </c>
      <c r="AC6" s="738" t="s">
        <v>626</v>
      </c>
      <c r="AD6" s="738" t="s">
        <v>797</v>
      </c>
      <c r="AE6" s="738" t="s">
        <v>401</v>
      </c>
      <c r="AF6" s="738" t="s">
        <v>401</v>
      </c>
      <c r="AG6" s="738" t="s">
        <v>132</v>
      </c>
      <c r="AH6" s="738" t="s">
        <v>627</v>
      </c>
      <c r="AI6" s="738" t="s">
        <v>132</v>
      </c>
      <c r="AJ6" s="738"/>
      <c r="AK6" s="738" t="s">
        <v>626</v>
      </c>
      <c r="AL6" s="738" t="s">
        <v>622</v>
      </c>
      <c r="AM6" s="738" t="s">
        <v>626</v>
      </c>
      <c r="AN6" s="738" t="s">
        <v>622</v>
      </c>
      <c r="AO6" s="738" t="s">
        <v>622</v>
      </c>
      <c r="AP6" s="738" t="s">
        <v>622</v>
      </c>
      <c r="AQ6" s="738" t="s">
        <v>626</v>
      </c>
      <c r="AR6" s="738" t="s">
        <v>622</v>
      </c>
      <c r="AS6" s="738" t="s">
        <v>622</v>
      </c>
      <c r="AT6" s="738" t="s">
        <v>622</v>
      </c>
      <c r="AU6" s="738" t="s">
        <v>622</v>
      </c>
      <c r="AV6" s="738" t="s">
        <v>622</v>
      </c>
      <c r="AW6" s="738" t="s">
        <v>622</v>
      </c>
      <c r="AX6" s="738" t="s">
        <v>12</v>
      </c>
      <c r="AY6" s="738" t="s">
        <v>1198</v>
      </c>
      <c r="AZ6" s="738" t="s">
        <v>1199</v>
      </c>
      <c r="BA6" s="738" t="s">
        <v>1199</v>
      </c>
      <c r="BB6" s="738" t="s">
        <v>52</v>
      </c>
      <c r="BC6" s="738" t="s">
        <v>52</v>
      </c>
      <c r="BD6" s="738" t="s">
        <v>52</v>
      </c>
      <c r="BE6" s="738" t="s">
        <v>52</v>
      </c>
      <c r="BF6" s="738" t="s">
        <v>626</v>
      </c>
      <c r="BG6" s="738" t="s">
        <v>622</v>
      </c>
      <c r="BH6" s="738" t="s">
        <v>628</v>
      </c>
      <c r="BI6" s="738" t="s">
        <v>57</v>
      </c>
      <c r="BJ6" s="738" t="s">
        <v>57</v>
      </c>
      <c r="BK6" s="738" t="s">
        <v>626</v>
      </c>
      <c r="BL6" s="738" t="s">
        <v>626</v>
      </c>
      <c r="BM6" s="738" t="s">
        <v>628</v>
      </c>
      <c r="BN6" s="738" t="s">
        <v>622</v>
      </c>
      <c r="BO6" s="738" t="s">
        <v>626</v>
      </c>
      <c r="BP6" s="738" t="s">
        <v>401</v>
      </c>
      <c r="BQ6" s="738" t="s">
        <v>626</v>
      </c>
      <c r="BR6" s="738" t="s">
        <v>401</v>
      </c>
      <c r="BS6" s="738" t="s">
        <v>626</v>
      </c>
      <c r="BT6" s="738" t="s">
        <v>401</v>
      </c>
      <c r="BU6" s="738" t="s">
        <v>626</v>
      </c>
      <c r="BV6" s="738" t="s">
        <v>401</v>
      </c>
      <c r="BW6" s="738" t="s">
        <v>52</v>
      </c>
      <c r="BX6" s="738" t="s">
        <v>626</v>
      </c>
      <c r="BY6" s="738" t="s">
        <v>626</v>
      </c>
      <c r="BZ6" s="738" t="s">
        <v>622</v>
      </c>
      <c r="CA6" s="738" t="s">
        <v>622</v>
      </c>
      <c r="CB6" s="743"/>
      <c r="CC6" s="738" t="s">
        <v>629</v>
      </c>
      <c r="CD6" s="738" t="s">
        <v>52</v>
      </c>
      <c r="CE6" s="738" t="s">
        <v>52</v>
      </c>
      <c r="CF6" s="738" t="s">
        <v>52</v>
      </c>
      <c r="CG6" s="738" t="s">
        <v>626</v>
      </c>
      <c r="CH6" s="738" t="s">
        <v>402</v>
      </c>
      <c r="CI6" s="738" t="s">
        <v>403</v>
      </c>
      <c r="CJ6" s="738" t="s">
        <v>622</v>
      </c>
      <c r="CK6" s="738" t="s">
        <v>622</v>
      </c>
      <c r="CL6" s="738" t="s">
        <v>622</v>
      </c>
      <c r="CM6" s="738" t="s">
        <v>622</v>
      </c>
      <c r="CN6" s="738" t="s">
        <v>622</v>
      </c>
      <c r="CO6" s="738"/>
      <c r="CP6" s="738" t="s">
        <v>630</v>
      </c>
      <c r="CQ6" s="738" t="s">
        <v>631</v>
      </c>
      <c r="CR6" s="738" t="s">
        <v>622</v>
      </c>
      <c r="CS6" s="738" t="s">
        <v>626</v>
      </c>
      <c r="CT6" s="738" t="s">
        <v>626</v>
      </c>
      <c r="CU6" s="738" t="s">
        <v>622</v>
      </c>
      <c r="CV6" s="738" t="s">
        <v>626</v>
      </c>
      <c r="CW6" s="738" t="s">
        <v>622</v>
      </c>
      <c r="CX6" s="738" t="s">
        <v>626</v>
      </c>
      <c r="CY6" s="738" t="s">
        <v>622</v>
      </c>
      <c r="CZ6" s="738" t="s">
        <v>626</v>
      </c>
      <c r="DA6" s="738" t="s">
        <v>622</v>
      </c>
      <c r="DB6" s="738" t="s">
        <v>626</v>
      </c>
      <c r="DC6" s="738" t="s">
        <v>622</v>
      </c>
      <c r="DD6" s="738" t="s">
        <v>626</v>
      </c>
      <c r="DE6" s="738" t="s">
        <v>622</v>
      </c>
      <c r="DF6" s="738" t="s">
        <v>622</v>
      </c>
      <c r="DG6" s="738" t="s">
        <v>132</v>
      </c>
      <c r="DH6" s="738" t="s">
        <v>622</v>
      </c>
      <c r="DI6" s="738" t="s">
        <v>632</v>
      </c>
      <c r="DJ6" s="738" t="s">
        <v>632</v>
      </c>
      <c r="DK6" s="738" t="s">
        <v>632</v>
      </c>
      <c r="DL6" s="738" t="s">
        <v>622</v>
      </c>
      <c r="DM6" s="738" t="s">
        <v>626</v>
      </c>
      <c r="DN6" s="738" t="s">
        <v>796</v>
      </c>
      <c r="DO6" s="738" t="s">
        <v>796</v>
      </c>
      <c r="DP6" s="738" t="s">
        <v>796</v>
      </c>
      <c r="DQ6" s="739" t="s">
        <v>633</v>
      </c>
      <c r="DR6" s="739" t="s">
        <v>622</v>
      </c>
      <c r="DS6" s="739" t="s">
        <v>622</v>
      </c>
      <c r="DT6" s="738" t="s">
        <v>622</v>
      </c>
      <c r="DU6" s="738" t="s">
        <v>622</v>
      </c>
      <c r="DV6" s="738" t="s">
        <v>622</v>
      </c>
      <c r="DW6" s="738" t="s">
        <v>628</v>
      </c>
      <c r="DX6" s="738" t="s">
        <v>132</v>
      </c>
      <c r="DY6" s="738" t="s">
        <v>132</v>
      </c>
      <c r="DZ6" s="738" t="s">
        <v>132</v>
      </c>
      <c r="EA6" s="738" t="s">
        <v>132</v>
      </c>
      <c r="EB6" s="738" t="s">
        <v>137</v>
      </c>
      <c r="EC6" s="738"/>
      <c r="ED6" s="738" t="s">
        <v>626</v>
      </c>
      <c r="EE6" s="738" t="s">
        <v>622</v>
      </c>
      <c r="EF6" s="738" t="s">
        <v>622</v>
      </c>
      <c r="EG6" s="738" t="s">
        <v>622</v>
      </c>
      <c r="EH6" s="738" t="s">
        <v>622</v>
      </c>
      <c r="EI6" s="738" t="s">
        <v>626</v>
      </c>
      <c r="EJ6" s="738" t="s">
        <v>626</v>
      </c>
      <c r="EK6" s="738" t="s">
        <v>52</v>
      </c>
      <c r="EL6" s="738" t="s">
        <v>626</v>
      </c>
      <c r="EM6" s="738" t="s">
        <v>622</v>
      </c>
      <c r="EN6" s="738" t="s">
        <v>622</v>
      </c>
      <c r="EO6" s="738" t="s">
        <v>622</v>
      </c>
      <c r="EP6" s="738" t="s">
        <v>622</v>
      </c>
      <c r="EQ6" s="738" t="s">
        <v>634</v>
      </c>
      <c r="ER6" s="738" t="s">
        <v>628</v>
      </c>
      <c r="ES6" s="738" t="s">
        <v>52</v>
      </c>
      <c r="ET6" s="738" t="s">
        <v>52</v>
      </c>
      <c r="EU6" s="738" t="s">
        <v>631</v>
      </c>
      <c r="EV6" s="738" t="s">
        <v>404</v>
      </c>
      <c r="EW6" s="738" t="s">
        <v>622</v>
      </c>
      <c r="EX6" s="738" t="s">
        <v>52</v>
      </c>
      <c r="EY6" s="738" t="s">
        <v>630</v>
      </c>
      <c r="EZ6" s="738" t="s">
        <v>52</v>
      </c>
      <c r="FA6" s="738" t="s">
        <v>635</v>
      </c>
      <c r="FB6" s="738" t="s">
        <v>635</v>
      </c>
      <c r="FC6" s="738" t="s">
        <v>636</v>
      </c>
      <c r="FD6" s="744" t="s">
        <v>631</v>
      </c>
      <c r="FE6" s="744"/>
      <c r="FF6" s="738" t="s">
        <v>52</v>
      </c>
      <c r="FG6" s="738" t="s">
        <v>52</v>
      </c>
      <c r="FH6" s="738" t="s">
        <v>405</v>
      </c>
      <c r="FI6" s="738" t="s">
        <v>405</v>
      </c>
      <c r="FJ6" s="738" t="s">
        <v>405</v>
      </c>
      <c r="FK6" s="738" t="s">
        <v>405</v>
      </c>
      <c r="FL6" s="741" t="s">
        <v>405</v>
      </c>
      <c r="FM6" s="740" t="s">
        <v>405</v>
      </c>
      <c r="FN6" s="742" t="s">
        <v>405</v>
      </c>
      <c r="FO6" s="742" t="s">
        <v>405</v>
      </c>
      <c r="FP6" s="742" t="s">
        <v>52</v>
      </c>
      <c r="FQ6" s="740" t="s">
        <v>626</v>
      </c>
      <c r="FR6" s="739" t="s">
        <v>401</v>
      </c>
      <c r="FS6" s="739" t="s">
        <v>637</v>
      </c>
      <c r="FT6" s="739" t="s">
        <v>637</v>
      </c>
      <c r="FU6" s="739" t="s">
        <v>794</v>
      </c>
      <c r="FV6" s="739" t="s">
        <v>795</v>
      </c>
      <c r="FW6" s="739" t="s">
        <v>795</v>
      </c>
      <c r="FX6" s="739" t="s">
        <v>794</v>
      </c>
      <c r="FY6" s="739" t="s">
        <v>52</v>
      </c>
      <c r="FZ6" s="739" t="s">
        <v>1200</v>
      </c>
      <c r="GA6" s="739" t="s">
        <v>52</v>
      </c>
      <c r="GB6" s="739" t="s">
        <v>52</v>
      </c>
      <c r="GC6" s="739" t="s">
        <v>52</v>
      </c>
      <c r="GD6" s="739" t="s">
        <v>52</v>
      </c>
      <c r="GE6" s="739" t="s">
        <v>631</v>
      </c>
      <c r="GF6" s="739" t="s">
        <v>638</v>
      </c>
      <c r="GG6" s="739" t="s">
        <v>639</v>
      </c>
      <c r="GH6" s="739" t="s">
        <v>631</v>
      </c>
      <c r="GI6" s="739" t="s">
        <v>622</v>
      </c>
      <c r="GJ6" s="739" t="s">
        <v>631</v>
      </c>
      <c r="GK6" s="739" t="s">
        <v>631</v>
      </c>
      <c r="GL6" s="739" t="s">
        <v>622</v>
      </c>
      <c r="GM6" s="739" t="s">
        <v>622</v>
      </c>
      <c r="GN6" s="739" t="s">
        <v>640</v>
      </c>
      <c r="GO6" s="739" t="s">
        <v>641</v>
      </c>
      <c r="GP6" s="739" t="s">
        <v>641</v>
      </c>
      <c r="GQ6" s="739" t="s">
        <v>626</v>
      </c>
      <c r="GR6" s="738" t="s">
        <v>626</v>
      </c>
      <c r="GS6" s="738" t="s">
        <v>626</v>
      </c>
      <c r="GT6" s="738" t="s">
        <v>626</v>
      </c>
      <c r="GU6" s="738" t="s">
        <v>622</v>
      </c>
      <c r="GV6" s="738" t="s">
        <v>622</v>
      </c>
      <c r="GW6" s="738" t="s">
        <v>622</v>
      </c>
      <c r="GX6" s="738" t="s">
        <v>622</v>
      </c>
      <c r="GY6" s="739" t="s">
        <v>626</v>
      </c>
      <c r="GZ6" s="738" t="s">
        <v>132</v>
      </c>
      <c r="HA6" s="738" t="s">
        <v>642</v>
      </c>
      <c r="HB6" s="738" t="s">
        <v>626</v>
      </c>
      <c r="HC6" s="738" t="s">
        <v>132</v>
      </c>
      <c r="HD6" s="738" t="s">
        <v>642</v>
      </c>
      <c r="HE6" s="738" t="s">
        <v>626</v>
      </c>
      <c r="HF6" s="743" t="s">
        <v>622</v>
      </c>
      <c r="HG6" s="738" t="s">
        <v>643</v>
      </c>
      <c r="HH6" s="738" t="s">
        <v>626</v>
      </c>
      <c r="HI6" s="738" t="s">
        <v>622</v>
      </c>
      <c r="HJ6" s="738" t="s">
        <v>643</v>
      </c>
      <c r="HK6" s="738" t="s">
        <v>400</v>
      </c>
      <c r="HL6" s="745" t="s">
        <v>438</v>
      </c>
      <c r="HM6" s="738" t="s">
        <v>637</v>
      </c>
      <c r="HN6" s="738" t="s">
        <v>637</v>
      </c>
      <c r="HO6" s="738" t="s">
        <v>1201</v>
      </c>
      <c r="HP6" s="738" t="s">
        <v>1202</v>
      </c>
      <c r="HQ6" s="738" t="s">
        <v>12</v>
      </c>
      <c r="HR6" s="738" t="s">
        <v>52</v>
      </c>
      <c r="HS6" s="738" t="s">
        <v>622</v>
      </c>
      <c r="HT6" s="746" t="s">
        <v>249</v>
      </c>
      <c r="HU6" s="746" t="s">
        <v>401</v>
      </c>
      <c r="HV6" s="747" t="s">
        <v>249</v>
      </c>
      <c r="HW6" s="747" t="s">
        <v>249</v>
      </c>
      <c r="HX6" s="747" t="s">
        <v>249</v>
      </c>
      <c r="HY6" s="747" t="s">
        <v>249</v>
      </c>
      <c r="HZ6" s="747" t="s">
        <v>249</v>
      </c>
      <c r="IA6" s="747" t="s">
        <v>249</v>
      </c>
      <c r="IB6" s="748" t="s">
        <v>249</v>
      </c>
      <c r="IC6" s="747" t="s">
        <v>696</v>
      </c>
      <c r="ID6" s="748" t="s">
        <v>628</v>
      </c>
      <c r="IE6" s="747" t="s">
        <v>628</v>
      </c>
      <c r="IF6" s="741" t="s">
        <v>697</v>
      </c>
      <c r="IG6" s="741" t="s">
        <v>639</v>
      </c>
      <c r="IH6" s="747" t="s">
        <v>639</v>
      </c>
      <c r="II6" s="741" t="s">
        <v>639</v>
      </c>
      <c r="IJ6" s="747" t="s">
        <v>632</v>
      </c>
      <c r="IK6" s="747" t="s">
        <v>639</v>
      </c>
      <c r="IL6" s="747" t="s">
        <v>249</v>
      </c>
      <c r="IM6" s="749" t="s">
        <v>698</v>
      </c>
      <c r="IN6" s="747" t="s">
        <v>400</v>
      </c>
      <c r="IO6" s="747" t="s">
        <v>132</v>
      </c>
      <c r="IP6" s="747" t="s">
        <v>52</v>
      </c>
      <c r="IQ6" s="749" t="s">
        <v>438</v>
      </c>
      <c r="IR6" s="749" t="s">
        <v>438</v>
      </c>
      <c r="IS6" s="749" t="s">
        <v>438</v>
      </c>
      <c r="IT6" s="749" t="s">
        <v>438</v>
      </c>
      <c r="IU6" s="749"/>
      <c r="IV6" s="749"/>
      <c r="IW6" s="749"/>
      <c r="IX6" s="749"/>
      <c r="IY6" s="749"/>
      <c r="IZ6" s="749"/>
      <c r="JA6" s="743" t="s">
        <v>791</v>
      </c>
      <c r="JB6" s="743" t="s">
        <v>790</v>
      </c>
      <c r="JC6" s="749" t="s">
        <v>52</v>
      </c>
      <c r="JD6" s="749" t="s">
        <v>406</v>
      </c>
      <c r="JE6" s="749" t="s">
        <v>52</v>
      </c>
      <c r="JF6" s="749" t="s">
        <v>52</v>
      </c>
      <c r="JG6" s="749" t="s">
        <v>52</v>
      </c>
      <c r="JH6" s="749" t="s">
        <v>632</v>
      </c>
      <c r="JI6" s="749" t="s">
        <v>52</v>
      </c>
      <c r="JJ6" s="749" t="s">
        <v>52</v>
      </c>
      <c r="JK6" s="749" t="s">
        <v>52</v>
      </c>
      <c r="JL6" s="749" t="s">
        <v>52</v>
      </c>
      <c r="JM6" s="749" t="s">
        <v>52</v>
      </c>
      <c r="JN6" s="749" t="s">
        <v>789</v>
      </c>
      <c r="JO6" s="749" t="s">
        <v>622</v>
      </c>
      <c r="JP6" s="749" t="s">
        <v>1203</v>
      </c>
      <c r="JQ6" s="749" t="s">
        <v>1203</v>
      </c>
      <c r="JR6" s="749" t="s">
        <v>12</v>
      </c>
      <c r="JS6" s="749" t="s">
        <v>788</v>
      </c>
      <c r="JT6" s="749" t="s">
        <v>52</v>
      </c>
      <c r="JU6" s="749" t="s">
        <v>132</v>
      </c>
      <c r="JV6" s="749" t="s">
        <v>132</v>
      </c>
      <c r="JW6" s="749" t="s">
        <v>628</v>
      </c>
      <c r="JX6" s="749" t="s">
        <v>628</v>
      </c>
      <c r="JY6" s="749" t="s">
        <v>622</v>
      </c>
      <c r="JZ6" s="749" t="s">
        <v>622</v>
      </c>
      <c r="KA6" s="749" t="s">
        <v>622</v>
      </c>
      <c r="KB6" s="749" t="s">
        <v>622</v>
      </c>
      <c r="KC6" s="749" t="s">
        <v>628</v>
      </c>
      <c r="KD6" s="749" t="s">
        <v>628</v>
      </c>
      <c r="KE6" s="749" t="s">
        <v>628</v>
      </c>
      <c r="KF6" s="749" t="s">
        <v>628</v>
      </c>
      <c r="KG6" s="749" t="s">
        <v>628</v>
      </c>
      <c r="KH6" s="749" t="s">
        <v>628</v>
      </c>
      <c r="KI6" s="749"/>
      <c r="KJ6" s="749"/>
      <c r="KK6" s="749"/>
      <c r="KL6" s="749"/>
      <c r="KM6" s="749" t="s">
        <v>628</v>
      </c>
      <c r="KN6" s="749" t="s">
        <v>628</v>
      </c>
      <c r="KO6" s="749" t="s">
        <v>622</v>
      </c>
      <c r="KP6" s="749" t="s">
        <v>622</v>
      </c>
      <c r="KQ6" s="749" t="s">
        <v>622</v>
      </c>
      <c r="KR6" s="749" t="s">
        <v>622</v>
      </c>
      <c r="KS6" s="749" t="s">
        <v>628</v>
      </c>
      <c r="KT6" s="749" t="s">
        <v>628</v>
      </c>
      <c r="KU6" s="749" t="s">
        <v>628</v>
      </c>
      <c r="KV6" s="749" t="s">
        <v>628</v>
      </c>
      <c r="KW6" s="749" t="s">
        <v>628</v>
      </c>
      <c r="KX6" s="749" t="s">
        <v>628</v>
      </c>
      <c r="KY6" s="749"/>
      <c r="KZ6" s="749"/>
      <c r="LA6" s="749"/>
      <c r="LB6" s="749"/>
    </row>
    <row r="7" spans="1:314" ht="12" customHeight="1" thickTop="1">
      <c r="A7" s="3">
        <v>12025</v>
      </c>
      <c r="B7" s="555" t="s">
        <v>704</v>
      </c>
      <c r="C7" s="94">
        <v>677.87</v>
      </c>
      <c r="D7" s="71">
        <v>246256</v>
      </c>
      <c r="E7" s="74">
        <v>9.1999999999999993</v>
      </c>
      <c r="F7" s="74">
        <v>54.2</v>
      </c>
      <c r="G7" s="72">
        <v>36.6</v>
      </c>
      <c r="H7" s="79">
        <v>7620</v>
      </c>
      <c r="I7" s="79">
        <v>17337</v>
      </c>
      <c r="J7" s="79">
        <v>28445</v>
      </c>
      <c r="K7" s="71">
        <v>46906</v>
      </c>
      <c r="L7" s="71">
        <v>140115</v>
      </c>
      <c r="M7" s="71">
        <v>982</v>
      </c>
      <c r="N7" s="71">
        <v>8085</v>
      </c>
      <c r="O7" s="71">
        <v>9081</v>
      </c>
      <c r="P7" s="71">
        <v>2548</v>
      </c>
      <c r="Q7" s="71">
        <v>1517</v>
      </c>
      <c r="R7" s="79">
        <v>244693</v>
      </c>
      <c r="S7" s="71">
        <v>251084</v>
      </c>
      <c r="T7" s="71">
        <v>256705</v>
      </c>
      <c r="U7" s="71">
        <v>28187</v>
      </c>
      <c r="V7" s="71">
        <v>1074383</v>
      </c>
      <c r="W7" s="71" t="s">
        <v>439</v>
      </c>
      <c r="X7" s="71">
        <v>896807</v>
      </c>
      <c r="Y7" s="86">
        <v>14</v>
      </c>
      <c r="Z7" s="750">
        <v>68</v>
      </c>
      <c r="AA7" s="86">
        <v>10</v>
      </c>
      <c r="AB7" s="86">
        <v>41</v>
      </c>
      <c r="AC7" s="86">
        <v>20</v>
      </c>
      <c r="AD7" s="87" t="s">
        <v>439</v>
      </c>
      <c r="AE7" s="71">
        <v>2460</v>
      </c>
      <c r="AF7" s="71">
        <v>3105</v>
      </c>
      <c r="AG7" s="71">
        <v>2212</v>
      </c>
      <c r="AH7" s="71">
        <v>89118</v>
      </c>
      <c r="AI7" s="71" t="s">
        <v>439</v>
      </c>
      <c r="AJ7" s="183">
        <v>40.6</v>
      </c>
      <c r="AK7" s="750">
        <v>12</v>
      </c>
      <c r="AL7" s="71">
        <v>1099</v>
      </c>
      <c r="AM7" s="74">
        <v>41</v>
      </c>
      <c r="AN7" s="71">
        <v>9438</v>
      </c>
      <c r="AO7" s="71">
        <v>708</v>
      </c>
      <c r="AP7" s="71">
        <v>162</v>
      </c>
      <c r="AQ7" s="102">
        <v>19</v>
      </c>
      <c r="AR7" s="71">
        <v>4824</v>
      </c>
      <c r="AS7" s="71">
        <v>396</v>
      </c>
      <c r="AT7" s="71">
        <v>0</v>
      </c>
      <c r="AU7" s="71">
        <v>314</v>
      </c>
      <c r="AV7" s="71">
        <v>7</v>
      </c>
      <c r="AW7" s="71">
        <v>2</v>
      </c>
      <c r="AX7" s="71">
        <v>2</v>
      </c>
      <c r="AY7" s="71">
        <v>1580</v>
      </c>
      <c r="AZ7" s="72" t="s">
        <v>439</v>
      </c>
      <c r="BA7" s="72" t="s">
        <v>439</v>
      </c>
      <c r="BB7" s="72">
        <v>98.333333333333329</v>
      </c>
      <c r="BC7" s="72">
        <v>94.2</v>
      </c>
      <c r="BD7" s="72">
        <v>88.7</v>
      </c>
      <c r="BE7" s="72">
        <v>0</v>
      </c>
      <c r="BF7" s="86">
        <v>0</v>
      </c>
      <c r="BG7" s="102">
        <v>0</v>
      </c>
      <c r="BH7" s="102">
        <v>20</v>
      </c>
      <c r="BI7" s="102">
        <v>321</v>
      </c>
      <c r="BJ7" s="102">
        <v>26</v>
      </c>
      <c r="BK7" s="86">
        <v>18</v>
      </c>
      <c r="BL7" s="86">
        <v>0</v>
      </c>
      <c r="BM7" s="102">
        <v>0</v>
      </c>
      <c r="BN7" s="102">
        <v>18</v>
      </c>
      <c r="BO7" s="74">
        <v>3</v>
      </c>
      <c r="BP7" s="71">
        <v>19561</v>
      </c>
      <c r="BQ7" s="74">
        <v>1</v>
      </c>
      <c r="BR7" s="71">
        <v>31200</v>
      </c>
      <c r="BS7" s="74">
        <v>5</v>
      </c>
      <c r="BT7" s="71">
        <v>81690</v>
      </c>
      <c r="BU7" s="74">
        <v>2</v>
      </c>
      <c r="BV7" s="71">
        <v>1973</v>
      </c>
      <c r="BW7" s="72" t="s">
        <v>439</v>
      </c>
      <c r="BX7" s="86">
        <v>2</v>
      </c>
      <c r="BY7" s="86">
        <v>4</v>
      </c>
      <c r="BZ7" s="86">
        <v>357</v>
      </c>
      <c r="CA7" s="245">
        <v>3576</v>
      </c>
      <c r="CB7" s="244">
        <v>66.099999999999994</v>
      </c>
      <c r="CC7" s="101">
        <v>0.79</v>
      </c>
      <c r="CD7" s="72">
        <v>25.1</v>
      </c>
      <c r="CE7" s="72">
        <v>4.8936036361920641</v>
      </c>
      <c r="CF7" s="72">
        <v>56.717359999999999</v>
      </c>
      <c r="CG7" s="74">
        <v>27</v>
      </c>
      <c r="CH7" s="71">
        <v>6258</v>
      </c>
      <c r="CI7" s="74">
        <v>208</v>
      </c>
      <c r="CJ7" s="71">
        <v>822</v>
      </c>
      <c r="CK7" s="71">
        <v>4050</v>
      </c>
      <c r="CL7" s="71">
        <v>1268</v>
      </c>
      <c r="CM7" s="74">
        <v>242</v>
      </c>
      <c r="CN7" s="74">
        <v>458</v>
      </c>
      <c r="CO7" s="94">
        <v>1.1399999999999999</v>
      </c>
      <c r="CP7" s="71" t="s">
        <v>439</v>
      </c>
      <c r="CQ7" s="74" t="s">
        <v>439</v>
      </c>
      <c r="CR7" s="74" t="s">
        <v>439</v>
      </c>
      <c r="CS7" s="74">
        <v>2</v>
      </c>
      <c r="CT7" s="74">
        <v>2</v>
      </c>
      <c r="CU7" s="74">
        <v>270</v>
      </c>
      <c r="CV7" s="74">
        <v>17</v>
      </c>
      <c r="CW7" s="71">
        <v>1351</v>
      </c>
      <c r="CX7" s="74">
        <v>8</v>
      </c>
      <c r="CY7" s="71">
        <v>896</v>
      </c>
      <c r="CZ7" s="86">
        <v>48</v>
      </c>
      <c r="DA7" s="86">
        <v>880</v>
      </c>
      <c r="DB7" s="86">
        <v>5</v>
      </c>
      <c r="DC7" s="86">
        <v>51</v>
      </c>
      <c r="DD7" s="86">
        <v>20</v>
      </c>
      <c r="DE7" s="86">
        <v>540</v>
      </c>
      <c r="DF7" s="71">
        <v>11308</v>
      </c>
      <c r="DG7" s="71">
        <v>3633</v>
      </c>
      <c r="DH7" s="71">
        <v>2210</v>
      </c>
      <c r="DI7" s="71">
        <v>932792.86300000001</v>
      </c>
      <c r="DJ7" s="71">
        <v>664511.527</v>
      </c>
      <c r="DK7" s="71">
        <v>640816.82900000003</v>
      </c>
      <c r="DL7" s="71">
        <v>89905</v>
      </c>
      <c r="DM7" s="74">
        <v>10</v>
      </c>
      <c r="DN7" s="87">
        <v>20047</v>
      </c>
      <c r="DO7" s="87">
        <v>2405</v>
      </c>
      <c r="DP7" s="87">
        <v>1860</v>
      </c>
      <c r="DQ7" s="86">
        <v>138</v>
      </c>
      <c r="DR7" s="86">
        <v>800</v>
      </c>
      <c r="DS7" s="145">
        <v>4184</v>
      </c>
      <c r="DT7" s="242">
        <v>11864</v>
      </c>
      <c r="DU7" s="71">
        <v>3201</v>
      </c>
      <c r="DV7" s="71">
        <v>3180</v>
      </c>
      <c r="DW7" s="86">
        <v>428</v>
      </c>
      <c r="DX7" s="86">
        <v>539</v>
      </c>
      <c r="DY7" s="86">
        <v>7</v>
      </c>
      <c r="DZ7" s="86">
        <v>2362</v>
      </c>
      <c r="EA7" s="86">
        <v>56</v>
      </c>
      <c r="EB7" s="86">
        <v>15698</v>
      </c>
      <c r="EC7" s="180">
        <v>1183</v>
      </c>
      <c r="ED7" s="751">
        <v>59</v>
      </c>
      <c r="EE7" s="242">
        <v>6108</v>
      </c>
      <c r="EF7" s="752">
        <v>4889</v>
      </c>
      <c r="EG7" s="74">
        <v>0</v>
      </c>
      <c r="EH7" s="753">
        <v>758</v>
      </c>
      <c r="EI7" s="86">
        <v>56</v>
      </c>
      <c r="EJ7" s="86">
        <v>26</v>
      </c>
      <c r="EK7" s="72">
        <v>56.8</v>
      </c>
      <c r="EL7" s="86">
        <v>7</v>
      </c>
      <c r="EM7" s="86">
        <v>14</v>
      </c>
      <c r="EN7" s="86">
        <v>1692</v>
      </c>
      <c r="EO7" s="87">
        <v>133</v>
      </c>
      <c r="EP7" s="87">
        <v>24</v>
      </c>
      <c r="EQ7" s="87">
        <v>1081</v>
      </c>
      <c r="ER7" s="71">
        <v>1179</v>
      </c>
      <c r="ES7" s="72">
        <v>99.7</v>
      </c>
      <c r="ET7" s="72">
        <v>98</v>
      </c>
      <c r="EU7" s="87">
        <v>72</v>
      </c>
      <c r="EV7" s="72">
        <v>45.9</v>
      </c>
      <c r="EW7" s="87">
        <v>52467</v>
      </c>
      <c r="EX7" s="72">
        <v>31</v>
      </c>
      <c r="EY7" s="87">
        <v>453089</v>
      </c>
      <c r="EZ7" s="162">
        <v>3.2</v>
      </c>
      <c r="FA7" s="86">
        <v>242</v>
      </c>
      <c r="FB7" s="86">
        <v>13</v>
      </c>
      <c r="FC7" s="242">
        <v>789</v>
      </c>
      <c r="FD7" s="86">
        <v>42</v>
      </c>
      <c r="FE7" s="86" t="s">
        <v>1255</v>
      </c>
      <c r="FF7" s="86">
        <v>100</v>
      </c>
      <c r="FG7" s="72">
        <v>100</v>
      </c>
      <c r="FH7" s="71">
        <v>106934</v>
      </c>
      <c r="FI7" s="71">
        <v>12985</v>
      </c>
      <c r="FJ7" s="71">
        <v>43</v>
      </c>
      <c r="FK7" s="753">
        <v>87401</v>
      </c>
      <c r="FL7" s="71">
        <v>69718</v>
      </c>
      <c r="FM7" s="71">
        <v>8061</v>
      </c>
      <c r="FN7" s="71">
        <v>9622</v>
      </c>
      <c r="FO7" s="71">
        <v>6548</v>
      </c>
      <c r="FP7" s="754">
        <v>14.5</v>
      </c>
      <c r="FQ7" s="751">
        <v>380</v>
      </c>
      <c r="FR7" s="755">
        <v>24.6</v>
      </c>
      <c r="FS7" s="752">
        <v>7914</v>
      </c>
      <c r="FT7" s="86">
        <v>49</v>
      </c>
      <c r="FU7" s="86">
        <v>100</v>
      </c>
      <c r="FV7" s="86">
        <v>1427</v>
      </c>
      <c r="FW7" s="96">
        <v>41</v>
      </c>
      <c r="FX7" s="95">
        <v>1394</v>
      </c>
      <c r="FY7" s="149">
        <v>56.240201474365392</v>
      </c>
      <c r="FZ7" s="756">
        <v>28800</v>
      </c>
      <c r="GA7" s="755">
        <v>99.89</v>
      </c>
      <c r="GB7" s="755">
        <v>83.54</v>
      </c>
      <c r="GC7" s="244">
        <v>90.8</v>
      </c>
      <c r="GD7" s="80">
        <v>58.8</v>
      </c>
      <c r="GE7" s="757">
        <v>50</v>
      </c>
      <c r="GF7" s="751">
        <v>11</v>
      </c>
      <c r="GG7" s="751">
        <v>69</v>
      </c>
      <c r="GH7" s="86">
        <v>450</v>
      </c>
      <c r="GI7" s="86">
        <v>8</v>
      </c>
      <c r="GJ7" s="86">
        <v>989</v>
      </c>
      <c r="GK7" s="86">
        <v>1557</v>
      </c>
      <c r="GL7" s="86">
        <v>4</v>
      </c>
      <c r="GM7" s="753">
        <v>3462300</v>
      </c>
      <c r="GN7" s="758">
        <v>10384</v>
      </c>
      <c r="GO7" s="86" t="s">
        <v>439</v>
      </c>
      <c r="GP7" s="86" t="s">
        <v>439</v>
      </c>
      <c r="GQ7" s="71">
        <v>11362</v>
      </c>
      <c r="GR7" s="74">
        <v>50</v>
      </c>
      <c r="GS7" s="71">
        <v>1593</v>
      </c>
      <c r="GT7" s="71">
        <v>9719</v>
      </c>
      <c r="GU7" s="71">
        <v>105260</v>
      </c>
      <c r="GV7" s="71">
        <v>520</v>
      </c>
      <c r="GW7" s="71">
        <v>16640</v>
      </c>
      <c r="GX7" s="71">
        <v>88100</v>
      </c>
      <c r="GY7" s="71">
        <v>593</v>
      </c>
      <c r="GZ7" s="71">
        <v>4322</v>
      </c>
      <c r="HA7" s="71">
        <v>348000</v>
      </c>
      <c r="HB7" s="71">
        <v>1855</v>
      </c>
      <c r="HC7" s="71">
        <v>14544</v>
      </c>
      <c r="HD7" s="71">
        <v>285404</v>
      </c>
      <c r="HE7" s="71">
        <v>242</v>
      </c>
      <c r="HF7" s="71">
        <v>6957</v>
      </c>
      <c r="HG7" s="71">
        <v>180624.57</v>
      </c>
      <c r="HH7" s="74">
        <v>154</v>
      </c>
      <c r="HI7" s="86" t="s">
        <v>439</v>
      </c>
      <c r="HJ7" s="86" t="s">
        <v>439</v>
      </c>
      <c r="HK7" s="235">
        <v>29</v>
      </c>
      <c r="HL7" s="86">
        <v>16</v>
      </c>
      <c r="HM7" s="71">
        <v>278</v>
      </c>
      <c r="HN7" s="71">
        <v>146</v>
      </c>
      <c r="HO7" s="87">
        <v>82</v>
      </c>
      <c r="HP7" s="72">
        <v>19.399999999999999</v>
      </c>
      <c r="HQ7" s="87">
        <v>7</v>
      </c>
      <c r="HR7" s="72">
        <v>50.6</v>
      </c>
      <c r="HS7" s="87">
        <v>1</v>
      </c>
      <c r="HT7" s="71">
        <v>1303776</v>
      </c>
      <c r="HU7" s="71">
        <v>11383811</v>
      </c>
      <c r="HV7" s="86">
        <v>951150</v>
      </c>
      <c r="HW7" s="86">
        <v>1007194</v>
      </c>
      <c r="HX7" s="86">
        <v>514775</v>
      </c>
      <c r="HY7" s="86">
        <v>2630</v>
      </c>
      <c r="HZ7" s="86">
        <v>4200</v>
      </c>
      <c r="IA7" s="86">
        <v>218650</v>
      </c>
      <c r="IB7" s="86">
        <v>179910</v>
      </c>
      <c r="IC7" s="85">
        <v>927</v>
      </c>
      <c r="ID7" s="85">
        <v>6623995</v>
      </c>
      <c r="IE7" s="85">
        <v>0</v>
      </c>
      <c r="IF7" s="79">
        <v>210</v>
      </c>
      <c r="IG7" s="79">
        <v>0</v>
      </c>
      <c r="IH7" s="85">
        <v>148</v>
      </c>
      <c r="II7" s="79">
        <v>0</v>
      </c>
      <c r="IJ7" s="85">
        <v>14251</v>
      </c>
      <c r="IK7" s="71">
        <v>138241</v>
      </c>
      <c r="IL7" s="79" t="s">
        <v>439</v>
      </c>
      <c r="IM7" s="234">
        <v>0</v>
      </c>
      <c r="IN7" s="233">
        <v>43.55</v>
      </c>
      <c r="IO7" s="232">
        <v>216044</v>
      </c>
      <c r="IP7" s="759">
        <v>-0.04</v>
      </c>
      <c r="IQ7" s="94">
        <v>0</v>
      </c>
      <c r="IR7" s="94">
        <v>2.0299999999999998</v>
      </c>
      <c r="IS7" s="72">
        <v>1098.5</v>
      </c>
      <c r="IT7" s="72">
        <v>1098.5</v>
      </c>
      <c r="IU7" s="86" t="s">
        <v>1255</v>
      </c>
      <c r="IV7" s="86" t="s">
        <v>1255</v>
      </c>
      <c r="IW7" s="86" t="s">
        <v>1255</v>
      </c>
      <c r="IX7" s="86" t="s">
        <v>1255</v>
      </c>
      <c r="IY7" s="86" t="s">
        <v>1255</v>
      </c>
      <c r="IZ7" s="86" t="s">
        <v>1255</v>
      </c>
      <c r="JA7" s="79">
        <v>7</v>
      </c>
      <c r="JB7" s="79">
        <v>41</v>
      </c>
      <c r="JC7" s="755">
        <v>50.3</v>
      </c>
      <c r="JD7" s="760">
        <v>0.46600000000000003</v>
      </c>
      <c r="JE7" s="761">
        <v>91.2</v>
      </c>
      <c r="JF7" s="761">
        <v>5.0999999999999996</v>
      </c>
      <c r="JG7" s="761">
        <v>4.4000000000000004</v>
      </c>
      <c r="JH7" s="762">
        <v>131635716</v>
      </c>
      <c r="JI7" s="162">
        <v>31.5</v>
      </c>
      <c r="JJ7" s="162">
        <v>55.5</v>
      </c>
      <c r="JK7" s="162" t="s">
        <v>439</v>
      </c>
      <c r="JL7" s="162" t="s">
        <v>439</v>
      </c>
      <c r="JM7" s="162">
        <v>40.1</v>
      </c>
      <c r="JN7" s="162">
        <v>49.6</v>
      </c>
      <c r="JO7" s="763">
        <v>3326</v>
      </c>
      <c r="JP7" s="764">
        <v>877080800</v>
      </c>
      <c r="JQ7" s="764">
        <v>311353671.66000003</v>
      </c>
      <c r="JR7" s="764">
        <v>12051</v>
      </c>
      <c r="JS7" s="72">
        <v>17</v>
      </c>
      <c r="JT7" s="72">
        <v>25.3</v>
      </c>
      <c r="JU7" s="71">
        <v>39039</v>
      </c>
      <c r="JV7" s="71">
        <v>1005</v>
      </c>
      <c r="JW7" s="71">
        <v>808</v>
      </c>
      <c r="JX7" s="71">
        <v>3487</v>
      </c>
      <c r="JY7" s="71">
        <v>4051</v>
      </c>
      <c r="JZ7" s="71">
        <v>4091</v>
      </c>
      <c r="KA7" s="71">
        <v>5110</v>
      </c>
      <c r="KB7" s="71">
        <v>6355</v>
      </c>
      <c r="KC7" s="71">
        <v>7631</v>
      </c>
      <c r="KD7" s="71">
        <v>6976</v>
      </c>
      <c r="KE7" s="71">
        <v>6452</v>
      </c>
      <c r="KF7" s="71">
        <v>5370</v>
      </c>
      <c r="KG7" s="71">
        <v>4335</v>
      </c>
      <c r="KH7" s="71">
        <v>4804</v>
      </c>
      <c r="KI7" s="86" t="s">
        <v>1255</v>
      </c>
      <c r="KJ7" s="86" t="s">
        <v>1255</v>
      </c>
      <c r="KK7" s="86" t="s">
        <v>1255</v>
      </c>
      <c r="KL7" s="86" t="s">
        <v>1255</v>
      </c>
      <c r="KM7" s="71">
        <v>4723</v>
      </c>
      <c r="KN7" s="71">
        <v>4465</v>
      </c>
      <c r="KO7" s="71">
        <v>4733</v>
      </c>
      <c r="KP7" s="71">
        <v>5218</v>
      </c>
      <c r="KQ7" s="71">
        <v>6447</v>
      </c>
      <c r="KR7" s="71">
        <v>7859</v>
      </c>
      <c r="KS7" s="71">
        <v>9510</v>
      </c>
      <c r="KT7" s="71">
        <v>8877</v>
      </c>
      <c r="KU7" s="71">
        <v>8889</v>
      </c>
      <c r="KV7" s="71">
        <v>9261</v>
      </c>
      <c r="KW7" s="71">
        <v>11244</v>
      </c>
      <c r="KX7" s="71">
        <v>42671</v>
      </c>
      <c r="KY7" s="86" t="s">
        <v>1255</v>
      </c>
      <c r="KZ7" s="86" t="s">
        <v>1255</v>
      </c>
      <c r="LA7" s="86" t="s">
        <v>1255</v>
      </c>
      <c r="LB7" s="86" t="s">
        <v>1255</v>
      </c>
    </row>
    <row r="8" spans="1:314" ht="12" customHeight="1">
      <c r="A8" s="3">
        <v>12041</v>
      </c>
      <c r="B8" s="555" t="s">
        <v>705</v>
      </c>
      <c r="C8" s="94">
        <v>747.66</v>
      </c>
      <c r="D8" s="71">
        <v>326057</v>
      </c>
      <c r="E8" s="72">
        <v>10.4</v>
      </c>
      <c r="F8" s="72">
        <v>54.9</v>
      </c>
      <c r="G8" s="72">
        <v>34.700000000000003</v>
      </c>
      <c r="H8" s="79">
        <v>11817</v>
      </c>
      <c r="I8" s="79">
        <v>26173</v>
      </c>
      <c r="J8" s="79">
        <v>42032</v>
      </c>
      <c r="K8" s="71">
        <v>59641</v>
      </c>
      <c r="L8" s="71">
        <v>177715</v>
      </c>
      <c r="M8" s="71">
        <v>1127</v>
      </c>
      <c r="N8" s="71">
        <v>9897</v>
      </c>
      <c r="O8" s="71">
        <v>10522</v>
      </c>
      <c r="P8" s="71">
        <v>1352</v>
      </c>
      <c r="Q8" s="71">
        <v>1624</v>
      </c>
      <c r="R8" s="79">
        <v>323412</v>
      </c>
      <c r="S8" s="71">
        <v>329306</v>
      </c>
      <c r="T8" s="71">
        <v>330696</v>
      </c>
      <c r="U8" s="71">
        <v>321761</v>
      </c>
      <c r="V8" s="71">
        <v>1558059</v>
      </c>
      <c r="W8" s="71">
        <v>425522</v>
      </c>
      <c r="X8" s="71">
        <v>1288745</v>
      </c>
      <c r="Y8" s="86">
        <v>0</v>
      </c>
      <c r="Z8" s="765">
        <v>98</v>
      </c>
      <c r="AA8" s="86">
        <v>3</v>
      </c>
      <c r="AB8" s="86">
        <v>51</v>
      </c>
      <c r="AC8" s="86">
        <v>26</v>
      </c>
      <c r="AD8" s="87">
        <v>6489</v>
      </c>
      <c r="AE8" s="71">
        <v>1965.6</v>
      </c>
      <c r="AF8" s="71">
        <v>838.6</v>
      </c>
      <c r="AG8" s="71">
        <v>1546</v>
      </c>
      <c r="AH8" s="71">
        <v>72810</v>
      </c>
      <c r="AI8" s="101" t="s">
        <v>439</v>
      </c>
      <c r="AJ8" s="94">
        <v>42.65</v>
      </c>
      <c r="AK8" s="765">
        <v>25</v>
      </c>
      <c r="AL8" s="71">
        <v>2188</v>
      </c>
      <c r="AM8" s="74">
        <v>52</v>
      </c>
      <c r="AN8" s="71">
        <v>14141</v>
      </c>
      <c r="AO8" s="71">
        <v>1195</v>
      </c>
      <c r="AP8" s="71">
        <v>154</v>
      </c>
      <c r="AQ8" s="102">
        <v>26</v>
      </c>
      <c r="AR8" s="71">
        <v>7524</v>
      </c>
      <c r="AS8" s="71">
        <v>622</v>
      </c>
      <c r="AT8" s="71">
        <v>1</v>
      </c>
      <c r="AU8" s="71">
        <v>381</v>
      </c>
      <c r="AV8" s="71">
        <v>7</v>
      </c>
      <c r="AW8" s="71">
        <v>5</v>
      </c>
      <c r="AX8" s="71">
        <v>2</v>
      </c>
      <c r="AY8" s="71">
        <v>3016</v>
      </c>
      <c r="AZ8" s="72" t="s">
        <v>439</v>
      </c>
      <c r="BA8" s="72" t="s">
        <v>439</v>
      </c>
      <c r="BB8" s="72">
        <v>90.706319702602229</v>
      </c>
      <c r="BC8" s="72">
        <v>100.3</v>
      </c>
      <c r="BD8" s="72">
        <v>108.2</v>
      </c>
      <c r="BE8" s="72">
        <v>0</v>
      </c>
      <c r="BF8" s="86">
        <v>26</v>
      </c>
      <c r="BG8" s="102">
        <v>26</v>
      </c>
      <c r="BH8" s="102">
        <v>26</v>
      </c>
      <c r="BI8" s="102">
        <v>11</v>
      </c>
      <c r="BJ8" s="102" t="s">
        <v>439</v>
      </c>
      <c r="BK8" s="86">
        <v>1</v>
      </c>
      <c r="BL8" s="86">
        <v>1</v>
      </c>
      <c r="BM8" s="102">
        <v>3</v>
      </c>
      <c r="BN8" s="102">
        <v>2</v>
      </c>
      <c r="BO8" s="74">
        <v>7</v>
      </c>
      <c r="BP8" s="71">
        <v>27092</v>
      </c>
      <c r="BQ8" s="74">
        <v>1</v>
      </c>
      <c r="BR8" s="71">
        <v>34000</v>
      </c>
      <c r="BS8" s="74">
        <v>3</v>
      </c>
      <c r="BT8" s="71">
        <v>97774</v>
      </c>
      <c r="BU8" s="74">
        <v>6</v>
      </c>
      <c r="BV8" s="71">
        <v>3619</v>
      </c>
      <c r="BW8" s="72">
        <v>49.3</v>
      </c>
      <c r="BX8" s="86">
        <v>1</v>
      </c>
      <c r="BY8" s="86">
        <v>3</v>
      </c>
      <c r="BZ8" s="86">
        <v>197</v>
      </c>
      <c r="CA8" s="86">
        <v>3018</v>
      </c>
      <c r="CB8" s="72">
        <v>67</v>
      </c>
      <c r="CC8" s="101">
        <v>0.98</v>
      </c>
      <c r="CD8" s="72">
        <v>23.2</v>
      </c>
      <c r="CE8" s="72">
        <v>4.541786118673059</v>
      </c>
      <c r="CF8" s="72">
        <v>57.160960000000003</v>
      </c>
      <c r="CG8" s="74">
        <v>36</v>
      </c>
      <c r="CH8" s="71">
        <v>7276</v>
      </c>
      <c r="CI8" s="74">
        <v>227</v>
      </c>
      <c r="CJ8" s="71">
        <v>1364</v>
      </c>
      <c r="CK8" s="71">
        <v>4713</v>
      </c>
      <c r="CL8" s="71">
        <v>1374</v>
      </c>
      <c r="CM8" s="74">
        <v>358</v>
      </c>
      <c r="CN8" s="74">
        <v>767</v>
      </c>
      <c r="CO8" s="94">
        <v>1.27</v>
      </c>
      <c r="CP8" s="71" t="s">
        <v>439</v>
      </c>
      <c r="CQ8" s="74">
        <v>4</v>
      </c>
      <c r="CR8" s="74">
        <v>20</v>
      </c>
      <c r="CS8" s="74">
        <v>2</v>
      </c>
      <c r="CT8" s="74">
        <v>3</v>
      </c>
      <c r="CU8" s="74">
        <v>270</v>
      </c>
      <c r="CV8" s="74">
        <v>21</v>
      </c>
      <c r="CW8" s="71">
        <v>1400</v>
      </c>
      <c r="CX8" s="74">
        <v>11</v>
      </c>
      <c r="CY8" s="71">
        <v>922</v>
      </c>
      <c r="CZ8" s="86">
        <v>82</v>
      </c>
      <c r="DA8" s="86">
        <v>1334</v>
      </c>
      <c r="DB8" s="86">
        <v>16</v>
      </c>
      <c r="DC8" s="86">
        <v>116</v>
      </c>
      <c r="DD8" s="86">
        <v>11</v>
      </c>
      <c r="DE8" s="86">
        <v>295</v>
      </c>
      <c r="DF8" s="71">
        <v>13577</v>
      </c>
      <c r="DG8" s="71">
        <v>2992</v>
      </c>
      <c r="DH8" s="71">
        <v>2303</v>
      </c>
      <c r="DI8" s="71">
        <v>1505119.723</v>
      </c>
      <c r="DJ8" s="71">
        <v>482057.48200000002</v>
      </c>
      <c r="DK8" s="71">
        <v>661051.78500000003</v>
      </c>
      <c r="DL8" s="71">
        <v>112462</v>
      </c>
      <c r="DM8" s="74">
        <v>11</v>
      </c>
      <c r="DN8" s="87">
        <v>24916</v>
      </c>
      <c r="DO8" s="87">
        <v>2327</v>
      </c>
      <c r="DP8" s="87">
        <v>2291</v>
      </c>
      <c r="DQ8" s="86">
        <v>273</v>
      </c>
      <c r="DR8" s="86">
        <v>832</v>
      </c>
      <c r="DS8" s="145">
        <v>5234</v>
      </c>
      <c r="DT8" s="79">
        <v>16352</v>
      </c>
      <c r="DU8" s="71">
        <v>4727</v>
      </c>
      <c r="DV8" s="71">
        <v>3644</v>
      </c>
      <c r="DW8" s="86">
        <v>755</v>
      </c>
      <c r="DX8" s="86">
        <v>573</v>
      </c>
      <c r="DY8" s="86">
        <v>2</v>
      </c>
      <c r="DZ8" s="86">
        <v>3176</v>
      </c>
      <c r="EA8" s="86">
        <v>53</v>
      </c>
      <c r="EB8" s="86">
        <v>18511.5</v>
      </c>
      <c r="EC8" s="86">
        <v>1755</v>
      </c>
      <c r="ED8" s="766">
        <v>93</v>
      </c>
      <c r="EE8" s="71">
        <v>7025</v>
      </c>
      <c r="EF8" s="767">
        <v>6941</v>
      </c>
      <c r="EG8" s="74">
        <v>0</v>
      </c>
      <c r="EH8" s="768">
        <v>1339</v>
      </c>
      <c r="EI8" s="86">
        <v>96</v>
      </c>
      <c r="EJ8" s="86">
        <v>82</v>
      </c>
      <c r="EK8" s="72">
        <v>39.299999999999997</v>
      </c>
      <c r="EL8" s="86">
        <v>44</v>
      </c>
      <c r="EM8" s="86">
        <v>155</v>
      </c>
      <c r="EN8" s="86">
        <v>1540</v>
      </c>
      <c r="EO8" s="87">
        <v>210</v>
      </c>
      <c r="EP8" s="87">
        <v>41</v>
      </c>
      <c r="EQ8" s="87">
        <v>1391</v>
      </c>
      <c r="ER8" s="71">
        <v>1841</v>
      </c>
      <c r="ES8" s="72">
        <v>92.6</v>
      </c>
      <c r="ET8" s="72">
        <v>93.6</v>
      </c>
      <c r="EU8" s="87">
        <v>153</v>
      </c>
      <c r="EV8" s="72">
        <v>36.4</v>
      </c>
      <c r="EW8" s="87">
        <v>65571</v>
      </c>
      <c r="EX8" s="72">
        <v>27.3</v>
      </c>
      <c r="EY8" s="87">
        <v>456721</v>
      </c>
      <c r="EZ8" s="162">
        <v>4.9000000000000004</v>
      </c>
      <c r="FA8" s="86">
        <v>367</v>
      </c>
      <c r="FB8" s="86">
        <v>13</v>
      </c>
      <c r="FC8" s="125">
        <v>0</v>
      </c>
      <c r="FD8" s="86">
        <v>44</v>
      </c>
      <c r="FE8" s="86" t="s">
        <v>1255</v>
      </c>
      <c r="FF8" s="86">
        <v>100</v>
      </c>
      <c r="FG8" s="72">
        <v>100</v>
      </c>
      <c r="FH8" s="71">
        <v>115433</v>
      </c>
      <c r="FI8" s="71">
        <v>3927</v>
      </c>
      <c r="FJ8" s="71">
        <v>296</v>
      </c>
      <c r="FK8" s="768">
        <v>103205</v>
      </c>
      <c r="FL8" s="71">
        <v>73197</v>
      </c>
      <c r="FM8" s="71">
        <v>17758</v>
      </c>
      <c r="FN8" s="71">
        <v>12250</v>
      </c>
      <c r="FO8" s="71">
        <v>8301</v>
      </c>
      <c r="FP8" s="769">
        <v>20.8</v>
      </c>
      <c r="FQ8" s="766">
        <v>390</v>
      </c>
      <c r="FR8" s="770">
        <v>22.1</v>
      </c>
      <c r="FS8" s="767">
        <v>6074</v>
      </c>
      <c r="FT8" s="86">
        <v>0</v>
      </c>
      <c r="FU8" s="86">
        <v>199</v>
      </c>
      <c r="FV8" s="86">
        <v>864</v>
      </c>
      <c r="FW8" s="96">
        <v>21</v>
      </c>
      <c r="FX8" s="95">
        <v>843</v>
      </c>
      <c r="FY8" s="149">
        <v>57.227378714773835</v>
      </c>
      <c r="FZ8" s="145">
        <v>21400</v>
      </c>
      <c r="GA8" s="770">
        <v>95.9</v>
      </c>
      <c r="GB8" s="770">
        <v>87.4</v>
      </c>
      <c r="GC8" s="72">
        <v>97.3</v>
      </c>
      <c r="GD8" s="80">
        <v>24.9</v>
      </c>
      <c r="GE8" s="771">
        <v>90</v>
      </c>
      <c r="GF8" s="766">
        <v>14</v>
      </c>
      <c r="GG8" s="766">
        <v>47</v>
      </c>
      <c r="GH8" s="86">
        <v>492</v>
      </c>
      <c r="GI8" s="86">
        <v>2</v>
      </c>
      <c r="GJ8" s="86">
        <v>1156</v>
      </c>
      <c r="GK8" s="86">
        <v>2473</v>
      </c>
      <c r="GL8" s="86">
        <v>10</v>
      </c>
      <c r="GM8" s="768">
        <v>1601600</v>
      </c>
      <c r="GN8" s="772">
        <v>5356</v>
      </c>
      <c r="GO8" s="86" t="s">
        <v>439</v>
      </c>
      <c r="GP8" s="86" t="s">
        <v>439</v>
      </c>
      <c r="GQ8" s="71">
        <v>14016</v>
      </c>
      <c r="GR8" s="74">
        <v>98</v>
      </c>
      <c r="GS8" s="71">
        <v>2041</v>
      </c>
      <c r="GT8" s="71">
        <v>11877</v>
      </c>
      <c r="GU8" s="71">
        <v>140107</v>
      </c>
      <c r="GV8" s="71">
        <v>1066</v>
      </c>
      <c r="GW8" s="71">
        <v>22603</v>
      </c>
      <c r="GX8" s="71">
        <v>116438</v>
      </c>
      <c r="GY8" s="71">
        <v>826</v>
      </c>
      <c r="GZ8" s="71">
        <v>7793</v>
      </c>
      <c r="HA8" s="71">
        <v>744889</v>
      </c>
      <c r="HB8" s="71">
        <v>2069</v>
      </c>
      <c r="HC8" s="71">
        <v>19505</v>
      </c>
      <c r="HD8" s="71">
        <v>409272</v>
      </c>
      <c r="HE8" s="71">
        <v>326</v>
      </c>
      <c r="HF8" s="71">
        <v>8919</v>
      </c>
      <c r="HG8" s="71">
        <v>216068.25</v>
      </c>
      <c r="HH8" s="74">
        <v>194</v>
      </c>
      <c r="HI8" s="86">
        <v>8400</v>
      </c>
      <c r="HJ8" s="86">
        <v>216696</v>
      </c>
      <c r="HK8" s="88">
        <v>153.35</v>
      </c>
      <c r="HL8" s="86">
        <v>5551</v>
      </c>
      <c r="HM8" s="71">
        <v>1116</v>
      </c>
      <c r="HN8" s="71">
        <v>843</v>
      </c>
      <c r="HO8" s="87">
        <v>709</v>
      </c>
      <c r="HP8" s="72">
        <v>135.9</v>
      </c>
      <c r="HQ8" s="87">
        <v>7</v>
      </c>
      <c r="HR8" s="72">
        <v>90.9</v>
      </c>
      <c r="HS8" s="87" t="s">
        <v>439</v>
      </c>
      <c r="HT8" s="71">
        <v>2101845</v>
      </c>
      <c r="HU8" s="71">
        <v>27899517</v>
      </c>
      <c r="HV8" s="86">
        <v>1685825.61</v>
      </c>
      <c r="HW8" s="86">
        <v>1630255.93</v>
      </c>
      <c r="HX8" s="86">
        <v>1068655.3899999999</v>
      </c>
      <c r="HY8" s="86">
        <v>11626</v>
      </c>
      <c r="HZ8" s="86">
        <v>11626</v>
      </c>
      <c r="IA8" s="86">
        <v>248300</v>
      </c>
      <c r="IB8" s="86">
        <v>212190</v>
      </c>
      <c r="IC8" s="85">
        <v>1162</v>
      </c>
      <c r="ID8" s="85">
        <v>7571547</v>
      </c>
      <c r="IE8" s="85">
        <v>0</v>
      </c>
      <c r="IF8" s="79">
        <v>259</v>
      </c>
      <c r="IG8" s="79">
        <v>0</v>
      </c>
      <c r="IH8" s="85">
        <v>161</v>
      </c>
      <c r="II8" s="79">
        <v>0</v>
      </c>
      <c r="IJ8" s="85">
        <v>104865</v>
      </c>
      <c r="IK8" s="71">
        <v>186497</v>
      </c>
      <c r="IL8" s="79">
        <v>42026.87</v>
      </c>
      <c r="IM8" s="86">
        <v>0</v>
      </c>
      <c r="IN8" s="112">
        <v>81.650000000000006</v>
      </c>
      <c r="IO8" s="85">
        <v>306545</v>
      </c>
      <c r="IP8" s="162">
        <v>60.57</v>
      </c>
      <c r="IQ8" s="94">
        <v>0.8</v>
      </c>
      <c r="IR8" s="94">
        <v>0.8</v>
      </c>
      <c r="IS8" s="72">
        <v>1397</v>
      </c>
      <c r="IT8" s="72">
        <v>1397</v>
      </c>
      <c r="IU8" s="86" t="s">
        <v>1255</v>
      </c>
      <c r="IV8" s="86" t="s">
        <v>1255</v>
      </c>
      <c r="IW8" s="86" t="s">
        <v>1255</v>
      </c>
      <c r="IX8" s="86" t="s">
        <v>1255</v>
      </c>
      <c r="IY8" s="86" t="s">
        <v>1255</v>
      </c>
      <c r="IZ8" s="86" t="s">
        <v>1255</v>
      </c>
      <c r="JA8" s="79">
        <v>4</v>
      </c>
      <c r="JB8" s="79">
        <v>15</v>
      </c>
      <c r="JC8" s="770">
        <v>56</v>
      </c>
      <c r="JD8" s="773">
        <v>0.53200000000000003</v>
      </c>
      <c r="JE8" s="774">
        <v>89.3</v>
      </c>
      <c r="JF8" s="774">
        <v>8.3000000000000007</v>
      </c>
      <c r="JG8" s="774">
        <v>7.7120363902812548</v>
      </c>
      <c r="JH8" s="775">
        <v>171798245</v>
      </c>
      <c r="JI8" s="162">
        <v>30.2</v>
      </c>
      <c r="JJ8" s="162">
        <v>54.2</v>
      </c>
      <c r="JK8" s="162" t="s">
        <v>439</v>
      </c>
      <c r="JL8" s="162" t="s">
        <v>439</v>
      </c>
      <c r="JM8" s="162">
        <v>81.900000000000006</v>
      </c>
      <c r="JN8" s="162">
        <v>48.1</v>
      </c>
      <c r="JO8" s="776">
        <v>3006</v>
      </c>
      <c r="JP8" s="776">
        <v>1926548519</v>
      </c>
      <c r="JQ8" s="776">
        <v>497146043.27999997</v>
      </c>
      <c r="JR8" s="776">
        <v>19505</v>
      </c>
      <c r="JS8" s="72">
        <v>32</v>
      </c>
      <c r="JT8" s="72">
        <v>28</v>
      </c>
      <c r="JU8" s="71">
        <v>52496</v>
      </c>
      <c r="JV8" s="71">
        <v>1096</v>
      </c>
      <c r="JW8" s="71">
        <v>1263</v>
      </c>
      <c r="JX8" s="71">
        <v>4693</v>
      </c>
      <c r="JY8" s="71">
        <v>5421</v>
      </c>
      <c r="JZ8" s="71">
        <v>5789</v>
      </c>
      <c r="KA8" s="71">
        <v>6991</v>
      </c>
      <c r="KB8" s="71">
        <v>8711</v>
      </c>
      <c r="KC8" s="71">
        <v>10160</v>
      </c>
      <c r="KD8" s="71">
        <v>9038</v>
      </c>
      <c r="KE8" s="71">
        <v>8104</v>
      </c>
      <c r="KF8" s="71">
        <v>6756</v>
      </c>
      <c r="KG8" s="71">
        <v>4998</v>
      </c>
      <c r="KH8" s="71">
        <v>4985</v>
      </c>
      <c r="KI8" s="86" t="s">
        <v>1255</v>
      </c>
      <c r="KJ8" s="86" t="s">
        <v>1255</v>
      </c>
      <c r="KK8" s="86" t="s">
        <v>1255</v>
      </c>
      <c r="KL8" s="86" t="s">
        <v>1255</v>
      </c>
      <c r="KM8" s="71">
        <v>6734</v>
      </c>
      <c r="KN8" s="71">
        <v>6042</v>
      </c>
      <c r="KO8" s="71">
        <v>6428</v>
      </c>
      <c r="KP8" s="71">
        <v>7266</v>
      </c>
      <c r="KQ8" s="71">
        <v>8868</v>
      </c>
      <c r="KR8" s="71">
        <v>10695</v>
      </c>
      <c r="KS8" s="71">
        <v>12451</v>
      </c>
      <c r="KT8" s="71">
        <v>11353</v>
      </c>
      <c r="KU8" s="71">
        <v>11159</v>
      </c>
      <c r="KV8" s="71">
        <v>11489</v>
      </c>
      <c r="KW8" s="71">
        <v>13945</v>
      </c>
      <c r="KX8" s="71">
        <v>51698</v>
      </c>
      <c r="KY8" s="86" t="s">
        <v>1255</v>
      </c>
      <c r="KZ8" s="86" t="s">
        <v>1255</v>
      </c>
      <c r="LA8" s="86" t="s">
        <v>1255</v>
      </c>
      <c r="LB8" s="86" t="s">
        <v>1255</v>
      </c>
    </row>
    <row r="9" spans="1:314" ht="12" customHeight="1">
      <c r="A9" s="3">
        <v>22012</v>
      </c>
      <c r="B9" s="555" t="s">
        <v>706</v>
      </c>
      <c r="C9" s="94">
        <v>824.61</v>
      </c>
      <c r="D9" s="71">
        <v>272752</v>
      </c>
      <c r="E9" s="72">
        <v>10.5</v>
      </c>
      <c r="F9" s="72">
        <v>57.3</v>
      </c>
      <c r="G9" s="72">
        <v>32.200000000000003</v>
      </c>
      <c r="H9" s="79">
        <v>9788</v>
      </c>
      <c r="I9" s="79">
        <v>21951</v>
      </c>
      <c r="J9" s="79">
        <v>35738</v>
      </c>
      <c r="K9" s="71">
        <v>43744</v>
      </c>
      <c r="L9" s="71">
        <v>136781</v>
      </c>
      <c r="M9" s="71">
        <v>966</v>
      </c>
      <c r="N9" s="71">
        <v>6880</v>
      </c>
      <c r="O9" s="71">
        <v>7844</v>
      </c>
      <c r="P9" s="71">
        <v>2226</v>
      </c>
      <c r="Q9" s="71">
        <v>1357</v>
      </c>
      <c r="R9" s="79">
        <v>268985</v>
      </c>
      <c r="S9" s="71">
        <v>275192</v>
      </c>
      <c r="T9" s="71">
        <v>278757</v>
      </c>
      <c r="U9" s="71">
        <v>516576</v>
      </c>
      <c r="V9" s="71">
        <v>937094</v>
      </c>
      <c r="W9" s="71">
        <v>323429</v>
      </c>
      <c r="X9" s="71">
        <v>1046636</v>
      </c>
      <c r="Y9" s="86">
        <v>62</v>
      </c>
      <c r="Z9" s="765">
        <v>51</v>
      </c>
      <c r="AA9" s="86">
        <v>23</v>
      </c>
      <c r="AB9" s="86">
        <v>19</v>
      </c>
      <c r="AC9" s="86">
        <v>8</v>
      </c>
      <c r="AD9" s="87">
        <v>18971</v>
      </c>
      <c r="AE9" s="71">
        <v>4253.95</v>
      </c>
      <c r="AF9" s="71">
        <v>3900.9199999999996</v>
      </c>
      <c r="AG9" s="71">
        <v>3020</v>
      </c>
      <c r="AH9" s="71">
        <v>130889</v>
      </c>
      <c r="AI9" s="71">
        <v>896</v>
      </c>
      <c r="AJ9" s="94">
        <v>36.450000000000003</v>
      </c>
      <c r="AK9" s="765">
        <v>12</v>
      </c>
      <c r="AL9" s="71">
        <v>412</v>
      </c>
      <c r="AM9" s="74">
        <v>42</v>
      </c>
      <c r="AN9" s="71">
        <v>12059</v>
      </c>
      <c r="AO9" s="71">
        <v>811</v>
      </c>
      <c r="AP9" s="71">
        <v>143</v>
      </c>
      <c r="AQ9" s="102">
        <v>19</v>
      </c>
      <c r="AR9" s="71">
        <v>6499</v>
      </c>
      <c r="AS9" s="71">
        <v>500</v>
      </c>
      <c r="AT9" s="71">
        <v>3</v>
      </c>
      <c r="AU9" s="71">
        <v>292</v>
      </c>
      <c r="AV9" s="71">
        <v>17</v>
      </c>
      <c r="AW9" s="71">
        <v>5</v>
      </c>
      <c r="AX9" s="71">
        <v>1</v>
      </c>
      <c r="AY9" s="71">
        <v>1174</v>
      </c>
      <c r="AZ9" s="72" t="s">
        <v>439</v>
      </c>
      <c r="BA9" s="72" t="s">
        <v>439</v>
      </c>
      <c r="BB9" s="72">
        <v>100</v>
      </c>
      <c r="BC9" s="72">
        <v>117.4</v>
      </c>
      <c r="BD9" s="72">
        <v>134.80000000000001</v>
      </c>
      <c r="BE9" s="72">
        <v>0</v>
      </c>
      <c r="BF9" s="86">
        <v>3</v>
      </c>
      <c r="BG9" s="102">
        <v>10</v>
      </c>
      <c r="BH9" s="102">
        <v>4</v>
      </c>
      <c r="BI9" s="102">
        <v>2</v>
      </c>
      <c r="BJ9" s="102">
        <v>78</v>
      </c>
      <c r="BK9" s="86">
        <v>3</v>
      </c>
      <c r="BL9" s="86">
        <v>3</v>
      </c>
      <c r="BM9" s="102">
        <v>9</v>
      </c>
      <c r="BN9" s="102">
        <v>2</v>
      </c>
      <c r="BO9" s="74">
        <v>4</v>
      </c>
      <c r="BP9" s="71">
        <v>25409</v>
      </c>
      <c r="BQ9" s="74">
        <v>1</v>
      </c>
      <c r="BR9" s="71">
        <v>17000</v>
      </c>
      <c r="BS9" s="74">
        <v>3</v>
      </c>
      <c r="BT9" s="71">
        <v>59560</v>
      </c>
      <c r="BU9" s="74">
        <v>4</v>
      </c>
      <c r="BV9" s="71">
        <v>2306</v>
      </c>
      <c r="BW9" s="72">
        <v>33.200000000000003</v>
      </c>
      <c r="BX9" s="86">
        <v>2</v>
      </c>
      <c r="BY9" s="86">
        <v>4</v>
      </c>
      <c r="BZ9" s="86">
        <v>342</v>
      </c>
      <c r="CA9" s="86">
        <v>4485</v>
      </c>
      <c r="CB9" s="72">
        <v>58</v>
      </c>
      <c r="CC9" s="101">
        <v>0.99</v>
      </c>
      <c r="CD9" s="72">
        <v>32.9</v>
      </c>
      <c r="CE9" s="72">
        <v>4.9710286482238981</v>
      </c>
      <c r="CF9" s="72">
        <v>57.966700000000003</v>
      </c>
      <c r="CG9" s="74">
        <v>19</v>
      </c>
      <c r="CH9" s="71">
        <v>4745</v>
      </c>
      <c r="CI9" s="74">
        <v>212</v>
      </c>
      <c r="CJ9" s="71">
        <v>679</v>
      </c>
      <c r="CK9" s="71">
        <v>3835</v>
      </c>
      <c r="CL9" s="71">
        <v>1114</v>
      </c>
      <c r="CM9" s="74">
        <v>305</v>
      </c>
      <c r="CN9" s="74">
        <v>559</v>
      </c>
      <c r="CO9" s="94">
        <v>1.25</v>
      </c>
      <c r="CP9" s="71" t="s">
        <v>439</v>
      </c>
      <c r="CQ9" s="74">
        <v>2</v>
      </c>
      <c r="CR9" s="74">
        <v>139</v>
      </c>
      <c r="CS9" s="74">
        <v>1</v>
      </c>
      <c r="CT9" s="74">
        <v>2</v>
      </c>
      <c r="CU9" s="74">
        <v>155</v>
      </c>
      <c r="CV9" s="74">
        <v>14</v>
      </c>
      <c r="CW9" s="71">
        <v>844</v>
      </c>
      <c r="CX9" s="74">
        <v>12</v>
      </c>
      <c r="CY9" s="71">
        <v>1018</v>
      </c>
      <c r="CZ9" s="86">
        <v>61</v>
      </c>
      <c r="DA9" s="86">
        <v>1087</v>
      </c>
      <c r="DB9" s="86">
        <v>7</v>
      </c>
      <c r="DC9" s="86">
        <v>71</v>
      </c>
      <c r="DD9" s="86">
        <v>9</v>
      </c>
      <c r="DE9" s="86">
        <v>257</v>
      </c>
      <c r="DF9" s="71">
        <v>10711</v>
      </c>
      <c r="DG9" s="71">
        <v>2703</v>
      </c>
      <c r="DH9" s="71">
        <v>1921</v>
      </c>
      <c r="DI9" s="71">
        <v>1252698.692</v>
      </c>
      <c r="DJ9" s="71">
        <v>457885.76699999999</v>
      </c>
      <c r="DK9" s="71">
        <v>542733.66799999995</v>
      </c>
      <c r="DL9" s="71">
        <v>87604</v>
      </c>
      <c r="DM9" s="74">
        <v>11</v>
      </c>
      <c r="DN9" s="71">
        <v>17314</v>
      </c>
      <c r="DO9" s="71">
        <v>2240</v>
      </c>
      <c r="DP9" s="71">
        <v>1867</v>
      </c>
      <c r="DQ9" s="86">
        <v>69</v>
      </c>
      <c r="DR9" s="86">
        <v>1069</v>
      </c>
      <c r="DS9" s="145">
        <v>4729</v>
      </c>
      <c r="DT9" s="79">
        <v>11297</v>
      </c>
      <c r="DU9" s="71">
        <v>3031</v>
      </c>
      <c r="DV9" s="71">
        <v>3803</v>
      </c>
      <c r="DW9" s="86">
        <v>311</v>
      </c>
      <c r="DX9" s="86">
        <v>448</v>
      </c>
      <c r="DY9" s="86">
        <v>9</v>
      </c>
      <c r="DZ9" s="86">
        <v>2258</v>
      </c>
      <c r="EA9" s="86">
        <v>29</v>
      </c>
      <c r="EB9" s="86">
        <v>13892</v>
      </c>
      <c r="EC9" s="86">
        <v>1183</v>
      </c>
      <c r="ED9" s="766">
        <v>108</v>
      </c>
      <c r="EE9" s="71">
        <v>8499</v>
      </c>
      <c r="EF9" s="767">
        <v>7305</v>
      </c>
      <c r="EG9" s="74">
        <v>0</v>
      </c>
      <c r="EH9" s="768">
        <v>1211</v>
      </c>
      <c r="EI9" s="86">
        <v>105</v>
      </c>
      <c r="EJ9" s="86">
        <v>101</v>
      </c>
      <c r="EK9" s="72">
        <v>72.7</v>
      </c>
      <c r="EL9" s="86">
        <v>31</v>
      </c>
      <c r="EM9" s="86">
        <v>88</v>
      </c>
      <c r="EN9" s="86">
        <v>1374</v>
      </c>
      <c r="EO9" s="87">
        <v>139</v>
      </c>
      <c r="EP9" s="87">
        <v>15</v>
      </c>
      <c r="EQ9" s="87">
        <v>1309</v>
      </c>
      <c r="ER9" s="71">
        <v>1479</v>
      </c>
      <c r="ES9" s="72">
        <v>96.6</v>
      </c>
      <c r="ET9" s="72">
        <v>95.6</v>
      </c>
      <c r="EU9" s="87">
        <v>115</v>
      </c>
      <c r="EV9" s="72">
        <v>29.92</v>
      </c>
      <c r="EW9" s="87">
        <v>58351</v>
      </c>
      <c r="EX9" s="72">
        <v>36.4</v>
      </c>
      <c r="EY9" s="87">
        <v>384689.6350705215</v>
      </c>
      <c r="EZ9" s="162">
        <v>3.8514441788229945</v>
      </c>
      <c r="FA9" s="86">
        <v>195</v>
      </c>
      <c r="FB9" s="86">
        <v>20</v>
      </c>
      <c r="FC9" s="125">
        <v>474</v>
      </c>
      <c r="FD9" s="86">
        <v>52</v>
      </c>
      <c r="FE9" s="86" t="s">
        <v>1255</v>
      </c>
      <c r="FF9" s="86">
        <v>100</v>
      </c>
      <c r="FG9" s="72" t="s">
        <v>439</v>
      </c>
      <c r="FH9" s="71">
        <v>103703</v>
      </c>
      <c r="FI9" s="71">
        <v>7680</v>
      </c>
      <c r="FJ9" s="71">
        <v>0</v>
      </c>
      <c r="FK9" s="768">
        <v>91824</v>
      </c>
      <c r="FL9" s="71">
        <v>78472</v>
      </c>
      <c r="FM9" s="71">
        <v>7267</v>
      </c>
      <c r="FN9" s="71">
        <v>6085</v>
      </c>
      <c r="FO9" s="71">
        <v>4199</v>
      </c>
      <c r="FP9" s="769">
        <v>14.3</v>
      </c>
      <c r="FQ9" s="766">
        <v>145</v>
      </c>
      <c r="FR9" s="770">
        <v>15.8</v>
      </c>
      <c r="FS9" s="767">
        <v>4791</v>
      </c>
      <c r="FT9" s="86" t="s">
        <v>439</v>
      </c>
      <c r="FU9" s="86">
        <v>128</v>
      </c>
      <c r="FV9" s="86">
        <v>297</v>
      </c>
      <c r="FW9" s="96">
        <v>17</v>
      </c>
      <c r="FX9" s="95">
        <v>542</v>
      </c>
      <c r="FY9" s="149">
        <v>66.110506796399235</v>
      </c>
      <c r="FZ9" s="145">
        <v>32200</v>
      </c>
      <c r="GA9" s="770">
        <v>99.83</v>
      </c>
      <c r="GB9" s="770">
        <v>88.45</v>
      </c>
      <c r="GC9" s="72">
        <v>81.400000000000006</v>
      </c>
      <c r="GD9" s="80">
        <v>76.7</v>
      </c>
      <c r="GE9" s="771">
        <v>87</v>
      </c>
      <c r="GF9" s="766">
        <v>11</v>
      </c>
      <c r="GG9" s="766">
        <v>61</v>
      </c>
      <c r="GH9" s="86">
        <v>669</v>
      </c>
      <c r="GI9" s="86">
        <v>2</v>
      </c>
      <c r="GJ9" s="86">
        <v>781</v>
      </c>
      <c r="GK9" s="86">
        <v>1409</v>
      </c>
      <c r="GL9" s="86">
        <v>3</v>
      </c>
      <c r="GM9" s="768">
        <v>3643136</v>
      </c>
      <c r="GN9" s="772">
        <v>4821</v>
      </c>
      <c r="GO9" s="180">
        <v>11286630</v>
      </c>
      <c r="GP9" s="86">
        <v>18584278</v>
      </c>
      <c r="GQ9" s="71">
        <v>12430</v>
      </c>
      <c r="GR9" s="74">
        <v>43</v>
      </c>
      <c r="GS9" s="71">
        <v>1537</v>
      </c>
      <c r="GT9" s="71">
        <v>10850</v>
      </c>
      <c r="GU9" s="71">
        <v>115343</v>
      </c>
      <c r="GV9" s="71">
        <v>401</v>
      </c>
      <c r="GW9" s="71">
        <v>16752</v>
      </c>
      <c r="GX9" s="71">
        <v>98190</v>
      </c>
      <c r="GY9" s="71">
        <v>868</v>
      </c>
      <c r="GZ9" s="71">
        <v>7062</v>
      </c>
      <c r="HA9" s="71">
        <v>662052</v>
      </c>
      <c r="HB9" s="71">
        <v>1932</v>
      </c>
      <c r="HC9" s="71">
        <v>15301</v>
      </c>
      <c r="HD9" s="71">
        <v>309307</v>
      </c>
      <c r="HE9" s="71">
        <v>166</v>
      </c>
      <c r="HF9" s="71">
        <v>5577</v>
      </c>
      <c r="HG9" s="71">
        <v>117586.39</v>
      </c>
      <c r="HH9" s="74">
        <v>119</v>
      </c>
      <c r="HI9" s="86">
        <v>5375</v>
      </c>
      <c r="HJ9" s="86">
        <v>109836</v>
      </c>
      <c r="HK9" s="88">
        <v>94.37</v>
      </c>
      <c r="HL9" s="86">
        <v>4172</v>
      </c>
      <c r="HM9" s="71">
        <v>2067</v>
      </c>
      <c r="HN9" s="71">
        <v>1425</v>
      </c>
      <c r="HO9" s="87">
        <v>258</v>
      </c>
      <c r="HP9" s="72">
        <v>98.6</v>
      </c>
      <c r="HQ9" s="87">
        <v>42</v>
      </c>
      <c r="HR9" s="72">
        <v>51</v>
      </c>
      <c r="HS9" s="87">
        <v>187</v>
      </c>
      <c r="HT9" s="71">
        <v>1859312</v>
      </c>
      <c r="HU9" s="71">
        <v>13387259</v>
      </c>
      <c r="HV9" s="86">
        <v>698434.6</v>
      </c>
      <c r="HW9" s="86">
        <v>1273081.2</v>
      </c>
      <c r="HX9" s="86">
        <v>250867.30000000002</v>
      </c>
      <c r="HY9" s="86">
        <v>3720</v>
      </c>
      <c r="HZ9" s="86">
        <v>3720</v>
      </c>
      <c r="IA9" s="86">
        <v>222445</v>
      </c>
      <c r="IB9" s="86">
        <v>153780</v>
      </c>
      <c r="IC9" s="85">
        <v>6675</v>
      </c>
      <c r="ID9" s="85" t="s">
        <v>439</v>
      </c>
      <c r="IE9" s="85">
        <v>5908084</v>
      </c>
      <c r="IF9" s="79" t="s">
        <v>439</v>
      </c>
      <c r="IG9" s="79">
        <v>140</v>
      </c>
      <c r="IH9" s="85" t="s">
        <v>439</v>
      </c>
      <c r="II9" s="79">
        <v>69</v>
      </c>
      <c r="IJ9" s="85">
        <v>32491</v>
      </c>
      <c r="IK9" s="71">
        <v>148994</v>
      </c>
      <c r="IL9" s="79">
        <v>10047</v>
      </c>
      <c r="IM9" s="74" t="s">
        <v>439</v>
      </c>
      <c r="IN9" s="112">
        <v>42.3</v>
      </c>
      <c r="IO9" s="85">
        <v>219275</v>
      </c>
      <c r="IP9" s="162">
        <v>-10.1</v>
      </c>
      <c r="IQ9" s="94">
        <v>2.1</v>
      </c>
      <c r="IR9" s="94">
        <v>1.6</v>
      </c>
      <c r="IS9" s="72">
        <v>1010.5</v>
      </c>
      <c r="IT9" s="72">
        <v>1010.5</v>
      </c>
      <c r="IU9" s="86" t="s">
        <v>1255</v>
      </c>
      <c r="IV9" s="86" t="s">
        <v>1255</v>
      </c>
      <c r="IW9" s="86" t="s">
        <v>1255</v>
      </c>
      <c r="IX9" s="86" t="s">
        <v>1255</v>
      </c>
      <c r="IY9" s="86" t="s">
        <v>1255</v>
      </c>
      <c r="IZ9" s="86" t="s">
        <v>1255</v>
      </c>
      <c r="JA9" s="79">
        <v>4</v>
      </c>
      <c r="JB9" s="79">
        <v>28</v>
      </c>
      <c r="JC9" s="770">
        <v>69.599999999999994</v>
      </c>
      <c r="JD9" s="773">
        <v>0.55400000000000005</v>
      </c>
      <c r="JE9" s="774">
        <v>87</v>
      </c>
      <c r="JF9" s="774">
        <v>13.2</v>
      </c>
      <c r="JG9" s="774">
        <v>7</v>
      </c>
      <c r="JH9" s="775">
        <v>128985654</v>
      </c>
      <c r="JI9" s="162">
        <v>29.5</v>
      </c>
      <c r="JJ9" s="162">
        <v>55.5</v>
      </c>
      <c r="JK9" s="162" t="s">
        <v>439</v>
      </c>
      <c r="JL9" s="162" t="s">
        <v>439</v>
      </c>
      <c r="JM9" s="162">
        <v>82.3</v>
      </c>
      <c r="JN9" s="162">
        <v>44.1</v>
      </c>
      <c r="JO9" s="776">
        <v>2457</v>
      </c>
      <c r="JP9" s="776">
        <v>614352700</v>
      </c>
      <c r="JQ9" s="776">
        <v>218827522.74000001</v>
      </c>
      <c r="JR9" s="776">
        <v>11762</v>
      </c>
      <c r="JS9" s="72">
        <v>20</v>
      </c>
      <c r="JT9" s="72">
        <v>26.7</v>
      </c>
      <c r="JU9" s="71">
        <v>42546</v>
      </c>
      <c r="JV9" s="71">
        <v>1044</v>
      </c>
      <c r="JW9" s="71">
        <v>825</v>
      </c>
      <c r="JX9" s="71">
        <v>3447</v>
      </c>
      <c r="JY9" s="71">
        <v>4317</v>
      </c>
      <c r="JZ9" s="71">
        <v>4972</v>
      </c>
      <c r="KA9" s="71">
        <v>6049</v>
      </c>
      <c r="KB9" s="71">
        <v>7446</v>
      </c>
      <c r="KC9" s="71">
        <v>8397</v>
      </c>
      <c r="KD9" s="71">
        <v>7599</v>
      </c>
      <c r="KE9" s="71">
        <v>7075</v>
      </c>
      <c r="KF9" s="71">
        <v>5625</v>
      </c>
      <c r="KG9" s="71">
        <v>3670</v>
      </c>
      <c r="KH9" s="71">
        <v>4142</v>
      </c>
      <c r="KI9" s="86" t="s">
        <v>1255</v>
      </c>
      <c r="KJ9" s="86" t="s">
        <v>1255</v>
      </c>
      <c r="KK9" s="86" t="s">
        <v>1255</v>
      </c>
      <c r="KL9" s="86" t="s">
        <v>1255</v>
      </c>
      <c r="KM9" s="71">
        <v>5743</v>
      </c>
      <c r="KN9" s="71">
        <v>4754</v>
      </c>
      <c r="KO9" s="71">
        <v>4926</v>
      </c>
      <c r="KP9" s="71">
        <v>5925</v>
      </c>
      <c r="KQ9" s="71">
        <v>7349</v>
      </c>
      <c r="KR9" s="71">
        <v>8883</v>
      </c>
      <c r="KS9" s="71">
        <v>10066</v>
      </c>
      <c r="KT9" s="71">
        <v>9531</v>
      </c>
      <c r="KU9" s="71">
        <v>9865</v>
      </c>
      <c r="KV9" s="71">
        <v>10144</v>
      </c>
      <c r="KW9" s="71">
        <v>11156</v>
      </c>
      <c r="KX9" s="71">
        <v>39408</v>
      </c>
      <c r="KY9" s="86" t="s">
        <v>1255</v>
      </c>
      <c r="KZ9" s="86" t="s">
        <v>1255</v>
      </c>
      <c r="LA9" s="86" t="s">
        <v>1255</v>
      </c>
      <c r="LB9" s="86" t="s">
        <v>1255</v>
      </c>
    </row>
    <row r="10" spans="1:314" ht="12" customHeight="1">
      <c r="A10" s="3">
        <v>22039</v>
      </c>
      <c r="B10" s="555" t="s">
        <v>707</v>
      </c>
      <c r="C10" s="94">
        <v>305.56</v>
      </c>
      <c r="D10" s="71">
        <v>222173</v>
      </c>
      <c r="E10" s="72">
        <v>11.2</v>
      </c>
      <c r="F10" s="72">
        <v>57.2</v>
      </c>
      <c r="G10" s="72">
        <v>31.6</v>
      </c>
      <c r="H10" s="79">
        <v>8741</v>
      </c>
      <c r="I10" s="79">
        <v>19389</v>
      </c>
      <c r="J10" s="79">
        <v>31054</v>
      </c>
      <c r="K10" s="71">
        <v>35178</v>
      </c>
      <c r="L10" s="71">
        <v>109635</v>
      </c>
      <c r="M10" s="71">
        <v>1022</v>
      </c>
      <c r="N10" s="71">
        <v>6263</v>
      </c>
      <c r="O10" s="71">
        <v>6971</v>
      </c>
      <c r="P10" s="71">
        <v>880</v>
      </c>
      <c r="Q10" s="71">
        <v>1234</v>
      </c>
      <c r="R10" s="79">
        <v>219461</v>
      </c>
      <c r="S10" s="71">
        <v>223415</v>
      </c>
      <c r="T10" s="71">
        <v>233473</v>
      </c>
      <c r="U10" s="71">
        <v>282479</v>
      </c>
      <c r="V10" s="71">
        <v>747182</v>
      </c>
      <c r="W10" s="71">
        <v>244117</v>
      </c>
      <c r="X10" s="71">
        <v>518005</v>
      </c>
      <c r="Y10" s="86">
        <v>66</v>
      </c>
      <c r="Z10" s="765">
        <v>48</v>
      </c>
      <c r="AA10" s="86">
        <v>3</v>
      </c>
      <c r="AB10" s="86">
        <v>0</v>
      </c>
      <c r="AC10" s="86">
        <v>0</v>
      </c>
      <c r="AD10" s="87">
        <v>24329</v>
      </c>
      <c r="AE10" s="71">
        <v>1919</v>
      </c>
      <c r="AF10" s="71">
        <v>2211</v>
      </c>
      <c r="AG10" s="71">
        <v>1532</v>
      </c>
      <c r="AH10" s="71">
        <v>80230</v>
      </c>
      <c r="AI10" s="71">
        <v>1532</v>
      </c>
      <c r="AJ10" s="94">
        <v>74.12</v>
      </c>
      <c r="AK10" s="765">
        <v>13</v>
      </c>
      <c r="AL10" s="71">
        <v>784</v>
      </c>
      <c r="AM10" s="74">
        <v>42</v>
      </c>
      <c r="AN10" s="71">
        <v>10707</v>
      </c>
      <c r="AO10" s="71">
        <v>749</v>
      </c>
      <c r="AP10" s="71">
        <v>97</v>
      </c>
      <c r="AQ10" s="102">
        <v>24</v>
      </c>
      <c r="AR10" s="71">
        <v>5577</v>
      </c>
      <c r="AS10" s="71">
        <v>482</v>
      </c>
      <c r="AT10" s="71">
        <v>2</v>
      </c>
      <c r="AU10" s="71">
        <v>234</v>
      </c>
      <c r="AV10" s="71">
        <v>18</v>
      </c>
      <c r="AW10" s="71">
        <v>10</v>
      </c>
      <c r="AX10" s="71">
        <v>6</v>
      </c>
      <c r="AY10" s="71">
        <v>4240</v>
      </c>
      <c r="AZ10" s="72" t="s">
        <v>439</v>
      </c>
      <c r="BA10" s="72" t="s">
        <v>439</v>
      </c>
      <c r="BB10" s="72">
        <v>100</v>
      </c>
      <c r="BC10" s="72">
        <v>92.6</v>
      </c>
      <c r="BD10" s="72">
        <v>77.8</v>
      </c>
      <c r="BE10" s="72">
        <v>1.1000000000000001</v>
      </c>
      <c r="BF10" s="86">
        <v>3</v>
      </c>
      <c r="BG10" s="102">
        <v>10</v>
      </c>
      <c r="BH10" s="102">
        <v>4</v>
      </c>
      <c r="BI10" s="102">
        <v>8</v>
      </c>
      <c r="BJ10" s="102">
        <v>129</v>
      </c>
      <c r="BK10" s="86">
        <v>3</v>
      </c>
      <c r="BL10" s="86">
        <v>3</v>
      </c>
      <c r="BM10" s="102">
        <v>10</v>
      </c>
      <c r="BN10" s="102">
        <v>4</v>
      </c>
      <c r="BO10" s="74">
        <v>4</v>
      </c>
      <c r="BP10" s="71">
        <v>19512</v>
      </c>
      <c r="BQ10" s="74">
        <v>2</v>
      </c>
      <c r="BR10" s="71">
        <v>48576</v>
      </c>
      <c r="BS10" s="74">
        <v>3</v>
      </c>
      <c r="BT10" s="71">
        <v>63326</v>
      </c>
      <c r="BU10" s="74">
        <v>3</v>
      </c>
      <c r="BV10" s="71">
        <v>3330</v>
      </c>
      <c r="BW10" s="72">
        <v>46.2</v>
      </c>
      <c r="BX10" s="86">
        <v>1</v>
      </c>
      <c r="BY10" s="86">
        <v>2</v>
      </c>
      <c r="BZ10" s="86">
        <v>213</v>
      </c>
      <c r="CA10" s="86">
        <v>2152</v>
      </c>
      <c r="CB10" s="72">
        <v>68.3</v>
      </c>
      <c r="CC10" s="101">
        <v>1.39</v>
      </c>
      <c r="CD10" s="72">
        <v>38.4</v>
      </c>
      <c r="CE10" s="72">
        <v>4.5366347854456794</v>
      </c>
      <c r="CF10" s="72">
        <v>59.457360000000001</v>
      </c>
      <c r="CG10" s="74">
        <v>21</v>
      </c>
      <c r="CH10" s="71">
        <v>4048</v>
      </c>
      <c r="CI10" s="74">
        <v>167</v>
      </c>
      <c r="CJ10" s="71">
        <v>551</v>
      </c>
      <c r="CK10" s="71">
        <v>2995</v>
      </c>
      <c r="CL10" s="71">
        <v>797</v>
      </c>
      <c r="CM10" s="74">
        <v>270</v>
      </c>
      <c r="CN10" s="74">
        <v>416</v>
      </c>
      <c r="CO10" s="94">
        <v>1.27</v>
      </c>
      <c r="CP10" s="71" t="s">
        <v>439</v>
      </c>
      <c r="CQ10" s="74" t="s">
        <v>439</v>
      </c>
      <c r="CR10" s="74" t="s">
        <v>439</v>
      </c>
      <c r="CS10" s="74">
        <v>2</v>
      </c>
      <c r="CT10" s="74">
        <v>1</v>
      </c>
      <c r="CU10" s="74">
        <v>50</v>
      </c>
      <c r="CV10" s="74">
        <v>10</v>
      </c>
      <c r="CW10" s="71">
        <v>575</v>
      </c>
      <c r="CX10" s="74">
        <v>7</v>
      </c>
      <c r="CY10" s="71">
        <v>730</v>
      </c>
      <c r="CZ10" s="86">
        <v>31</v>
      </c>
      <c r="DA10" s="86">
        <v>477</v>
      </c>
      <c r="DB10" s="86">
        <v>8</v>
      </c>
      <c r="DC10" s="86">
        <v>87</v>
      </c>
      <c r="DD10" s="86">
        <v>11</v>
      </c>
      <c r="DE10" s="86">
        <v>315</v>
      </c>
      <c r="DF10" s="71">
        <v>7433</v>
      </c>
      <c r="DG10" s="71">
        <v>1781</v>
      </c>
      <c r="DH10" s="71">
        <v>1488</v>
      </c>
      <c r="DI10" s="71">
        <v>871299.09</v>
      </c>
      <c r="DJ10" s="71">
        <v>298288.598</v>
      </c>
      <c r="DK10" s="71">
        <v>423712.875</v>
      </c>
      <c r="DL10" s="71">
        <v>70050</v>
      </c>
      <c r="DM10" s="74">
        <v>13</v>
      </c>
      <c r="DN10" s="71">
        <v>11230</v>
      </c>
      <c r="DO10" s="71">
        <v>1715</v>
      </c>
      <c r="DP10" s="71">
        <v>1253</v>
      </c>
      <c r="DQ10" s="86">
        <v>187</v>
      </c>
      <c r="DR10" s="86">
        <v>1281</v>
      </c>
      <c r="DS10" s="145">
        <v>4287</v>
      </c>
      <c r="DT10" s="71">
        <v>8580</v>
      </c>
      <c r="DU10" s="71">
        <v>2229</v>
      </c>
      <c r="DV10" s="71">
        <v>2981</v>
      </c>
      <c r="DW10" s="71">
        <v>364</v>
      </c>
      <c r="DX10" s="71">
        <v>326</v>
      </c>
      <c r="DY10" s="71">
        <v>1</v>
      </c>
      <c r="DZ10" s="71">
        <v>2157</v>
      </c>
      <c r="EA10" s="71">
        <v>40</v>
      </c>
      <c r="EB10" s="71">
        <v>15127</v>
      </c>
      <c r="EC10" s="71">
        <v>1297</v>
      </c>
      <c r="ED10" s="766">
        <v>86</v>
      </c>
      <c r="EE10" s="71">
        <v>7243</v>
      </c>
      <c r="EF10" s="767">
        <v>6378</v>
      </c>
      <c r="EG10" s="74">
        <v>0</v>
      </c>
      <c r="EH10" s="768">
        <v>974</v>
      </c>
      <c r="EI10" s="86">
        <v>83</v>
      </c>
      <c r="EJ10" s="86">
        <v>78</v>
      </c>
      <c r="EK10" s="72">
        <v>60.8</v>
      </c>
      <c r="EL10" s="86">
        <v>12</v>
      </c>
      <c r="EM10" s="86">
        <v>28</v>
      </c>
      <c r="EN10" s="86">
        <v>389</v>
      </c>
      <c r="EO10" s="87">
        <v>251</v>
      </c>
      <c r="EP10" s="87">
        <v>8</v>
      </c>
      <c r="EQ10" s="87">
        <v>1267</v>
      </c>
      <c r="ER10" s="71">
        <v>1288</v>
      </c>
      <c r="ES10" s="72">
        <v>99.5</v>
      </c>
      <c r="ET10" s="72">
        <v>97.9</v>
      </c>
      <c r="EU10" s="87">
        <v>113</v>
      </c>
      <c r="EV10" s="72">
        <v>18.3</v>
      </c>
      <c r="EW10" s="87">
        <v>46207</v>
      </c>
      <c r="EX10" s="72">
        <v>28.5</v>
      </c>
      <c r="EY10" s="87">
        <v>400508</v>
      </c>
      <c r="EZ10" s="162">
        <v>3</v>
      </c>
      <c r="FA10" s="86">
        <v>320</v>
      </c>
      <c r="FB10" s="86">
        <v>3</v>
      </c>
      <c r="FC10" s="125">
        <v>900</v>
      </c>
      <c r="FD10" s="86">
        <v>60</v>
      </c>
      <c r="FE10" s="86" t="s">
        <v>1255</v>
      </c>
      <c r="FF10" s="86">
        <v>100</v>
      </c>
      <c r="FG10" s="72">
        <v>100</v>
      </c>
      <c r="FH10" s="71">
        <v>80427</v>
      </c>
      <c r="FI10" s="71">
        <v>8280</v>
      </c>
      <c r="FJ10" s="71">
        <v>0</v>
      </c>
      <c r="FK10" s="768">
        <v>71792</v>
      </c>
      <c r="FL10" s="71">
        <v>60926</v>
      </c>
      <c r="FM10" s="71">
        <v>7187</v>
      </c>
      <c r="FN10" s="71">
        <v>3679</v>
      </c>
      <c r="FO10" s="71">
        <v>355</v>
      </c>
      <c r="FP10" s="769">
        <v>12.7</v>
      </c>
      <c r="FQ10" s="766">
        <v>182</v>
      </c>
      <c r="FR10" s="770">
        <v>11.06</v>
      </c>
      <c r="FS10" s="767">
        <v>4390</v>
      </c>
      <c r="FT10" s="86">
        <v>4</v>
      </c>
      <c r="FU10" s="86">
        <v>165</v>
      </c>
      <c r="FV10" s="86">
        <v>246</v>
      </c>
      <c r="FW10" s="96">
        <v>16</v>
      </c>
      <c r="FX10" s="95">
        <v>494</v>
      </c>
      <c r="FY10" s="149">
        <v>64.167099392770481</v>
      </c>
      <c r="FZ10" s="145">
        <v>32300</v>
      </c>
      <c r="GA10" s="770">
        <v>99.2</v>
      </c>
      <c r="GB10" s="770">
        <v>90.8</v>
      </c>
      <c r="GC10" s="72">
        <v>66.099999999999994</v>
      </c>
      <c r="GD10" s="80">
        <v>46.5</v>
      </c>
      <c r="GE10" s="771">
        <v>110</v>
      </c>
      <c r="GF10" s="766">
        <v>18</v>
      </c>
      <c r="GG10" s="766">
        <v>87</v>
      </c>
      <c r="GH10" s="86">
        <v>558</v>
      </c>
      <c r="GI10" s="86">
        <v>6</v>
      </c>
      <c r="GJ10" s="86">
        <v>560</v>
      </c>
      <c r="GK10" s="86">
        <v>1667</v>
      </c>
      <c r="GL10" s="86">
        <v>4</v>
      </c>
      <c r="GM10" s="768">
        <v>4151593</v>
      </c>
      <c r="GN10" s="772">
        <v>3790</v>
      </c>
      <c r="GO10" s="86">
        <v>21706955</v>
      </c>
      <c r="GP10" s="180" t="s">
        <v>1204</v>
      </c>
      <c r="GQ10" s="71">
        <v>10482</v>
      </c>
      <c r="GR10" s="74">
        <v>72</v>
      </c>
      <c r="GS10" s="71">
        <v>1525</v>
      </c>
      <c r="GT10" s="71">
        <v>8885</v>
      </c>
      <c r="GU10" s="71">
        <v>105095</v>
      </c>
      <c r="GV10" s="71">
        <v>1207</v>
      </c>
      <c r="GW10" s="71">
        <v>23898</v>
      </c>
      <c r="GX10" s="71">
        <v>79990</v>
      </c>
      <c r="GY10" s="71">
        <v>668</v>
      </c>
      <c r="GZ10" s="71">
        <v>5962</v>
      </c>
      <c r="HA10" s="71">
        <v>454753</v>
      </c>
      <c r="HB10" s="71">
        <v>1686</v>
      </c>
      <c r="HC10" s="71">
        <v>13028</v>
      </c>
      <c r="HD10" s="71">
        <v>280020</v>
      </c>
      <c r="HE10" s="71">
        <v>322</v>
      </c>
      <c r="HF10" s="71">
        <v>13317</v>
      </c>
      <c r="HG10" s="71">
        <v>523207.91</v>
      </c>
      <c r="HH10" s="74">
        <v>217</v>
      </c>
      <c r="HI10" s="86">
        <v>11126</v>
      </c>
      <c r="HJ10" s="86">
        <v>380929</v>
      </c>
      <c r="HK10" s="88">
        <v>60.53</v>
      </c>
      <c r="HL10" s="86">
        <v>2918</v>
      </c>
      <c r="HM10" s="71">
        <v>2234</v>
      </c>
      <c r="HN10" s="71">
        <v>1128</v>
      </c>
      <c r="HO10" s="87">
        <v>123</v>
      </c>
      <c r="HP10" s="72">
        <v>182</v>
      </c>
      <c r="HQ10" s="87">
        <v>9</v>
      </c>
      <c r="HR10" s="72">
        <v>25.3</v>
      </c>
      <c r="HS10" s="87">
        <v>2</v>
      </c>
      <c r="HT10" s="71">
        <v>1514426</v>
      </c>
      <c r="HU10" s="71">
        <v>9980211</v>
      </c>
      <c r="HV10" s="86">
        <v>1067975</v>
      </c>
      <c r="HW10" s="86">
        <v>1195259</v>
      </c>
      <c r="HX10" s="86">
        <v>260519</v>
      </c>
      <c r="HY10" s="86">
        <v>1980</v>
      </c>
      <c r="HZ10" s="86">
        <v>2895</v>
      </c>
      <c r="IA10" s="86">
        <v>243510</v>
      </c>
      <c r="IB10" s="86">
        <v>195866</v>
      </c>
      <c r="IC10" s="85">
        <v>2237</v>
      </c>
      <c r="ID10" s="85">
        <v>2179376</v>
      </c>
      <c r="IE10" s="85">
        <v>5154941</v>
      </c>
      <c r="IF10" s="79">
        <v>150</v>
      </c>
      <c r="IG10" s="79">
        <v>115</v>
      </c>
      <c r="IH10" s="85">
        <v>74</v>
      </c>
      <c r="II10" s="79">
        <v>81</v>
      </c>
      <c r="IJ10" s="85">
        <v>24056</v>
      </c>
      <c r="IK10" s="71">
        <v>132483</v>
      </c>
      <c r="IL10" s="79">
        <v>0</v>
      </c>
      <c r="IM10" s="113">
        <v>0</v>
      </c>
      <c r="IN10" s="112">
        <v>50.23</v>
      </c>
      <c r="IO10" s="85">
        <v>157255</v>
      </c>
      <c r="IP10" s="162">
        <v>5.2</v>
      </c>
      <c r="IQ10" s="94">
        <v>0.8</v>
      </c>
      <c r="IR10" s="94">
        <v>0.8</v>
      </c>
      <c r="IS10" s="72">
        <v>1986.3</v>
      </c>
      <c r="IT10" s="72">
        <v>1889.6</v>
      </c>
      <c r="IU10" s="86" t="s">
        <v>1255</v>
      </c>
      <c r="IV10" s="86" t="s">
        <v>1255</v>
      </c>
      <c r="IW10" s="86" t="s">
        <v>1255</v>
      </c>
      <c r="IX10" s="86" t="s">
        <v>1255</v>
      </c>
      <c r="IY10" s="86" t="s">
        <v>1255</v>
      </c>
      <c r="IZ10" s="86" t="s">
        <v>1255</v>
      </c>
      <c r="JA10" s="79">
        <v>1</v>
      </c>
      <c r="JB10" s="79">
        <v>21</v>
      </c>
      <c r="JC10" s="770">
        <v>53</v>
      </c>
      <c r="JD10" s="773">
        <v>0.66</v>
      </c>
      <c r="JE10" s="774">
        <v>86.4</v>
      </c>
      <c r="JF10" s="774">
        <v>8.8000000000000007</v>
      </c>
      <c r="JG10" s="774">
        <v>5.8</v>
      </c>
      <c r="JH10" s="775">
        <v>124771578</v>
      </c>
      <c r="JI10" s="162">
        <v>35.5</v>
      </c>
      <c r="JJ10" s="162">
        <v>48.1</v>
      </c>
      <c r="JK10" s="162" t="s">
        <v>439</v>
      </c>
      <c r="JL10" s="162" t="s">
        <v>439</v>
      </c>
      <c r="JM10" s="162">
        <v>96</v>
      </c>
      <c r="JN10" s="162">
        <v>43.2</v>
      </c>
      <c r="JO10" s="776">
        <v>2432</v>
      </c>
      <c r="JP10" s="776">
        <v>119044800</v>
      </c>
      <c r="JQ10" s="776">
        <v>230044702.30000001</v>
      </c>
      <c r="JR10" s="776">
        <v>41220</v>
      </c>
      <c r="JS10" s="72">
        <v>34.700000000000003</v>
      </c>
      <c r="JT10" s="72">
        <v>27.6</v>
      </c>
      <c r="JU10" s="71">
        <v>37183</v>
      </c>
      <c r="JV10" s="71">
        <v>733</v>
      </c>
      <c r="JW10" s="71">
        <v>593</v>
      </c>
      <c r="JX10" s="71">
        <v>2898</v>
      </c>
      <c r="JY10" s="71">
        <v>4047</v>
      </c>
      <c r="JZ10" s="71">
        <v>4270</v>
      </c>
      <c r="KA10" s="71">
        <v>5103</v>
      </c>
      <c r="KB10" s="71">
        <v>6043</v>
      </c>
      <c r="KC10" s="71">
        <v>6870</v>
      </c>
      <c r="KD10" s="71">
        <v>6360</v>
      </c>
      <c r="KE10" s="71">
        <v>5725</v>
      </c>
      <c r="KF10" s="71">
        <v>4593</v>
      </c>
      <c r="KG10" s="71">
        <v>3158</v>
      </c>
      <c r="KH10" s="71">
        <v>3136</v>
      </c>
      <c r="KI10" s="86" t="s">
        <v>1255</v>
      </c>
      <c r="KJ10" s="86" t="s">
        <v>1255</v>
      </c>
      <c r="KK10" s="86" t="s">
        <v>1255</v>
      </c>
      <c r="KL10" s="86" t="s">
        <v>1255</v>
      </c>
      <c r="KM10" s="71">
        <v>4628</v>
      </c>
      <c r="KN10" s="71">
        <v>3549</v>
      </c>
      <c r="KO10" s="71">
        <v>4567</v>
      </c>
      <c r="KP10" s="71">
        <v>5185</v>
      </c>
      <c r="KQ10" s="71">
        <v>6209</v>
      </c>
      <c r="KR10" s="71">
        <v>7209</v>
      </c>
      <c r="KS10" s="71">
        <v>8281</v>
      </c>
      <c r="KT10" s="71">
        <v>7956</v>
      </c>
      <c r="KU10" s="71">
        <v>7792</v>
      </c>
      <c r="KV10" s="71">
        <v>7925</v>
      </c>
      <c r="KW10" s="71">
        <v>8926</v>
      </c>
      <c r="KX10" s="71">
        <v>31242</v>
      </c>
      <c r="KY10" s="86" t="s">
        <v>1255</v>
      </c>
      <c r="KZ10" s="86" t="s">
        <v>1255</v>
      </c>
      <c r="LA10" s="86" t="s">
        <v>1255</v>
      </c>
      <c r="LB10" s="86" t="s">
        <v>1255</v>
      </c>
    </row>
    <row r="11" spans="1:314" ht="12" customHeight="1">
      <c r="A11" s="3">
        <v>32018</v>
      </c>
      <c r="B11" s="555" t="s">
        <v>708</v>
      </c>
      <c r="C11" s="94">
        <v>886.47</v>
      </c>
      <c r="D11" s="71">
        <v>284044</v>
      </c>
      <c r="E11" s="72">
        <v>11</v>
      </c>
      <c r="F11" s="72">
        <v>59.2</v>
      </c>
      <c r="G11" s="72">
        <v>29.8</v>
      </c>
      <c r="H11" s="79">
        <v>11881</v>
      </c>
      <c r="I11" s="79">
        <v>26194</v>
      </c>
      <c r="J11" s="79">
        <v>41542</v>
      </c>
      <c r="K11" s="71">
        <v>41363</v>
      </c>
      <c r="L11" s="71">
        <v>137599</v>
      </c>
      <c r="M11" s="71">
        <v>1457</v>
      </c>
      <c r="N11" s="71">
        <v>11088</v>
      </c>
      <c r="O11" s="71">
        <v>11225</v>
      </c>
      <c r="P11" s="71">
        <v>2489</v>
      </c>
      <c r="Q11" s="71">
        <v>1701</v>
      </c>
      <c r="R11" s="79">
        <v>286491</v>
      </c>
      <c r="S11" s="71">
        <v>289731</v>
      </c>
      <c r="T11" s="71">
        <v>301853</v>
      </c>
      <c r="U11" s="71">
        <v>253233</v>
      </c>
      <c r="V11" s="71">
        <v>460969</v>
      </c>
      <c r="W11" s="71">
        <v>148161</v>
      </c>
      <c r="X11" s="71">
        <v>623665</v>
      </c>
      <c r="Y11" s="86">
        <v>0</v>
      </c>
      <c r="Z11" s="765">
        <v>68</v>
      </c>
      <c r="AA11" s="86">
        <v>5</v>
      </c>
      <c r="AB11" s="86">
        <v>3</v>
      </c>
      <c r="AC11" s="86">
        <v>1</v>
      </c>
      <c r="AD11" s="87" t="s">
        <v>439</v>
      </c>
      <c r="AE11" s="71">
        <v>2752</v>
      </c>
      <c r="AF11" s="71">
        <v>1413</v>
      </c>
      <c r="AG11" s="71">
        <v>2572</v>
      </c>
      <c r="AH11" s="71">
        <v>175781</v>
      </c>
      <c r="AI11" s="71">
        <v>1991</v>
      </c>
      <c r="AJ11" s="94">
        <v>65.599999999999994</v>
      </c>
      <c r="AK11" s="765">
        <v>13</v>
      </c>
      <c r="AL11" s="71">
        <v>966</v>
      </c>
      <c r="AM11" s="74">
        <v>41</v>
      </c>
      <c r="AN11" s="71">
        <v>13549</v>
      </c>
      <c r="AO11" s="71">
        <v>891</v>
      </c>
      <c r="AP11" s="71">
        <v>146</v>
      </c>
      <c r="AQ11" s="102">
        <v>23</v>
      </c>
      <c r="AR11" s="71">
        <v>6989</v>
      </c>
      <c r="AS11" s="71">
        <v>556</v>
      </c>
      <c r="AT11" s="71">
        <v>0</v>
      </c>
      <c r="AU11" s="71">
        <v>275</v>
      </c>
      <c r="AV11" s="71">
        <v>10</v>
      </c>
      <c r="AW11" s="71">
        <v>0</v>
      </c>
      <c r="AX11" s="71">
        <v>5</v>
      </c>
      <c r="AY11" s="71">
        <v>1338</v>
      </c>
      <c r="AZ11" s="72">
        <v>19.100000000000001</v>
      </c>
      <c r="BA11" s="72">
        <v>5.9</v>
      </c>
      <c r="BB11" s="72">
        <v>100</v>
      </c>
      <c r="BC11" s="72">
        <v>53.7</v>
      </c>
      <c r="BD11" s="72">
        <v>39.1</v>
      </c>
      <c r="BE11" s="72">
        <v>0</v>
      </c>
      <c r="BF11" s="86">
        <v>29</v>
      </c>
      <c r="BG11" s="102">
        <v>32</v>
      </c>
      <c r="BH11" s="102">
        <v>18</v>
      </c>
      <c r="BI11" s="102">
        <v>6</v>
      </c>
      <c r="BJ11" s="102">
        <v>170</v>
      </c>
      <c r="BK11" s="86">
        <v>2</v>
      </c>
      <c r="BL11" s="86">
        <v>2</v>
      </c>
      <c r="BM11" s="102">
        <v>5</v>
      </c>
      <c r="BN11" s="102">
        <v>4</v>
      </c>
      <c r="BO11" s="74">
        <v>9</v>
      </c>
      <c r="BP11" s="71">
        <v>31710</v>
      </c>
      <c r="BQ11" s="74">
        <v>1</v>
      </c>
      <c r="BR11" s="71">
        <v>22000</v>
      </c>
      <c r="BS11" s="74">
        <v>5</v>
      </c>
      <c r="BT11" s="71">
        <v>100351</v>
      </c>
      <c r="BU11" s="74">
        <v>3</v>
      </c>
      <c r="BV11" s="71">
        <v>3319</v>
      </c>
      <c r="BW11" s="72">
        <v>45.6</v>
      </c>
      <c r="BX11" s="87">
        <v>2</v>
      </c>
      <c r="BY11" s="86">
        <v>5</v>
      </c>
      <c r="BZ11" s="87">
        <v>394</v>
      </c>
      <c r="CA11" s="86">
        <v>11724</v>
      </c>
      <c r="CB11" s="72">
        <v>38.5</v>
      </c>
      <c r="CC11" s="101">
        <v>1.05</v>
      </c>
      <c r="CD11" s="72">
        <v>34.06448202959831</v>
      </c>
      <c r="CE11" s="72">
        <v>3.8486917322706038</v>
      </c>
      <c r="CF11" s="72">
        <v>61.737430000000003</v>
      </c>
      <c r="CG11" s="74">
        <v>27</v>
      </c>
      <c r="CH11" s="71">
        <v>4784</v>
      </c>
      <c r="CI11" s="74">
        <v>265</v>
      </c>
      <c r="CJ11" s="71">
        <v>843</v>
      </c>
      <c r="CK11" s="71">
        <v>3353</v>
      </c>
      <c r="CL11" s="71">
        <v>927</v>
      </c>
      <c r="CM11" s="74">
        <v>327</v>
      </c>
      <c r="CN11" s="74">
        <v>509</v>
      </c>
      <c r="CO11" s="94">
        <v>1.4</v>
      </c>
      <c r="CP11" s="71">
        <v>60448000</v>
      </c>
      <c r="CQ11" s="74">
        <v>4</v>
      </c>
      <c r="CR11" s="74">
        <v>6</v>
      </c>
      <c r="CS11" s="74">
        <v>28</v>
      </c>
      <c r="CT11" s="74">
        <v>2</v>
      </c>
      <c r="CU11" s="74">
        <v>100</v>
      </c>
      <c r="CV11" s="74">
        <v>20</v>
      </c>
      <c r="CW11" s="71">
        <v>1474</v>
      </c>
      <c r="CX11" s="74">
        <v>9</v>
      </c>
      <c r="CY11" s="71">
        <v>874</v>
      </c>
      <c r="CZ11" s="86">
        <v>30</v>
      </c>
      <c r="DA11" s="86">
        <v>474</v>
      </c>
      <c r="DB11" s="86">
        <v>7</v>
      </c>
      <c r="DC11" s="86">
        <v>68</v>
      </c>
      <c r="DD11" s="86">
        <v>10</v>
      </c>
      <c r="DE11" s="86">
        <v>270</v>
      </c>
      <c r="DF11" s="71">
        <v>10272</v>
      </c>
      <c r="DG11" s="71">
        <v>2078</v>
      </c>
      <c r="DH11" s="71">
        <v>2052</v>
      </c>
      <c r="DI11" s="71">
        <v>1146302.497</v>
      </c>
      <c r="DJ11" s="71">
        <v>303327.96500000003</v>
      </c>
      <c r="DK11" s="71">
        <v>608304.14500000002</v>
      </c>
      <c r="DL11" s="71">
        <v>80777</v>
      </c>
      <c r="DM11" s="74">
        <v>11</v>
      </c>
      <c r="DN11" s="71">
        <v>16852</v>
      </c>
      <c r="DO11" s="71">
        <v>2072</v>
      </c>
      <c r="DP11" s="71">
        <v>1540</v>
      </c>
      <c r="DQ11" s="86">
        <v>115</v>
      </c>
      <c r="DR11" s="86">
        <v>839</v>
      </c>
      <c r="DS11" s="145">
        <v>10743</v>
      </c>
      <c r="DT11" s="79">
        <v>10009</v>
      </c>
      <c r="DU11" s="71">
        <v>2319</v>
      </c>
      <c r="DV11" s="71">
        <v>3060</v>
      </c>
      <c r="DW11" s="86">
        <v>412</v>
      </c>
      <c r="DX11" s="86">
        <v>267</v>
      </c>
      <c r="DY11" s="86">
        <v>4</v>
      </c>
      <c r="DZ11" s="86">
        <v>1906</v>
      </c>
      <c r="EA11" s="86">
        <v>63</v>
      </c>
      <c r="EB11" s="86">
        <v>17641</v>
      </c>
      <c r="EC11" s="86">
        <v>1223</v>
      </c>
      <c r="ED11" s="766">
        <v>108</v>
      </c>
      <c r="EE11" s="71">
        <v>8922</v>
      </c>
      <c r="EF11" s="767">
        <v>7039</v>
      </c>
      <c r="EG11" s="74">
        <v>0</v>
      </c>
      <c r="EH11" s="768">
        <v>1577</v>
      </c>
      <c r="EI11" s="86">
        <v>96</v>
      </c>
      <c r="EJ11" s="86">
        <v>104</v>
      </c>
      <c r="EK11" s="72">
        <v>43</v>
      </c>
      <c r="EL11" s="86">
        <v>21</v>
      </c>
      <c r="EM11" s="86">
        <v>29</v>
      </c>
      <c r="EN11" s="86">
        <v>1629</v>
      </c>
      <c r="EO11" s="87">
        <v>112</v>
      </c>
      <c r="EP11" s="87">
        <v>3</v>
      </c>
      <c r="EQ11" s="87">
        <v>1789</v>
      </c>
      <c r="ER11" s="71">
        <v>1952</v>
      </c>
      <c r="ES11" s="72">
        <v>91.4</v>
      </c>
      <c r="ET11" s="72">
        <v>91.6</v>
      </c>
      <c r="EU11" s="87">
        <v>166</v>
      </c>
      <c r="EV11" s="72">
        <v>15.9</v>
      </c>
      <c r="EW11" s="87">
        <v>52133</v>
      </c>
      <c r="EX11" s="72">
        <v>44.3</v>
      </c>
      <c r="EY11" s="87">
        <v>418820</v>
      </c>
      <c r="EZ11" s="162">
        <v>4.5999999999999996</v>
      </c>
      <c r="FA11" s="86">
        <v>377</v>
      </c>
      <c r="FB11" s="86">
        <v>10</v>
      </c>
      <c r="FC11" s="125">
        <v>1922</v>
      </c>
      <c r="FD11" s="71">
        <v>53</v>
      </c>
      <c r="FE11" s="71" t="s">
        <v>1255</v>
      </c>
      <c r="FF11" s="71">
        <v>100</v>
      </c>
      <c r="FG11" s="72">
        <v>100</v>
      </c>
      <c r="FH11" s="71">
        <v>102970</v>
      </c>
      <c r="FI11" s="71">
        <v>8289</v>
      </c>
      <c r="FJ11" s="71">
        <v>108</v>
      </c>
      <c r="FK11" s="768">
        <v>90392</v>
      </c>
      <c r="FL11" s="71">
        <v>73447</v>
      </c>
      <c r="FM11" s="71">
        <v>11128</v>
      </c>
      <c r="FN11" s="71">
        <v>5817</v>
      </c>
      <c r="FO11" s="71">
        <v>4289</v>
      </c>
      <c r="FP11" s="769">
        <v>15.7</v>
      </c>
      <c r="FQ11" s="766">
        <v>480</v>
      </c>
      <c r="FR11" s="770">
        <v>10.77</v>
      </c>
      <c r="FS11" s="767">
        <v>5575</v>
      </c>
      <c r="FT11" s="86">
        <v>44</v>
      </c>
      <c r="FU11" s="86">
        <v>119</v>
      </c>
      <c r="FV11" s="86">
        <v>156</v>
      </c>
      <c r="FW11" s="96">
        <v>30</v>
      </c>
      <c r="FX11" s="95">
        <v>748</v>
      </c>
      <c r="FY11" s="149">
        <v>55.415033843961524</v>
      </c>
      <c r="FZ11" s="145">
        <v>50800</v>
      </c>
      <c r="GA11" s="770">
        <v>99.3</v>
      </c>
      <c r="GB11" s="770">
        <v>93.6</v>
      </c>
      <c r="GC11" s="72">
        <v>90</v>
      </c>
      <c r="GD11" s="80">
        <v>68.400000000000006</v>
      </c>
      <c r="GE11" s="771">
        <v>49</v>
      </c>
      <c r="GF11" s="766">
        <v>13</v>
      </c>
      <c r="GG11" s="766">
        <v>47</v>
      </c>
      <c r="GH11" s="86">
        <v>535</v>
      </c>
      <c r="GI11" s="86">
        <v>6</v>
      </c>
      <c r="GJ11" s="86">
        <v>834</v>
      </c>
      <c r="GK11" s="86">
        <v>2372</v>
      </c>
      <c r="GL11" s="86">
        <v>7</v>
      </c>
      <c r="GM11" s="768">
        <v>3095460</v>
      </c>
      <c r="GN11" s="772">
        <v>5764</v>
      </c>
      <c r="GO11" s="86">
        <v>14045425</v>
      </c>
      <c r="GP11" s="86">
        <v>11216183</v>
      </c>
      <c r="GQ11" s="71">
        <v>14189</v>
      </c>
      <c r="GR11" s="74">
        <v>73</v>
      </c>
      <c r="GS11" s="71">
        <v>1506</v>
      </c>
      <c r="GT11" s="71">
        <v>12610</v>
      </c>
      <c r="GU11" s="71">
        <v>141204</v>
      </c>
      <c r="GV11" s="71">
        <v>1054</v>
      </c>
      <c r="GW11" s="71">
        <v>16886</v>
      </c>
      <c r="GX11" s="71">
        <v>123264</v>
      </c>
      <c r="GY11" s="71">
        <v>933</v>
      </c>
      <c r="GZ11" s="71">
        <v>8574</v>
      </c>
      <c r="HA11" s="71">
        <v>795342</v>
      </c>
      <c r="HB11" s="71">
        <v>2135</v>
      </c>
      <c r="HC11" s="71">
        <v>19159</v>
      </c>
      <c r="HD11" s="71">
        <v>382543</v>
      </c>
      <c r="HE11" s="71">
        <v>146</v>
      </c>
      <c r="HF11" s="71">
        <v>5191</v>
      </c>
      <c r="HG11" s="71">
        <v>110407.05</v>
      </c>
      <c r="HH11" s="74">
        <v>94</v>
      </c>
      <c r="HI11" s="86">
        <v>5225</v>
      </c>
      <c r="HJ11" s="86" t="s">
        <v>439</v>
      </c>
      <c r="HK11" s="88">
        <v>87.88</v>
      </c>
      <c r="HL11" s="86">
        <v>3962</v>
      </c>
      <c r="HM11" s="71">
        <v>3263</v>
      </c>
      <c r="HN11" s="71">
        <v>2145</v>
      </c>
      <c r="HO11" s="87">
        <v>289</v>
      </c>
      <c r="HP11" s="72">
        <v>242</v>
      </c>
      <c r="HQ11" s="87">
        <v>8</v>
      </c>
      <c r="HR11" s="72">
        <v>44</v>
      </c>
      <c r="HS11" s="87">
        <v>0</v>
      </c>
      <c r="HT11" s="71">
        <v>2087316</v>
      </c>
      <c r="HU11" s="71">
        <v>12721252</v>
      </c>
      <c r="HV11" s="86">
        <v>1618995</v>
      </c>
      <c r="HW11" s="86">
        <v>1786451</v>
      </c>
      <c r="HX11" s="86">
        <v>492280</v>
      </c>
      <c r="HY11" s="86">
        <v>12190</v>
      </c>
      <c r="HZ11" s="86">
        <v>13920</v>
      </c>
      <c r="IA11" s="86">
        <v>260540</v>
      </c>
      <c r="IB11" s="86">
        <v>178850</v>
      </c>
      <c r="IC11" s="85">
        <v>9060</v>
      </c>
      <c r="ID11" s="85">
        <v>9668419</v>
      </c>
      <c r="IE11" s="85" t="s">
        <v>439</v>
      </c>
      <c r="IF11" s="79">
        <v>321</v>
      </c>
      <c r="IG11" s="79" t="s">
        <v>439</v>
      </c>
      <c r="IH11" s="85">
        <v>82</v>
      </c>
      <c r="II11" s="79" t="s">
        <v>439</v>
      </c>
      <c r="IJ11" s="85">
        <v>4074</v>
      </c>
      <c r="IK11" s="71">
        <v>162201</v>
      </c>
      <c r="IL11" s="79">
        <v>0</v>
      </c>
      <c r="IM11" s="113">
        <v>0</v>
      </c>
      <c r="IN11" s="112">
        <v>44.87</v>
      </c>
      <c r="IO11" s="85">
        <v>235450</v>
      </c>
      <c r="IP11" s="162">
        <v>-2.64</v>
      </c>
      <c r="IQ11" s="94">
        <v>1.3</v>
      </c>
      <c r="IR11" s="94">
        <v>1.3</v>
      </c>
      <c r="IS11" s="72">
        <v>1034.3</v>
      </c>
      <c r="IT11" s="72">
        <v>1018.7</v>
      </c>
      <c r="IU11" s="71" t="s">
        <v>1255</v>
      </c>
      <c r="IV11" s="71" t="s">
        <v>1255</v>
      </c>
      <c r="IW11" s="71" t="s">
        <v>1255</v>
      </c>
      <c r="IX11" s="71" t="s">
        <v>1255</v>
      </c>
      <c r="IY11" s="71" t="s">
        <v>1255</v>
      </c>
      <c r="IZ11" s="71" t="s">
        <v>1255</v>
      </c>
      <c r="JA11" s="79">
        <v>3</v>
      </c>
      <c r="JB11" s="79">
        <v>6</v>
      </c>
      <c r="JC11" s="770">
        <v>86.7</v>
      </c>
      <c r="JD11" s="773">
        <v>0.74</v>
      </c>
      <c r="JE11" s="774">
        <v>92.1</v>
      </c>
      <c r="JF11" s="774">
        <v>9.9</v>
      </c>
      <c r="JG11" s="774">
        <v>2.2999999999999998</v>
      </c>
      <c r="JH11" s="775">
        <v>138714290</v>
      </c>
      <c r="JI11" s="162">
        <v>36.200000000000003</v>
      </c>
      <c r="JJ11" s="162">
        <v>50.2</v>
      </c>
      <c r="JK11" s="777" t="s">
        <v>439</v>
      </c>
      <c r="JL11" s="777" t="s">
        <v>439</v>
      </c>
      <c r="JM11" s="162">
        <v>57.8</v>
      </c>
      <c r="JN11" s="162">
        <v>40.799999999999997</v>
      </c>
      <c r="JO11" s="776">
        <v>2200</v>
      </c>
      <c r="JP11" s="776">
        <v>193022249</v>
      </c>
      <c r="JQ11" s="776">
        <v>463712183.56</v>
      </c>
      <c r="JR11" s="776">
        <v>17753</v>
      </c>
      <c r="JS11" s="72">
        <v>11</v>
      </c>
      <c r="JT11" s="72">
        <v>29.7</v>
      </c>
      <c r="JU11" s="71">
        <v>54299</v>
      </c>
      <c r="JV11" s="71">
        <v>1177</v>
      </c>
      <c r="JW11" s="71">
        <v>960</v>
      </c>
      <c r="JX11" s="71">
        <v>4638</v>
      </c>
      <c r="JY11" s="71">
        <v>5659</v>
      </c>
      <c r="JZ11" s="71">
        <v>5922</v>
      </c>
      <c r="KA11" s="71">
        <v>7052</v>
      </c>
      <c r="KB11" s="71">
        <v>8106</v>
      </c>
      <c r="KC11" s="71">
        <v>9088</v>
      </c>
      <c r="KD11" s="71">
        <v>7880</v>
      </c>
      <c r="KE11" s="71">
        <v>7392</v>
      </c>
      <c r="KF11" s="71">
        <v>5873</v>
      </c>
      <c r="KG11" s="71">
        <v>4019</v>
      </c>
      <c r="KH11" s="71">
        <v>4662</v>
      </c>
      <c r="KI11" s="71" t="s">
        <v>1255</v>
      </c>
      <c r="KJ11" s="71" t="s">
        <v>1255</v>
      </c>
      <c r="KK11" s="71" t="s">
        <v>1255</v>
      </c>
      <c r="KL11" s="71" t="s">
        <v>1255</v>
      </c>
      <c r="KM11" s="71">
        <v>7004</v>
      </c>
      <c r="KN11" s="71">
        <v>6558</v>
      </c>
      <c r="KO11" s="71">
        <v>6445</v>
      </c>
      <c r="KP11" s="71">
        <v>7250</v>
      </c>
      <c r="KQ11" s="71">
        <v>8576</v>
      </c>
      <c r="KR11" s="71">
        <v>9782</v>
      </c>
      <c r="KS11" s="71">
        <v>10894</v>
      </c>
      <c r="KT11" s="71">
        <v>9781</v>
      </c>
      <c r="KU11" s="71">
        <v>9723</v>
      </c>
      <c r="KV11" s="71">
        <v>9726</v>
      </c>
      <c r="KW11" s="71">
        <v>10241</v>
      </c>
      <c r="KX11" s="71">
        <v>36739</v>
      </c>
      <c r="KY11" s="71" t="s">
        <v>1255</v>
      </c>
      <c r="KZ11" s="71" t="s">
        <v>1255</v>
      </c>
      <c r="LA11" s="71" t="s">
        <v>1255</v>
      </c>
      <c r="LB11" s="71" t="s">
        <v>1255</v>
      </c>
    </row>
    <row r="12" spans="1:314" ht="12" customHeight="1">
      <c r="A12" s="3">
        <v>52019</v>
      </c>
      <c r="B12" s="555" t="s">
        <v>709</v>
      </c>
      <c r="C12" s="94">
        <v>906.07</v>
      </c>
      <c r="D12" s="71">
        <v>301573</v>
      </c>
      <c r="E12" s="72">
        <v>10.9</v>
      </c>
      <c r="F12" s="72">
        <v>57.1</v>
      </c>
      <c r="G12" s="72">
        <v>32</v>
      </c>
      <c r="H12" s="79">
        <v>11826</v>
      </c>
      <c r="I12" s="79">
        <v>25524</v>
      </c>
      <c r="J12" s="79">
        <v>40522</v>
      </c>
      <c r="K12" s="71">
        <v>48095</v>
      </c>
      <c r="L12" s="71">
        <v>146088</v>
      </c>
      <c r="M12" s="71">
        <v>1319</v>
      </c>
      <c r="N12" s="71">
        <v>8428</v>
      </c>
      <c r="O12" s="71">
        <v>8401</v>
      </c>
      <c r="P12" s="71">
        <v>1186</v>
      </c>
      <c r="Q12" s="71">
        <v>1674</v>
      </c>
      <c r="R12" s="79">
        <v>303245</v>
      </c>
      <c r="S12" s="71">
        <v>307672</v>
      </c>
      <c r="T12" s="71">
        <v>319104</v>
      </c>
      <c r="U12" s="71">
        <v>304809</v>
      </c>
      <c r="V12" s="71">
        <v>781425</v>
      </c>
      <c r="W12" s="71">
        <v>300661</v>
      </c>
      <c r="X12" s="71">
        <v>697555</v>
      </c>
      <c r="Y12" s="86">
        <v>0</v>
      </c>
      <c r="Z12" s="765">
        <v>54</v>
      </c>
      <c r="AA12" s="86">
        <v>42</v>
      </c>
      <c r="AB12" s="86">
        <v>41</v>
      </c>
      <c r="AC12" s="86">
        <v>21</v>
      </c>
      <c r="AD12" s="87">
        <v>13384</v>
      </c>
      <c r="AE12" s="71">
        <v>2881</v>
      </c>
      <c r="AF12" s="71">
        <v>1645</v>
      </c>
      <c r="AG12" s="71">
        <v>1188</v>
      </c>
      <c r="AH12" s="71">
        <v>349450</v>
      </c>
      <c r="AI12" s="71" t="s">
        <v>406</v>
      </c>
      <c r="AJ12" s="94">
        <v>74</v>
      </c>
      <c r="AK12" s="765">
        <v>16</v>
      </c>
      <c r="AL12" s="71">
        <v>1236</v>
      </c>
      <c r="AM12" s="74">
        <v>41</v>
      </c>
      <c r="AN12" s="71">
        <v>13046</v>
      </c>
      <c r="AO12" s="71">
        <v>839</v>
      </c>
      <c r="AP12" s="71">
        <v>157</v>
      </c>
      <c r="AQ12" s="102">
        <v>24</v>
      </c>
      <c r="AR12" s="71">
        <v>6705</v>
      </c>
      <c r="AS12" s="71">
        <v>543</v>
      </c>
      <c r="AT12" s="71">
        <v>0</v>
      </c>
      <c r="AU12" s="71">
        <v>389</v>
      </c>
      <c r="AV12" s="71">
        <v>35</v>
      </c>
      <c r="AW12" s="71">
        <v>36</v>
      </c>
      <c r="AX12" s="71">
        <v>0</v>
      </c>
      <c r="AY12" s="71">
        <v>0</v>
      </c>
      <c r="AZ12" s="72" t="s">
        <v>406</v>
      </c>
      <c r="BA12" s="72" t="s">
        <v>406</v>
      </c>
      <c r="BB12" s="72">
        <v>100</v>
      </c>
      <c r="BC12" s="72">
        <v>115.6</v>
      </c>
      <c r="BD12" s="72">
        <v>127.7</v>
      </c>
      <c r="BE12" s="72">
        <v>0</v>
      </c>
      <c r="BF12" s="86">
        <v>6</v>
      </c>
      <c r="BG12" s="102">
        <v>6</v>
      </c>
      <c r="BH12" s="102">
        <v>20</v>
      </c>
      <c r="BI12" s="102">
        <v>20</v>
      </c>
      <c r="BJ12" s="102" t="s">
        <v>406</v>
      </c>
      <c r="BK12" s="86">
        <v>1</v>
      </c>
      <c r="BL12" s="86">
        <v>2</v>
      </c>
      <c r="BM12" s="102">
        <v>2</v>
      </c>
      <c r="BN12" s="102">
        <v>9</v>
      </c>
      <c r="BO12" s="74">
        <v>7</v>
      </c>
      <c r="BP12" s="71">
        <v>24448</v>
      </c>
      <c r="BQ12" s="74">
        <v>1</v>
      </c>
      <c r="BR12" s="71">
        <v>29458</v>
      </c>
      <c r="BS12" s="74">
        <v>8</v>
      </c>
      <c r="BT12" s="71">
        <v>224741</v>
      </c>
      <c r="BU12" s="74" t="s">
        <v>439</v>
      </c>
      <c r="BV12" s="71" t="s">
        <v>439</v>
      </c>
      <c r="BW12" s="72">
        <v>56</v>
      </c>
      <c r="BX12" s="86">
        <v>4</v>
      </c>
      <c r="BY12" s="86">
        <v>6</v>
      </c>
      <c r="BZ12" s="86">
        <v>606</v>
      </c>
      <c r="CA12" s="86">
        <v>7425</v>
      </c>
      <c r="CB12" s="72">
        <v>62.6</v>
      </c>
      <c r="CC12" s="101">
        <v>1.49</v>
      </c>
      <c r="CD12" s="72">
        <v>34.700000000000003</v>
      </c>
      <c r="CE12" s="72">
        <v>4.0411061847148124</v>
      </c>
      <c r="CF12" s="72">
        <v>59.42747</v>
      </c>
      <c r="CG12" s="74">
        <v>22</v>
      </c>
      <c r="CH12" s="71">
        <v>5551</v>
      </c>
      <c r="CI12" s="74">
        <v>286</v>
      </c>
      <c r="CJ12" s="71">
        <v>1268</v>
      </c>
      <c r="CK12" s="71">
        <v>3982</v>
      </c>
      <c r="CL12" s="71">
        <v>1161</v>
      </c>
      <c r="CM12" s="74">
        <v>321</v>
      </c>
      <c r="CN12" s="74">
        <v>474</v>
      </c>
      <c r="CO12" s="94">
        <v>1.23</v>
      </c>
      <c r="CP12" s="71">
        <v>799500</v>
      </c>
      <c r="CQ12" s="74">
        <v>3</v>
      </c>
      <c r="CR12" s="74">
        <v>6</v>
      </c>
      <c r="CS12" s="74">
        <v>1</v>
      </c>
      <c r="CT12" s="74">
        <v>3</v>
      </c>
      <c r="CU12" s="74">
        <v>205</v>
      </c>
      <c r="CV12" s="74">
        <v>22</v>
      </c>
      <c r="CW12" s="71">
        <v>1458</v>
      </c>
      <c r="CX12" s="74">
        <v>13</v>
      </c>
      <c r="CY12" s="71">
        <v>1318</v>
      </c>
      <c r="CZ12" s="86">
        <v>33</v>
      </c>
      <c r="DA12" s="86">
        <v>441</v>
      </c>
      <c r="DB12" s="86">
        <v>7</v>
      </c>
      <c r="DC12" s="86">
        <v>53</v>
      </c>
      <c r="DD12" s="86">
        <v>25</v>
      </c>
      <c r="DE12" s="86">
        <v>689</v>
      </c>
      <c r="DF12" s="71">
        <v>11987</v>
      </c>
      <c r="DG12" s="71">
        <v>2259</v>
      </c>
      <c r="DH12" s="71">
        <v>2583</v>
      </c>
      <c r="DI12" s="71">
        <v>1262711.3189999999</v>
      </c>
      <c r="DJ12" s="71">
        <v>340128.67200000002</v>
      </c>
      <c r="DK12" s="71">
        <v>698204.84400000004</v>
      </c>
      <c r="DL12" s="71">
        <v>97226</v>
      </c>
      <c r="DM12" s="74">
        <v>18</v>
      </c>
      <c r="DN12" s="71">
        <v>20167</v>
      </c>
      <c r="DO12" s="71">
        <v>2221</v>
      </c>
      <c r="DP12" s="71">
        <v>1465</v>
      </c>
      <c r="DQ12" s="86">
        <v>218</v>
      </c>
      <c r="DR12" s="86">
        <v>874</v>
      </c>
      <c r="DS12" s="145">
        <v>4123</v>
      </c>
      <c r="DT12" s="79">
        <v>13793</v>
      </c>
      <c r="DU12" s="71">
        <v>2433</v>
      </c>
      <c r="DV12" s="71">
        <v>2943</v>
      </c>
      <c r="DW12" s="86">
        <v>270</v>
      </c>
      <c r="DX12" s="86">
        <v>502</v>
      </c>
      <c r="DY12" s="86">
        <v>3</v>
      </c>
      <c r="DZ12" s="86">
        <v>1975</v>
      </c>
      <c r="EA12" s="86">
        <v>23</v>
      </c>
      <c r="EB12" s="86">
        <v>14665</v>
      </c>
      <c r="EC12" s="86">
        <v>1063</v>
      </c>
      <c r="ED12" s="766">
        <v>102</v>
      </c>
      <c r="EE12" s="71">
        <v>9510</v>
      </c>
      <c r="EF12" s="767">
        <v>8072</v>
      </c>
      <c r="EG12" s="74">
        <v>0</v>
      </c>
      <c r="EH12" s="767">
        <v>1945</v>
      </c>
      <c r="EI12" s="86">
        <v>97</v>
      </c>
      <c r="EJ12" s="86">
        <v>100</v>
      </c>
      <c r="EK12" s="72">
        <v>66.5</v>
      </c>
      <c r="EL12" s="86">
        <v>49</v>
      </c>
      <c r="EM12" s="86">
        <v>116</v>
      </c>
      <c r="EN12" s="86">
        <v>2212</v>
      </c>
      <c r="EO12" s="87">
        <v>372</v>
      </c>
      <c r="EP12" s="87">
        <v>57</v>
      </c>
      <c r="EQ12" s="87">
        <v>1561</v>
      </c>
      <c r="ER12" s="71">
        <v>1746</v>
      </c>
      <c r="ES12" s="72">
        <v>90.5</v>
      </c>
      <c r="ET12" s="72">
        <v>87.3</v>
      </c>
      <c r="EU12" s="87">
        <v>117</v>
      </c>
      <c r="EV12" s="72">
        <v>17.510000000000002</v>
      </c>
      <c r="EW12" s="87">
        <v>57475</v>
      </c>
      <c r="EX12" s="72">
        <v>36.299999999999997</v>
      </c>
      <c r="EY12" s="87">
        <v>449168</v>
      </c>
      <c r="EZ12" s="162">
        <v>3.8</v>
      </c>
      <c r="FA12" s="86">
        <v>342</v>
      </c>
      <c r="FB12" s="86">
        <v>73</v>
      </c>
      <c r="FC12" s="120">
        <v>2302</v>
      </c>
      <c r="FD12" s="86">
        <v>67</v>
      </c>
      <c r="FE12" s="86" t="s">
        <v>1255</v>
      </c>
      <c r="FF12" s="86">
        <v>100</v>
      </c>
      <c r="FG12" s="72">
        <v>100</v>
      </c>
      <c r="FH12" s="71">
        <v>111390</v>
      </c>
      <c r="FI12" s="71">
        <v>8449</v>
      </c>
      <c r="FJ12" s="71">
        <v>30</v>
      </c>
      <c r="FK12" s="768">
        <v>99996</v>
      </c>
      <c r="FL12" s="71" t="s">
        <v>439</v>
      </c>
      <c r="FM12" s="71">
        <v>11039</v>
      </c>
      <c r="FN12" s="71">
        <v>88957</v>
      </c>
      <c r="FO12" s="71">
        <v>2945</v>
      </c>
      <c r="FP12" s="769">
        <v>22.1</v>
      </c>
      <c r="FQ12" s="766">
        <v>221</v>
      </c>
      <c r="FR12" s="770">
        <v>20.399999999999999</v>
      </c>
      <c r="FS12" s="767">
        <v>4293</v>
      </c>
      <c r="FT12" s="86" t="s">
        <v>406</v>
      </c>
      <c r="FU12" s="86">
        <v>394</v>
      </c>
      <c r="FV12" s="86">
        <v>195</v>
      </c>
      <c r="FW12" s="96">
        <v>29</v>
      </c>
      <c r="FX12" s="95">
        <v>748</v>
      </c>
      <c r="FY12" s="149">
        <v>66.090918489417945</v>
      </c>
      <c r="FZ12" s="145">
        <v>34000</v>
      </c>
      <c r="GA12" s="770">
        <v>99.7</v>
      </c>
      <c r="GB12" s="770">
        <v>91.8</v>
      </c>
      <c r="GC12" s="72">
        <v>94.7</v>
      </c>
      <c r="GD12" s="80">
        <v>58.2</v>
      </c>
      <c r="GE12" s="771">
        <v>55</v>
      </c>
      <c r="GF12" s="766">
        <v>14</v>
      </c>
      <c r="GG12" s="766">
        <v>70</v>
      </c>
      <c r="GH12" s="86">
        <v>733</v>
      </c>
      <c r="GI12" s="86">
        <v>6</v>
      </c>
      <c r="GJ12" s="86">
        <v>824</v>
      </c>
      <c r="GK12" s="86">
        <v>1679</v>
      </c>
      <c r="GL12" s="86">
        <v>5</v>
      </c>
      <c r="GM12" s="768">
        <v>2925467</v>
      </c>
      <c r="GN12" s="772">
        <v>4835</v>
      </c>
      <c r="GO12" s="86" t="s">
        <v>406</v>
      </c>
      <c r="GP12" s="86" t="s">
        <v>406</v>
      </c>
      <c r="GQ12" s="71">
        <v>13961</v>
      </c>
      <c r="GR12" s="74">
        <v>73</v>
      </c>
      <c r="GS12" s="71">
        <v>1866</v>
      </c>
      <c r="GT12" s="71">
        <v>12022</v>
      </c>
      <c r="GU12" s="71">
        <v>140892</v>
      </c>
      <c r="GV12" s="71">
        <v>674</v>
      </c>
      <c r="GW12" s="71">
        <v>21250</v>
      </c>
      <c r="GX12" s="71">
        <v>118968</v>
      </c>
      <c r="GY12" s="71">
        <v>950</v>
      </c>
      <c r="GZ12" s="71">
        <v>8609</v>
      </c>
      <c r="HA12" s="71">
        <v>753703</v>
      </c>
      <c r="HB12" s="71">
        <v>2118</v>
      </c>
      <c r="HC12" s="71">
        <v>17951</v>
      </c>
      <c r="HD12" s="71">
        <v>351265</v>
      </c>
      <c r="HE12" s="71">
        <v>252</v>
      </c>
      <c r="HF12" s="71">
        <v>9974</v>
      </c>
      <c r="HG12" s="71">
        <v>263666.15000000002</v>
      </c>
      <c r="HH12" s="74">
        <v>159</v>
      </c>
      <c r="HI12" s="86">
        <v>10807</v>
      </c>
      <c r="HJ12" s="86">
        <v>283280</v>
      </c>
      <c r="HK12" s="88">
        <v>101.92</v>
      </c>
      <c r="HL12" s="86">
        <v>7611</v>
      </c>
      <c r="HM12" s="71">
        <v>2525</v>
      </c>
      <c r="HN12" s="71">
        <v>1941</v>
      </c>
      <c r="HO12" s="87">
        <v>508</v>
      </c>
      <c r="HP12" s="72">
        <v>104.8</v>
      </c>
      <c r="HQ12" s="87">
        <v>30</v>
      </c>
      <c r="HR12" s="72">
        <v>50.7</v>
      </c>
      <c r="HS12" s="87" t="s">
        <v>406</v>
      </c>
      <c r="HT12" s="71">
        <v>1953549</v>
      </c>
      <c r="HU12" s="71">
        <v>15305126</v>
      </c>
      <c r="HV12" s="772">
        <v>1664915</v>
      </c>
      <c r="HW12" s="181">
        <v>1759482</v>
      </c>
      <c r="HX12" s="86">
        <v>346095</v>
      </c>
      <c r="HY12" s="86">
        <v>11270</v>
      </c>
      <c r="HZ12" s="86">
        <v>13270</v>
      </c>
      <c r="IA12" s="86">
        <v>276325</v>
      </c>
      <c r="IB12" s="86">
        <v>213727</v>
      </c>
      <c r="IC12" s="85">
        <v>4652</v>
      </c>
      <c r="ID12" s="85">
        <v>5862701</v>
      </c>
      <c r="IE12" s="85">
        <v>0</v>
      </c>
      <c r="IF12" s="79">
        <v>158</v>
      </c>
      <c r="IG12" s="79">
        <v>0</v>
      </c>
      <c r="IH12" s="85">
        <v>67</v>
      </c>
      <c r="II12" s="79">
        <v>0</v>
      </c>
      <c r="IJ12" s="85">
        <v>136842</v>
      </c>
      <c r="IK12" s="71">
        <v>183382</v>
      </c>
      <c r="IL12" s="79">
        <v>280</v>
      </c>
      <c r="IM12" s="113">
        <v>0</v>
      </c>
      <c r="IN12" s="112">
        <v>54.85</v>
      </c>
      <c r="IO12" s="85">
        <v>245611</v>
      </c>
      <c r="IP12" s="162">
        <v>13.98</v>
      </c>
      <c r="IQ12" s="94">
        <v>6</v>
      </c>
      <c r="IR12" s="94">
        <v>4.29</v>
      </c>
      <c r="IS12" s="72">
        <v>1503</v>
      </c>
      <c r="IT12" s="72">
        <v>1490</v>
      </c>
      <c r="IU12" s="86" t="s">
        <v>1255</v>
      </c>
      <c r="IV12" s="86" t="s">
        <v>1255</v>
      </c>
      <c r="IW12" s="86" t="s">
        <v>1255</v>
      </c>
      <c r="IX12" s="86" t="s">
        <v>1255</v>
      </c>
      <c r="IY12" s="86" t="s">
        <v>1255</v>
      </c>
      <c r="IZ12" s="86" t="s">
        <v>1255</v>
      </c>
      <c r="JA12" s="79">
        <v>4</v>
      </c>
      <c r="JB12" s="79">
        <v>18</v>
      </c>
      <c r="JC12" s="770">
        <v>77</v>
      </c>
      <c r="JD12" s="773">
        <v>0.66500000000000004</v>
      </c>
      <c r="JE12" s="774">
        <v>88.1</v>
      </c>
      <c r="JF12" s="774">
        <v>8.8000000000000007</v>
      </c>
      <c r="JG12" s="774">
        <v>2.6</v>
      </c>
      <c r="JH12" s="775">
        <v>145835432</v>
      </c>
      <c r="JI12" s="162">
        <v>37.9</v>
      </c>
      <c r="JJ12" s="162">
        <v>47.8</v>
      </c>
      <c r="JK12" s="162" t="s">
        <v>406</v>
      </c>
      <c r="JL12" s="162" t="s">
        <v>406</v>
      </c>
      <c r="JM12" s="162">
        <v>81.5</v>
      </c>
      <c r="JN12" s="162">
        <v>39.200000000000003</v>
      </c>
      <c r="JO12" s="776">
        <v>2601</v>
      </c>
      <c r="JP12" s="776">
        <v>586519000</v>
      </c>
      <c r="JQ12" s="776">
        <v>431291844.75999999</v>
      </c>
      <c r="JR12" s="776">
        <v>11573</v>
      </c>
      <c r="JS12" s="72">
        <v>21</v>
      </c>
      <c r="JT12" s="72">
        <v>23.7</v>
      </c>
      <c r="JU12" s="71">
        <v>51944</v>
      </c>
      <c r="JV12" s="71">
        <v>1215</v>
      </c>
      <c r="JW12" s="71">
        <v>830</v>
      </c>
      <c r="JX12" s="71">
        <v>4452</v>
      </c>
      <c r="JY12" s="71">
        <v>5471</v>
      </c>
      <c r="JZ12" s="71">
        <v>6026</v>
      </c>
      <c r="KA12" s="71">
        <v>7077</v>
      </c>
      <c r="KB12" s="71">
        <v>8525</v>
      </c>
      <c r="KC12" s="71">
        <v>9420</v>
      </c>
      <c r="KD12" s="71">
        <v>8147</v>
      </c>
      <c r="KE12" s="71">
        <v>7886</v>
      </c>
      <c r="KF12" s="71">
        <v>6550</v>
      </c>
      <c r="KG12" s="71">
        <v>4500</v>
      </c>
      <c r="KH12" s="71">
        <v>4547</v>
      </c>
      <c r="KI12" s="86" t="s">
        <v>1255</v>
      </c>
      <c r="KJ12" s="86" t="s">
        <v>1255</v>
      </c>
      <c r="KK12" s="86" t="s">
        <v>1255</v>
      </c>
      <c r="KL12" s="86" t="s">
        <v>1255</v>
      </c>
      <c r="KM12" s="71">
        <v>6400</v>
      </c>
      <c r="KN12" s="71">
        <v>6108</v>
      </c>
      <c r="KO12" s="71">
        <v>6197</v>
      </c>
      <c r="KP12" s="71">
        <v>7212</v>
      </c>
      <c r="KQ12" s="71">
        <v>8487</v>
      </c>
      <c r="KR12" s="71">
        <v>10213</v>
      </c>
      <c r="KS12" s="71">
        <v>11314</v>
      </c>
      <c r="KT12" s="71">
        <v>10148</v>
      </c>
      <c r="KU12" s="71">
        <v>10688</v>
      </c>
      <c r="KV12" s="71">
        <v>11106</v>
      </c>
      <c r="KW12" s="71">
        <v>12251</v>
      </c>
      <c r="KX12" s="71">
        <v>43698</v>
      </c>
      <c r="KY12" s="86" t="s">
        <v>1255</v>
      </c>
      <c r="KZ12" s="86" t="s">
        <v>1255</v>
      </c>
      <c r="LA12" s="86" t="s">
        <v>1255</v>
      </c>
      <c r="LB12" s="86" t="s">
        <v>1255</v>
      </c>
    </row>
    <row r="13" spans="1:314" ht="12" customHeight="1">
      <c r="A13" s="3">
        <v>62014</v>
      </c>
      <c r="B13" s="555" t="s">
        <v>786</v>
      </c>
      <c r="C13" s="94">
        <v>381.58</v>
      </c>
      <c r="D13" s="71">
        <v>240990</v>
      </c>
      <c r="E13" s="72">
        <v>11.9</v>
      </c>
      <c r="F13" s="72">
        <v>57.8</v>
      </c>
      <c r="G13" s="72">
        <v>30.3</v>
      </c>
      <c r="H13" s="79">
        <v>10174</v>
      </c>
      <c r="I13" s="79">
        <v>22335</v>
      </c>
      <c r="J13" s="79">
        <v>35354</v>
      </c>
      <c r="K13" s="71">
        <v>38425</v>
      </c>
      <c r="L13" s="71">
        <v>104791</v>
      </c>
      <c r="M13" s="71">
        <v>1337</v>
      </c>
      <c r="N13" s="71">
        <v>7500</v>
      </c>
      <c r="O13" s="71">
        <v>7524</v>
      </c>
      <c r="P13" s="71">
        <v>2084</v>
      </c>
      <c r="Q13" s="71">
        <v>2120</v>
      </c>
      <c r="R13" s="79">
        <v>244584</v>
      </c>
      <c r="S13" s="71">
        <v>247590</v>
      </c>
      <c r="T13" s="71">
        <v>262874</v>
      </c>
      <c r="U13" s="71">
        <v>153574</v>
      </c>
      <c r="V13" s="71">
        <v>809770</v>
      </c>
      <c r="W13" s="71">
        <v>217786</v>
      </c>
      <c r="X13" s="71">
        <v>403365</v>
      </c>
      <c r="Y13" s="86">
        <v>0</v>
      </c>
      <c r="Z13" s="765">
        <v>78</v>
      </c>
      <c r="AA13" s="86">
        <v>2</v>
      </c>
      <c r="AB13" s="86">
        <v>27</v>
      </c>
      <c r="AC13" s="86">
        <v>8</v>
      </c>
      <c r="AD13" s="87" t="s">
        <v>439</v>
      </c>
      <c r="AE13" s="71">
        <v>1649</v>
      </c>
      <c r="AF13" s="71">
        <v>538.9</v>
      </c>
      <c r="AG13" s="71">
        <v>1202</v>
      </c>
      <c r="AH13" s="71">
        <v>53991</v>
      </c>
      <c r="AI13" s="71">
        <v>2001</v>
      </c>
      <c r="AJ13" s="94">
        <v>55.8</v>
      </c>
      <c r="AK13" s="765">
        <v>18</v>
      </c>
      <c r="AL13" s="71">
        <v>1688</v>
      </c>
      <c r="AM13" s="74">
        <v>36</v>
      </c>
      <c r="AN13" s="71">
        <v>11494</v>
      </c>
      <c r="AO13" s="71">
        <v>756</v>
      </c>
      <c r="AP13" s="71">
        <v>143</v>
      </c>
      <c r="AQ13" s="102">
        <v>15</v>
      </c>
      <c r="AR13" s="71">
        <v>5933</v>
      </c>
      <c r="AS13" s="71">
        <v>454</v>
      </c>
      <c r="AT13" s="71">
        <v>1</v>
      </c>
      <c r="AU13" s="71">
        <v>233</v>
      </c>
      <c r="AV13" s="71">
        <v>15</v>
      </c>
      <c r="AW13" s="71">
        <v>27</v>
      </c>
      <c r="AX13" s="71">
        <v>3</v>
      </c>
      <c r="AY13" s="71">
        <v>1260</v>
      </c>
      <c r="AZ13" s="72" t="s">
        <v>439</v>
      </c>
      <c r="BA13" s="72" t="s">
        <v>439</v>
      </c>
      <c r="BB13" s="72">
        <v>99.578059071729967</v>
      </c>
      <c r="BC13" s="72">
        <v>119.5</v>
      </c>
      <c r="BD13" s="72">
        <v>120.8</v>
      </c>
      <c r="BE13" s="72">
        <v>0</v>
      </c>
      <c r="BF13" s="86">
        <v>3</v>
      </c>
      <c r="BG13" s="102">
        <v>3</v>
      </c>
      <c r="BH13" s="102">
        <v>3</v>
      </c>
      <c r="BI13" s="102">
        <v>14</v>
      </c>
      <c r="BJ13" s="102">
        <v>107</v>
      </c>
      <c r="BK13" s="86">
        <v>1</v>
      </c>
      <c r="BL13" s="86">
        <v>1</v>
      </c>
      <c r="BM13" s="102">
        <v>5</v>
      </c>
      <c r="BN13" s="102">
        <v>0</v>
      </c>
      <c r="BO13" s="74">
        <v>7</v>
      </c>
      <c r="BP13" s="71">
        <v>8656</v>
      </c>
      <c r="BQ13" s="74">
        <v>1</v>
      </c>
      <c r="BR13" s="71">
        <v>73175</v>
      </c>
      <c r="BS13" s="74">
        <v>2</v>
      </c>
      <c r="BT13" s="71">
        <v>34210</v>
      </c>
      <c r="BU13" s="74">
        <v>4</v>
      </c>
      <c r="BV13" s="71">
        <v>3000</v>
      </c>
      <c r="BW13" s="72">
        <v>53.8</v>
      </c>
      <c r="BX13" s="86">
        <v>1</v>
      </c>
      <c r="BY13" s="86">
        <v>4</v>
      </c>
      <c r="BZ13" s="86">
        <v>235</v>
      </c>
      <c r="CA13" s="86">
        <v>12065</v>
      </c>
      <c r="CB13" s="72">
        <v>57.6</v>
      </c>
      <c r="CC13" s="101">
        <v>1.35</v>
      </c>
      <c r="CD13" s="72">
        <v>38.700000000000003</v>
      </c>
      <c r="CE13" s="72">
        <v>3.5078969243557774</v>
      </c>
      <c r="CF13" s="72">
        <v>62.086829999999999</v>
      </c>
      <c r="CG13" s="74">
        <v>17</v>
      </c>
      <c r="CH13" s="71">
        <v>5096</v>
      </c>
      <c r="CI13" s="74">
        <v>254</v>
      </c>
      <c r="CJ13" s="71">
        <v>1221</v>
      </c>
      <c r="CK13" s="71">
        <v>2955</v>
      </c>
      <c r="CL13" s="71">
        <v>764</v>
      </c>
      <c r="CM13" s="74">
        <v>195</v>
      </c>
      <c r="CN13" s="74">
        <v>463</v>
      </c>
      <c r="CO13" s="94">
        <v>1.33</v>
      </c>
      <c r="CP13" s="71" t="s">
        <v>439</v>
      </c>
      <c r="CQ13" s="74">
        <v>7</v>
      </c>
      <c r="CR13" s="74">
        <v>9</v>
      </c>
      <c r="CS13" s="74">
        <v>5</v>
      </c>
      <c r="CT13" s="74">
        <v>2</v>
      </c>
      <c r="CU13" s="74">
        <v>150</v>
      </c>
      <c r="CV13" s="74">
        <v>15</v>
      </c>
      <c r="CW13" s="71">
        <v>1286</v>
      </c>
      <c r="CX13" s="74">
        <v>5</v>
      </c>
      <c r="CY13" s="71">
        <v>429</v>
      </c>
      <c r="CZ13" s="86">
        <v>21</v>
      </c>
      <c r="DA13" s="86">
        <v>396</v>
      </c>
      <c r="DB13" s="86">
        <v>8</v>
      </c>
      <c r="DC13" s="86">
        <v>82</v>
      </c>
      <c r="DD13" s="86">
        <v>41</v>
      </c>
      <c r="DE13" s="86">
        <v>1091</v>
      </c>
      <c r="DF13" s="71">
        <v>7472</v>
      </c>
      <c r="DG13" s="71">
        <v>2448</v>
      </c>
      <c r="DH13" s="71">
        <v>1581</v>
      </c>
      <c r="DI13" s="71">
        <v>753493.57200000004</v>
      </c>
      <c r="DJ13" s="71">
        <v>496086.71600000001</v>
      </c>
      <c r="DK13" s="71">
        <v>447441.84499999997</v>
      </c>
      <c r="DL13" s="71">
        <v>72762</v>
      </c>
      <c r="DM13" s="74">
        <v>14</v>
      </c>
      <c r="DN13" s="71">
        <v>12131</v>
      </c>
      <c r="DO13" s="71">
        <v>1670</v>
      </c>
      <c r="DP13" s="71">
        <v>995</v>
      </c>
      <c r="DQ13" s="86">
        <v>59</v>
      </c>
      <c r="DR13" s="86">
        <v>1317</v>
      </c>
      <c r="DS13" s="145">
        <v>3046</v>
      </c>
      <c r="DT13" s="79">
        <v>10844</v>
      </c>
      <c r="DU13" s="71">
        <v>1775</v>
      </c>
      <c r="DV13" s="71">
        <v>1689</v>
      </c>
      <c r="DW13" s="86">
        <v>243</v>
      </c>
      <c r="DX13" s="86">
        <v>181</v>
      </c>
      <c r="DY13" s="86">
        <v>2</v>
      </c>
      <c r="DZ13" s="86">
        <v>1278</v>
      </c>
      <c r="EA13" s="86">
        <v>28</v>
      </c>
      <c r="EB13" s="86">
        <v>11082</v>
      </c>
      <c r="EC13" s="86">
        <v>729</v>
      </c>
      <c r="ED13" s="766">
        <v>96</v>
      </c>
      <c r="EE13" s="71">
        <v>7827</v>
      </c>
      <c r="EF13" s="767">
        <v>6575</v>
      </c>
      <c r="EG13" s="74">
        <v>0</v>
      </c>
      <c r="EH13" s="767">
        <v>1179</v>
      </c>
      <c r="EI13" s="86">
        <v>87</v>
      </c>
      <c r="EJ13" s="86">
        <v>70</v>
      </c>
      <c r="EK13" s="72">
        <v>60.9</v>
      </c>
      <c r="EL13" s="86">
        <v>37</v>
      </c>
      <c r="EM13" s="86">
        <v>58</v>
      </c>
      <c r="EN13" s="86">
        <v>482</v>
      </c>
      <c r="EO13" s="87">
        <v>83</v>
      </c>
      <c r="EP13" s="87">
        <v>7</v>
      </c>
      <c r="EQ13" s="87">
        <v>895</v>
      </c>
      <c r="ER13" s="71">
        <v>1598</v>
      </c>
      <c r="ES13" s="72">
        <v>98.5</v>
      </c>
      <c r="ET13" s="72">
        <v>98.5</v>
      </c>
      <c r="EU13" s="87">
        <v>81</v>
      </c>
      <c r="EV13" s="72">
        <v>8.6999999999999993</v>
      </c>
      <c r="EW13" s="87">
        <v>43763</v>
      </c>
      <c r="EX13" s="72">
        <v>40.700000000000003</v>
      </c>
      <c r="EY13" s="87">
        <v>429602</v>
      </c>
      <c r="EZ13" s="162">
        <v>7.6</v>
      </c>
      <c r="FA13" s="86">
        <v>198</v>
      </c>
      <c r="FB13" s="86">
        <v>11</v>
      </c>
      <c r="FC13" s="120">
        <v>3608</v>
      </c>
      <c r="FD13" s="86">
        <v>68</v>
      </c>
      <c r="FE13" s="86" t="s">
        <v>1255</v>
      </c>
      <c r="FF13" s="86">
        <v>100</v>
      </c>
      <c r="FG13" s="72">
        <v>100</v>
      </c>
      <c r="FH13" s="71">
        <v>82559</v>
      </c>
      <c r="FI13" s="71">
        <v>4214</v>
      </c>
      <c r="FJ13" s="71">
        <v>44</v>
      </c>
      <c r="FK13" s="768">
        <v>72760</v>
      </c>
      <c r="FL13" s="71">
        <v>60590</v>
      </c>
      <c r="FM13" s="71">
        <v>6416</v>
      </c>
      <c r="FN13" s="71">
        <v>5754</v>
      </c>
      <c r="FO13" s="71">
        <v>5585</v>
      </c>
      <c r="FP13" s="769">
        <v>18.7</v>
      </c>
      <c r="FQ13" s="766">
        <v>231</v>
      </c>
      <c r="FR13" s="770">
        <v>16.100000000000001</v>
      </c>
      <c r="FS13" s="767">
        <v>2733</v>
      </c>
      <c r="FT13" s="86">
        <v>21</v>
      </c>
      <c r="FU13" s="86">
        <v>65</v>
      </c>
      <c r="FV13" s="86">
        <v>36</v>
      </c>
      <c r="FW13" s="96">
        <v>26</v>
      </c>
      <c r="FX13" s="95">
        <v>558</v>
      </c>
      <c r="FY13" s="149">
        <v>62.136440979779195</v>
      </c>
      <c r="FZ13" s="145">
        <v>56900</v>
      </c>
      <c r="GA13" s="770">
        <v>99.9</v>
      </c>
      <c r="GB13" s="770">
        <v>91.9</v>
      </c>
      <c r="GC13" s="72">
        <v>97.9</v>
      </c>
      <c r="GD13" s="80">
        <v>32.17</v>
      </c>
      <c r="GE13" s="771">
        <v>48</v>
      </c>
      <c r="GF13" s="766">
        <v>7</v>
      </c>
      <c r="GG13" s="766">
        <v>35</v>
      </c>
      <c r="GH13" s="86">
        <v>921</v>
      </c>
      <c r="GI13" s="86">
        <v>4</v>
      </c>
      <c r="GJ13" s="86">
        <v>826</v>
      </c>
      <c r="GK13" s="86">
        <v>1748</v>
      </c>
      <c r="GL13" s="86">
        <v>6</v>
      </c>
      <c r="GM13" s="768">
        <v>1522760</v>
      </c>
      <c r="GN13" s="772">
        <v>5135</v>
      </c>
      <c r="GO13" s="86" t="s">
        <v>439</v>
      </c>
      <c r="GP13" s="86" t="s">
        <v>439</v>
      </c>
      <c r="GQ13" s="71">
        <v>12410</v>
      </c>
      <c r="GR13" s="74">
        <v>58</v>
      </c>
      <c r="GS13" s="71">
        <v>1828</v>
      </c>
      <c r="GT13" s="71">
        <v>10524</v>
      </c>
      <c r="GU13" s="71">
        <v>121393</v>
      </c>
      <c r="GV13" s="71">
        <v>594</v>
      </c>
      <c r="GW13" s="71">
        <v>21213</v>
      </c>
      <c r="GX13" s="71">
        <v>99586</v>
      </c>
      <c r="GY13" s="71">
        <v>870</v>
      </c>
      <c r="GZ13" s="71">
        <v>8424</v>
      </c>
      <c r="HA13" s="71">
        <v>720025</v>
      </c>
      <c r="HB13" s="71">
        <v>1823</v>
      </c>
      <c r="HC13" s="71">
        <v>14724</v>
      </c>
      <c r="HD13" s="71">
        <v>290859</v>
      </c>
      <c r="HE13" s="71">
        <v>305</v>
      </c>
      <c r="HF13" s="71">
        <v>10682</v>
      </c>
      <c r="HG13" s="71">
        <v>294283.11</v>
      </c>
      <c r="HH13" s="74">
        <v>176</v>
      </c>
      <c r="HI13" s="86" t="s">
        <v>439</v>
      </c>
      <c r="HJ13" s="86" t="s">
        <v>439</v>
      </c>
      <c r="HK13" s="88">
        <v>61.48</v>
      </c>
      <c r="HL13" s="86">
        <v>2351</v>
      </c>
      <c r="HM13" s="71">
        <v>3232</v>
      </c>
      <c r="HN13" s="71">
        <v>1737</v>
      </c>
      <c r="HO13" s="87">
        <v>388</v>
      </c>
      <c r="HP13" s="72">
        <v>104.9</v>
      </c>
      <c r="HQ13" s="87">
        <v>11</v>
      </c>
      <c r="HR13" s="72">
        <v>60</v>
      </c>
      <c r="HS13" s="87">
        <v>135</v>
      </c>
      <c r="HT13" s="71">
        <v>1310013</v>
      </c>
      <c r="HU13" s="71">
        <v>10437028</v>
      </c>
      <c r="HV13" s="772">
        <v>1034373.9</v>
      </c>
      <c r="HW13" s="181">
        <v>1280774.7</v>
      </c>
      <c r="HX13" s="86">
        <v>8598.1</v>
      </c>
      <c r="HY13" s="86">
        <v>13791</v>
      </c>
      <c r="HZ13" s="86">
        <v>18958</v>
      </c>
      <c r="IA13" s="86">
        <v>232020</v>
      </c>
      <c r="IB13" s="86">
        <v>163000</v>
      </c>
      <c r="IC13" s="85">
        <v>3747</v>
      </c>
      <c r="ID13" s="85">
        <v>4916655</v>
      </c>
      <c r="IE13" s="85">
        <v>376013</v>
      </c>
      <c r="IF13" s="79">
        <v>191</v>
      </c>
      <c r="IG13" s="79">
        <v>6</v>
      </c>
      <c r="IH13" s="85">
        <v>79</v>
      </c>
      <c r="II13" s="79">
        <v>4</v>
      </c>
      <c r="IJ13" s="85">
        <v>83342</v>
      </c>
      <c r="IK13" s="71">
        <v>157897</v>
      </c>
      <c r="IL13" s="79">
        <v>3000</v>
      </c>
      <c r="IM13" s="113">
        <v>0</v>
      </c>
      <c r="IN13" s="112">
        <v>36.79</v>
      </c>
      <c r="IO13" s="85">
        <v>184382</v>
      </c>
      <c r="IP13" s="162">
        <v>9.8000000000000007</v>
      </c>
      <c r="IQ13" s="94">
        <v>1.2</v>
      </c>
      <c r="IR13" s="94">
        <v>1.2</v>
      </c>
      <c r="IS13" s="72">
        <v>2015.1</v>
      </c>
      <c r="IT13" s="72">
        <v>2015.1</v>
      </c>
      <c r="IU13" s="86" t="s">
        <v>1255</v>
      </c>
      <c r="IV13" s="86" t="s">
        <v>1255</v>
      </c>
      <c r="IW13" s="86" t="s">
        <v>1255</v>
      </c>
      <c r="IX13" s="86" t="s">
        <v>1255</v>
      </c>
      <c r="IY13" s="86" t="s">
        <v>1255</v>
      </c>
      <c r="IZ13" s="86" t="s">
        <v>1255</v>
      </c>
      <c r="JA13" s="79">
        <v>4</v>
      </c>
      <c r="JB13" s="79">
        <v>23</v>
      </c>
      <c r="JC13" s="770">
        <v>86</v>
      </c>
      <c r="JD13" s="773">
        <v>0.76</v>
      </c>
      <c r="JE13" s="774">
        <v>83.7</v>
      </c>
      <c r="JF13" s="774">
        <v>7.4</v>
      </c>
      <c r="JG13" s="774">
        <v>6.8</v>
      </c>
      <c r="JH13" s="775">
        <v>107955199</v>
      </c>
      <c r="JI13" s="162">
        <v>43.7</v>
      </c>
      <c r="JJ13" s="162">
        <v>44.2</v>
      </c>
      <c r="JK13" s="162" t="s">
        <v>439</v>
      </c>
      <c r="JL13" s="162" t="s">
        <v>439</v>
      </c>
      <c r="JM13" s="162">
        <v>99.5</v>
      </c>
      <c r="JN13" s="162">
        <v>48.9</v>
      </c>
      <c r="JO13" s="776">
        <v>2461</v>
      </c>
      <c r="JP13" s="776">
        <v>3820375135</v>
      </c>
      <c r="JQ13" s="776">
        <v>471147100</v>
      </c>
      <c r="JR13" s="776" t="s">
        <v>439</v>
      </c>
      <c r="JS13" s="72">
        <v>18</v>
      </c>
      <c r="JT13" s="72">
        <v>29.6</v>
      </c>
      <c r="JU13" s="71">
        <v>45991</v>
      </c>
      <c r="JV13" s="71">
        <v>1084</v>
      </c>
      <c r="JW13" s="71">
        <v>853</v>
      </c>
      <c r="JX13" s="71">
        <v>3967</v>
      </c>
      <c r="JY13" s="71">
        <v>4880</v>
      </c>
      <c r="JZ13" s="71">
        <v>5144</v>
      </c>
      <c r="KA13" s="71">
        <v>6088</v>
      </c>
      <c r="KB13" s="71">
        <v>7047</v>
      </c>
      <c r="KC13" s="71">
        <v>7722</v>
      </c>
      <c r="KD13" s="71">
        <v>6529</v>
      </c>
      <c r="KE13" s="71">
        <v>5993</v>
      </c>
      <c r="KF13" s="71">
        <v>5024</v>
      </c>
      <c r="KG13" s="71">
        <v>3592</v>
      </c>
      <c r="KH13" s="71">
        <v>4573</v>
      </c>
      <c r="KI13" s="86" t="s">
        <v>1255</v>
      </c>
      <c r="KJ13" s="86" t="s">
        <v>1255</v>
      </c>
      <c r="KK13" s="86" t="s">
        <v>1255</v>
      </c>
      <c r="KL13" s="86" t="s">
        <v>1255</v>
      </c>
      <c r="KM13" s="71">
        <v>5895</v>
      </c>
      <c r="KN13" s="71">
        <v>5827</v>
      </c>
      <c r="KO13" s="71">
        <v>5473</v>
      </c>
      <c r="KP13" s="71">
        <v>6105</v>
      </c>
      <c r="KQ13" s="71">
        <v>7201</v>
      </c>
      <c r="KR13" s="71">
        <v>8257</v>
      </c>
      <c r="KS13" s="71">
        <v>8907</v>
      </c>
      <c r="KT13" s="71">
        <v>7821</v>
      </c>
      <c r="KU13" s="71">
        <v>7716</v>
      </c>
      <c r="KV13" s="71">
        <v>7969</v>
      </c>
      <c r="KW13" s="71">
        <v>8634</v>
      </c>
      <c r="KX13" s="71">
        <v>32336</v>
      </c>
      <c r="KY13" s="86" t="s">
        <v>1255</v>
      </c>
      <c r="KZ13" s="86" t="s">
        <v>1255</v>
      </c>
      <c r="LA13" s="86" t="s">
        <v>1255</v>
      </c>
      <c r="LB13" s="86" t="s">
        <v>1255</v>
      </c>
    </row>
    <row r="14" spans="1:314" ht="12" customHeight="1">
      <c r="A14" s="3">
        <v>72010</v>
      </c>
      <c r="B14" s="555" t="s">
        <v>784</v>
      </c>
      <c r="C14" s="94">
        <v>767.72</v>
      </c>
      <c r="D14" s="71">
        <v>271798</v>
      </c>
      <c r="E14" s="72">
        <v>11.3</v>
      </c>
      <c r="F14" s="72">
        <v>58</v>
      </c>
      <c r="G14" s="72">
        <v>30.7</v>
      </c>
      <c r="H14" s="79">
        <v>10484</v>
      </c>
      <c r="I14" s="79">
        <v>23201</v>
      </c>
      <c r="J14" s="79">
        <v>37158</v>
      </c>
      <c r="K14" s="71">
        <v>44060</v>
      </c>
      <c r="L14" s="71">
        <v>124095</v>
      </c>
      <c r="M14" s="71">
        <v>1738</v>
      </c>
      <c r="N14" s="71">
        <v>8516</v>
      </c>
      <c r="O14" s="71">
        <v>8964</v>
      </c>
      <c r="P14" s="71">
        <v>2382</v>
      </c>
      <c r="Q14" s="71">
        <v>1576</v>
      </c>
      <c r="R14" s="79">
        <v>280466</v>
      </c>
      <c r="S14" s="71">
        <v>282693</v>
      </c>
      <c r="T14" s="71">
        <v>290029</v>
      </c>
      <c r="U14" s="71">
        <v>639403</v>
      </c>
      <c r="V14" s="71">
        <v>971802</v>
      </c>
      <c r="W14" s="71">
        <v>425375</v>
      </c>
      <c r="X14" s="71">
        <v>918079</v>
      </c>
      <c r="Y14" s="86">
        <v>0</v>
      </c>
      <c r="Z14" s="765">
        <v>94</v>
      </c>
      <c r="AA14" s="86">
        <v>1</v>
      </c>
      <c r="AB14" s="86">
        <v>1</v>
      </c>
      <c r="AC14" s="86">
        <v>1</v>
      </c>
      <c r="AD14" s="87" t="s">
        <v>439</v>
      </c>
      <c r="AE14" s="71">
        <v>4198</v>
      </c>
      <c r="AF14" s="71">
        <v>2089</v>
      </c>
      <c r="AG14" s="71">
        <v>120</v>
      </c>
      <c r="AH14" s="71">
        <v>101285</v>
      </c>
      <c r="AI14" s="71">
        <v>1752</v>
      </c>
      <c r="AJ14" s="94">
        <v>54.87</v>
      </c>
      <c r="AK14" s="765">
        <v>29</v>
      </c>
      <c r="AL14" s="71">
        <v>2666</v>
      </c>
      <c r="AM14" s="74">
        <v>45</v>
      </c>
      <c r="AN14" s="71">
        <v>12095</v>
      </c>
      <c r="AO14" s="71">
        <v>893</v>
      </c>
      <c r="AP14" s="71">
        <v>133</v>
      </c>
      <c r="AQ14" s="102">
        <v>19</v>
      </c>
      <c r="AR14" s="71">
        <v>6315</v>
      </c>
      <c r="AS14" s="71">
        <v>514</v>
      </c>
      <c r="AT14" s="71">
        <v>2</v>
      </c>
      <c r="AU14" s="71">
        <v>352</v>
      </c>
      <c r="AV14" s="71">
        <v>20</v>
      </c>
      <c r="AW14" s="71">
        <v>1</v>
      </c>
      <c r="AX14" s="71">
        <v>0</v>
      </c>
      <c r="AY14" s="71">
        <v>0</v>
      </c>
      <c r="AZ14" s="72">
        <v>15.4</v>
      </c>
      <c r="BA14" s="72">
        <v>3.2</v>
      </c>
      <c r="BB14" s="72">
        <v>93.488372093023258</v>
      </c>
      <c r="BC14" s="72">
        <v>124.9</v>
      </c>
      <c r="BD14" s="72">
        <v>117.4</v>
      </c>
      <c r="BE14" s="72">
        <v>0</v>
      </c>
      <c r="BF14" s="86">
        <v>14</v>
      </c>
      <c r="BG14" s="102">
        <v>18</v>
      </c>
      <c r="BH14" s="102">
        <v>8</v>
      </c>
      <c r="BI14" s="102">
        <v>6</v>
      </c>
      <c r="BJ14" s="102">
        <v>28</v>
      </c>
      <c r="BK14" s="86">
        <v>4</v>
      </c>
      <c r="BL14" s="86">
        <v>4</v>
      </c>
      <c r="BM14" s="102">
        <v>4</v>
      </c>
      <c r="BN14" s="102">
        <v>4</v>
      </c>
      <c r="BO14" s="74">
        <v>6</v>
      </c>
      <c r="BP14" s="71">
        <v>25215</v>
      </c>
      <c r="BQ14" s="74">
        <v>1</v>
      </c>
      <c r="BR14" s="71">
        <v>37774</v>
      </c>
      <c r="BS14" s="74">
        <v>3</v>
      </c>
      <c r="BT14" s="71">
        <v>62360</v>
      </c>
      <c r="BU14" s="74">
        <v>2</v>
      </c>
      <c r="BV14" s="71">
        <v>4323</v>
      </c>
      <c r="BW14" s="72">
        <v>42</v>
      </c>
      <c r="BX14" s="86">
        <v>2</v>
      </c>
      <c r="BY14" s="86">
        <v>3</v>
      </c>
      <c r="BZ14" s="86">
        <v>660</v>
      </c>
      <c r="CA14" s="86">
        <v>5925</v>
      </c>
      <c r="CB14" s="72">
        <v>82.2</v>
      </c>
      <c r="CC14" s="101">
        <v>1.06</v>
      </c>
      <c r="CD14" s="72">
        <v>32.700000000000003</v>
      </c>
      <c r="CE14" s="72">
        <v>3.7946263519826835</v>
      </c>
      <c r="CF14" s="72">
        <v>60.886600000000001</v>
      </c>
      <c r="CG14" s="74">
        <v>21</v>
      </c>
      <c r="CH14" s="71">
        <v>4413</v>
      </c>
      <c r="CI14" s="74">
        <v>255</v>
      </c>
      <c r="CJ14" s="71">
        <v>1216</v>
      </c>
      <c r="CK14" s="71">
        <v>3483</v>
      </c>
      <c r="CL14" s="71">
        <v>908</v>
      </c>
      <c r="CM14" s="74">
        <v>271</v>
      </c>
      <c r="CN14" s="74">
        <v>551</v>
      </c>
      <c r="CO14" s="94">
        <v>1.34</v>
      </c>
      <c r="CP14" s="71">
        <v>0</v>
      </c>
      <c r="CQ14" s="74">
        <v>1</v>
      </c>
      <c r="CR14" s="74">
        <v>2</v>
      </c>
      <c r="CS14" s="74">
        <v>2</v>
      </c>
      <c r="CT14" s="74">
        <v>2</v>
      </c>
      <c r="CU14" s="74">
        <v>150</v>
      </c>
      <c r="CV14" s="74">
        <v>21</v>
      </c>
      <c r="CW14" s="71">
        <v>1434</v>
      </c>
      <c r="CX14" s="74">
        <v>12</v>
      </c>
      <c r="CY14" s="71">
        <v>1109</v>
      </c>
      <c r="CZ14" s="86">
        <v>35</v>
      </c>
      <c r="DA14" s="86">
        <v>576</v>
      </c>
      <c r="DB14" s="86">
        <v>24</v>
      </c>
      <c r="DC14" s="86">
        <v>217</v>
      </c>
      <c r="DD14" s="86">
        <v>13</v>
      </c>
      <c r="DE14" s="86">
        <v>331</v>
      </c>
      <c r="DF14" s="71">
        <v>10252</v>
      </c>
      <c r="DG14" s="71">
        <v>2165</v>
      </c>
      <c r="DH14" s="71">
        <v>2349</v>
      </c>
      <c r="DI14" s="71">
        <v>971147.98800000001</v>
      </c>
      <c r="DJ14" s="71">
        <v>368147.913</v>
      </c>
      <c r="DK14" s="71">
        <v>653735.348</v>
      </c>
      <c r="DL14" s="71">
        <v>83405</v>
      </c>
      <c r="DM14" s="74">
        <v>22</v>
      </c>
      <c r="DN14" s="71">
        <v>16906</v>
      </c>
      <c r="DO14" s="71">
        <v>1926</v>
      </c>
      <c r="DP14" s="71">
        <v>1541</v>
      </c>
      <c r="DQ14" s="86">
        <v>133</v>
      </c>
      <c r="DR14" s="86">
        <v>1028</v>
      </c>
      <c r="DS14" s="145">
        <v>9162</v>
      </c>
      <c r="DT14" s="71">
        <v>9604</v>
      </c>
      <c r="DU14" s="71">
        <v>2727</v>
      </c>
      <c r="DV14" s="71">
        <v>3096</v>
      </c>
      <c r="DW14" s="86">
        <v>333</v>
      </c>
      <c r="DX14" s="86">
        <v>210</v>
      </c>
      <c r="DY14" s="86">
        <v>1</v>
      </c>
      <c r="DZ14" s="86">
        <v>1893</v>
      </c>
      <c r="EA14" s="86">
        <v>38</v>
      </c>
      <c r="EB14" s="86">
        <v>13111</v>
      </c>
      <c r="EC14" s="86">
        <v>1316</v>
      </c>
      <c r="ED14" s="766">
        <v>82</v>
      </c>
      <c r="EE14" s="71">
        <v>6055</v>
      </c>
      <c r="EF14" s="767">
        <v>5949</v>
      </c>
      <c r="EG14" s="74">
        <v>0</v>
      </c>
      <c r="EH14" s="767">
        <v>1194</v>
      </c>
      <c r="EI14" s="86">
        <v>76</v>
      </c>
      <c r="EJ14" s="86">
        <v>82</v>
      </c>
      <c r="EK14" s="72">
        <v>69</v>
      </c>
      <c r="EL14" s="86">
        <v>33</v>
      </c>
      <c r="EM14" s="86">
        <v>48</v>
      </c>
      <c r="EN14" s="86">
        <v>1196</v>
      </c>
      <c r="EO14" s="87">
        <v>277</v>
      </c>
      <c r="EP14" s="87">
        <v>129</v>
      </c>
      <c r="EQ14" s="87">
        <v>1635</v>
      </c>
      <c r="ER14" s="71">
        <v>1629</v>
      </c>
      <c r="ES14" s="72">
        <v>97.9</v>
      </c>
      <c r="ET14" s="72">
        <v>97.3</v>
      </c>
      <c r="EU14" s="87">
        <v>55</v>
      </c>
      <c r="EV14" s="72">
        <v>11.3</v>
      </c>
      <c r="EW14" s="87">
        <v>52508</v>
      </c>
      <c r="EX14" s="72">
        <v>42.1</v>
      </c>
      <c r="EY14" s="87">
        <v>365879.45248343109</v>
      </c>
      <c r="EZ14" s="162">
        <v>3.5409227470112055</v>
      </c>
      <c r="FA14" s="86">
        <v>356</v>
      </c>
      <c r="FB14" s="86">
        <v>21</v>
      </c>
      <c r="FC14" s="125">
        <v>5939</v>
      </c>
      <c r="FD14" s="86">
        <v>38</v>
      </c>
      <c r="FE14" s="86" t="s">
        <v>1255</v>
      </c>
      <c r="FF14" s="86">
        <v>100</v>
      </c>
      <c r="FG14" s="72">
        <v>95.7</v>
      </c>
      <c r="FH14" s="71">
        <v>111456</v>
      </c>
      <c r="FI14" s="71">
        <v>11474</v>
      </c>
      <c r="FJ14" s="71">
        <v>62</v>
      </c>
      <c r="FK14" s="768">
        <v>98403</v>
      </c>
      <c r="FL14" s="71">
        <v>82994</v>
      </c>
      <c r="FM14" s="71">
        <v>9247</v>
      </c>
      <c r="FN14" s="71">
        <v>6162</v>
      </c>
      <c r="FO14" s="71">
        <v>1579</v>
      </c>
      <c r="FP14" s="769">
        <v>10.08</v>
      </c>
      <c r="FQ14" s="766">
        <v>198</v>
      </c>
      <c r="FR14" s="770">
        <v>11.8</v>
      </c>
      <c r="FS14" s="767">
        <v>6786</v>
      </c>
      <c r="FT14" s="86">
        <v>63</v>
      </c>
      <c r="FU14" s="86">
        <v>87</v>
      </c>
      <c r="FV14" s="86">
        <v>93</v>
      </c>
      <c r="FW14" s="96">
        <v>35</v>
      </c>
      <c r="FX14" s="95">
        <v>1062</v>
      </c>
      <c r="FY14" s="149">
        <v>61.518978932595935</v>
      </c>
      <c r="FZ14" s="145">
        <v>42900</v>
      </c>
      <c r="GA14" s="770">
        <v>99.18</v>
      </c>
      <c r="GB14" s="770">
        <v>89.73</v>
      </c>
      <c r="GC14" s="72">
        <v>66.8</v>
      </c>
      <c r="GD14" s="80">
        <v>54.3</v>
      </c>
      <c r="GE14" s="771">
        <v>72</v>
      </c>
      <c r="GF14" s="766">
        <v>7</v>
      </c>
      <c r="GG14" s="766">
        <v>52</v>
      </c>
      <c r="GH14" s="86">
        <v>530</v>
      </c>
      <c r="GI14" s="86">
        <v>3</v>
      </c>
      <c r="GJ14" s="86">
        <v>1025</v>
      </c>
      <c r="GK14" s="86">
        <v>1321</v>
      </c>
      <c r="GL14" s="86">
        <v>2</v>
      </c>
      <c r="GM14" s="768">
        <v>3691588</v>
      </c>
      <c r="GN14" s="772">
        <v>5765</v>
      </c>
      <c r="GO14" s="86" t="s">
        <v>439</v>
      </c>
      <c r="GP14" s="86" t="s">
        <v>439</v>
      </c>
      <c r="GQ14" s="71">
        <v>11926</v>
      </c>
      <c r="GR14" s="74">
        <v>50</v>
      </c>
      <c r="GS14" s="71">
        <v>1772</v>
      </c>
      <c r="GT14" s="71">
        <v>10104</v>
      </c>
      <c r="GU14" s="71">
        <v>126192</v>
      </c>
      <c r="GV14" s="71">
        <v>620</v>
      </c>
      <c r="GW14" s="71">
        <v>27975</v>
      </c>
      <c r="GX14" s="71">
        <v>97597</v>
      </c>
      <c r="GY14" s="71">
        <v>577</v>
      </c>
      <c r="GZ14" s="71">
        <v>5094</v>
      </c>
      <c r="HA14" s="71">
        <v>458332</v>
      </c>
      <c r="HB14" s="71">
        <v>1942</v>
      </c>
      <c r="HC14" s="71">
        <v>16407</v>
      </c>
      <c r="HD14" s="71">
        <v>326896</v>
      </c>
      <c r="HE14" s="71">
        <v>305</v>
      </c>
      <c r="HF14" s="71">
        <v>16553</v>
      </c>
      <c r="HG14" s="71">
        <v>445465.64</v>
      </c>
      <c r="HH14" s="74">
        <v>195</v>
      </c>
      <c r="HI14" s="86">
        <v>11031</v>
      </c>
      <c r="HJ14" s="86">
        <v>220156</v>
      </c>
      <c r="HK14" s="88">
        <v>110.94</v>
      </c>
      <c r="HL14" s="86">
        <v>3236</v>
      </c>
      <c r="HM14" s="71">
        <v>4976</v>
      </c>
      <c r="HN14" s="71">
        <v>3094</v>
      </c>
      <c r="HO14" s="87">
        <v>456</v>
      </c>
      <c r="HP14" s="72">
        <v>181.3</v>
      </c>
      <c r="HQ14" s="87">
        <v>22</v>
      </c>
      <c r="HR14" s="72">
        <v>37.5</v>
      </c>
      <c r="HS14" s="87">
        <v>123</v>
      </c>
      <c r="HT14" s="71">
        <v>2965245</v>
      </c>
      <c r="HU14" s="71">
        <v>20593369</v>
      </c>
      <c r="HV14" s="86">
        <v>1670151.5</v>
      </c>
      <c r="HW14" s="86">
        <v>2185057.7000000002</v>
      </c>
      <c r="HX14" s="86">
        <v>245484</v>
      </c>
      <c r="HY14" s="86">
        <v>4390</v>
      </c>
      <c r="HZ14" s="86">
        <v>0</v>
      </c>
      <c r="IA14" s="86">
        <v>216790</v>
      </c>
      <c r="IB14" s="86">
        <v>131265</v>
      </c>
      <c r="IC14" s="85">
        <v>8868</v>
      </c>
      <c r="ID14" s="85">
        <v>4045198</v>
      </c>
      <c r="IE14" s="85">
        <v>0</v>
      </c>
      <c r="IF14" s="79">
        <v>143</v>
      </c>
      <c r="IG14" s="79">
        <v>0</v>
      </c>
      <c r="IH14" s="85">
        <v>77</v>
      </c>
      <c r="II14" s="79">
        <v>0</v>
      </c>
      <c r="IJ14" s="85">
        <v>124167</v>
      </c>
      <c r="IK14" s="71">
        <v>175935</v>
      </c>
      <c r="IL14" s="79">
        <v>14963</v>
      </c>
      <c r="IM14" s="113">
        <v>0</v>
      </c>
      <c r="IN14" s="112">
        <v>40.72</v>
      </c>
      <c r="IO14" s="85">
        <v>185024</v>
      </c>
      <c r="IP14" s="162">
        <v>16.91</v>
      </c>
      <c r="IQ14" s="94">
        <v>3.2</v>
      </c>
      <c r="IR14" s="94">
        <v>2.4</v>
      </c>
      <c r="IS14" s="72">
        <v>573</v>
      </c>
      <c r="IT14" s="72">
        <v>573</v>
      </c>
      <c r="IU14" s="86" t="s">
        <v>1255</v>
      </c>
      <c r="IV14" s="86" t="s">
        <v>1255</v>
      </c>
      <c r="IW14" s="86" t="s">
        <v>1255</v>
      </c>
      <c r="IX14" s="86" t="s">
        <v>1255</v>
      </c>
      <c r="IY14" s="86" t="s">
        <v>1255</v>
      </c>
      <c r="IZ14" s="86" t="s">
        <v>1255</v>
      </c>
      <c r="JA14" s="79">
        <v>9</v>
      </c>
      <c r="JB14" s="79">
        <v>12</v>
      </c>
      <c r="JC14" s="770">
        <v>74.2</v>
      </c>
      <c r="JD14" s="773">
        <v>0.77700000000000002</v>
      </c>
      <c r="JE14" s="774">
        <v>86.4</v>
      </c>
      <c r="JF14" s="774">
        <v>1.4</v>
      </c>
      <c r="JG14" s="774">
        <v>13.8</v>
      </c>
      <c r="JH14" s="775">
        <v>100096813</v>
      </c>
      <c r="JI14" s="162">
        <v>41.1</v>
      </c>
      <c r="JJ14" s="162">
        <v>44.7</v>
      </c>
      <c r="JK14" s="162" t="s">
        <v>439</v>
      </c>
      <c r="JL14" s="162" t="s">
        <v>439</v>
      </c>
      <c r="JM14" s="162">
        <v>9.5</v>
      </c>
      <c r="JN14" s="162">
        <v>39.299999999999997</v>
      </c>
      <c r="JO14" s="776">
        <v>2177</v>
      </c>
      <c r="JP14" s="776">
        <v>1250504816</v>
      </c>
      <c r="JQ14" s="776">
        <v>408110810.07999998</v>
      </c>
      <c r="JR14" s="776">
        <v>17413</v>
      </c>
      <c r="JS14" s="72">
        <v>22</v>
      </c>
      <c r="JT14" s="72">
        <v>35.5</v>
      </c>
      <c r="JU14" s="71">
        <v>51504</v>
      </c>
      <c r="JV14" s="71">
        <v>1212</v>
      </c>
      <c r="JW14" s="71">
        <v>955</v>
      </c>
      <c r="JX14" s="71">
        <v>4275</v>
      </c>
      <c r="JY14" s="71">
        <v>5110</v>
      </c>
      <c r="JZ14" s="71">
        <v>5340</v>
      </c>
      <c r="KA14" s="71">
        <v>5906</v>
      </c>
      <c r="KB14" s="71">
        <v>7067</v>
      </c>
      <c r="KC14" s="71">
        <v>8404</v>
      </c>
      <c r="KD14" s="71">
        <v>7522</v>
      </c>
      <c r="KE14" s="71">
        <v>6714</v>
      </c>
      <c r="KF14" s="71">
        <v>5417</v>
      </c>
      <c r="KG14" s="71">
        <v>4130</v>
      </c>
      <c r="KH14" s="71">
        <v>5108</v>
      </c>
      <c r="KI14" s="86" t="s">
        <v>1255</v>
      </c>
      <c r="KJ14" s="86" t="s">
        <v>1255</v>
      </c>
      <c r="KK14" s="86" t="s">
        <v>1255</v>
      </c>
      <c r="KL14" s="86" t="s">
        <v>1255</v>
      </c>
      <c r="KM14" s="71">
        <v>6323</v>
      </c>
      <c r="KN14" s="71">
        <v>5914</v>
      </c>
      <c r="KO14" s="71">
        <v>5922</v>
      </c>
      <c r="KP14" s="71">
        <v>6699</v>
      </c>
      <c r="KQ14" s="71">
        <v>7441</v>
      </c>
      <c r="KR14" s="71">
        <v>8745</v>
      </c>
      <c r="KS14" s="71">
        <v>10166</v>
      </c>
      <c r="KT14" s="71">
        <v>9266</v>
      </c>
      <c r="KU14" s="71">
        <v>8974</v>
      </c>
      <c r="KV14" s="71">
        <v>9263</v>
      </c>
      <c r="KW14" s="71">
        <v>10555</v>
      </c>
      <c r="KX14" s="71">
        <v>37156</v>
      </c>
      <c r="KY14" s="86" t="s">
        <v>1255</v>
      </c>
      <c r="KZ14" s="86" t="s">
        <v>1255</v>
      </c>
      <c r="LA14" s="86" t="s">
        <v>1255</v>
      </c>
      <c r="LB14" s="86" t="s">
        <v>1255</v>
      </c>
    </row>
    <row r="15" spans="1:314" ht="12" customHeight="1">
      <c r="A15" s="3">
        <v>72036</v>
      </c>
      <c r="B15" s="555" t="s">
        <v>710</v>
      </c>
      <c r="C15" s="94">
        <v>757.2</v>
      </c>
      <c r="D15" s="71">
        <v>318526</v>
      </c>
      <c r="E15" s="72">
        <v>12.2</v>
      </c>
      <c r="F15" s="72">
        <v>60.5</v>
      </c>
      <c r="G15" s="72">
        <v>27.3</v>
      </c>
      <c r="H15" s="79">
        <v>14341</v>
      </c>
      <c r="I15" s="79">
        <v>30594</v>
      </c>
      <c r="J15" s="79">
        <v>47754</v>
      </c>
      <c r="K15" s="71">
        <v>41534</v>
      </c>
      <c r="L15" s="71">
        <v>143999</v>
      </c>
      <c r="M15" s="71">
        <v>2579</v>
      </c>
      <c r="N15" s="71">
        <v>10596</v>
      </c>
      <c r="O15" s="71">
        <v>10927</v>
      </c>
      <c r="P15" s="71">
        <v>1476</v>
      </c>
      <c r="Q15" s="71">
        <v>2092</v>
      </c>
      <c r="R15" s="79">
        <v>324309</v>
      </c>
      <c r="S15" s="71">
        <v>327692</v>
      </c>
      <c r="T15" s="71">
        <v>339551</v>
      </c>
      <c r="U15" s="71">
        <v>556633</v>
      </c>
      <c r="V15" s="71">
        <v>921848</v>
      </c>
      <c r="W15" s="71">
        <v>362223</v>
      </c>
      <c r="X15" s="71">
        <v>879292</v>
      </c>
      <c r="Y15" s="86">
        <v>0</v>
      </c>
      <c r="Z15" s="765">
        <v>107</v>
      </c>
      <c r="AA15" s="86">
        <v>0</v>
      </c>
      <c r="AB15" s="86">
        <v>13</v>
      </c>
      <c r="AC15" s="86">
        <v>9</v>
      </c>
      <c r="AD15" s="87">
        <v>91461</v>
      </c>
      <c r="AE15" s="71">
        <v>2186.9899999999998</v>
      </c>
      <c r="AF15" s="71">
        <v>1948.53</v>
      </c>
      <c r="AG15" s="71">
        <v>2004</v>
      </c>
      <c r="AH15" s="71">
        <v>18901</v>
      </c>
      <c r="AI15" s="71" t="s">
        <v>439</v>
      </c>
      <c r="AJ15" s="94">
        <v>84.48</v>
      </c>
      <c r="AK15" s="765">
        <v>31</v>
      </c>
      <c r="AL15" s="71">
        <v>4765</v>
      </c>
      <c r="AM15" s="74">
        <v>51</v>
      </c>
      <c r="AN15" s="71">
        <v>15824</v>
      </c>
      <c r="AO15" s="71">
        <v>1099</v>
      </c>
      <c r="AP15" s="71">
        <v>197</v>
      </c>
      <c r="AQ15" s="102">
        <v>25</v>
      </c>
      <c r="AR15" s="71">
        <v>8178</v>
      </c>
      <c r="AS15" s="71">
        <v>634</v>
      </c>
      <c r="AT15" s="71">
        <v>2</v>
      </c>
      <c r="AU15" s="71">
        <v>361</v>
      </c>
      <c r="AV15" s="71">
        <v>15</v>
      </c>
      <c r="AW15" s="71">
        <v>15</v>
      </c>
      <c r="AX15" s="71">
        <v>3</v>
      </c>
      <c r="AY15" s="71">
        <v>2700</v>
      </c>
      <c r="AZ15" s="72" t="s">
        <v>439</v>
      </c>
      <c r="BA15" s="72" t="s">
        <v>439</v>
      </c>
      <c r="BB15" s="72">
        <v>100</v>
      </c>
      <c r="BC15" s="72">
        <v>121.9</v>
      </c>
      <c r="BD15" s="72">
        <v>117.7</v>
      </c>
      <c r="BE15" s="72">
        <v>0</v>
      </c>
      <c r="BF15" s="86">
        <v>33</v>
      </c>
      <c r="BG15" s="102">
        <v>37</v>
      </c>
      <c r="BH15" s="102">
        <v>6</v>
      </c>
      <c r="BI15" s="102">
        <v>22</v>
      </c>
      <c r="BJ15" s="102" t="s">
        <v>439</v>
      </c>
      <c r="BK15" s="86">
        <v>4</v>
      </c>
      <c r="BL15" s="86">
        <v>4</v>
      </c>
      <c r="BM15" s="102">
        <v>5</v>
      </c>
      <c r="BN15" s="102">
        <v>1</v>
      </c>
      <c r="BO15" s="74">
        <v>6</v>
      </c>
      <c r="BP15" s="71">
        <v>27002</v>
      </c>
      <c r="BQ15" s="74">
        <v>2</v>
      </c>
      <c r="BR15" s="71">
        <v>36000</v>
      </c>
      <c r="BS15" s="74">
        <v>3</v>
      </c>
      <c r="BT15" s="71">
        <v>54027</v>
      </c>
      <c r="BU15" s="74">
        <v>3</v>
      </c>
      <c r="BV15" s="71">
        <v>8947</v>
      </c>
      <c r="BW15" s="72">
        <v>52.8</v>
      </c>
      <c r="BX15" s="86">
        <v>1</v>
      </c>
      <c r="BY15" s="86">
        <v>3</v>
      </c>
      <c r="BZ15" s="86">
        <v>468</v>
      </c>
      <c r="CA15" s="86">
        <v>5840</v>
      </c>
      <c r="CB15" s="72">
        <v>79.099999999999994</v>
      </c>
      <c r="CC15" s="101">
        <v>1.56</v>
      </c>
      <c r="CD15" s="72">
        <v>30.2</v>
      </c>
      <c r="CE15" s="72">
        <v>4.1700012872101677</v>
      </c>
      <c r="CF15" s="72">
        <v>63.838349999999998</v>
      </c>
      <c r="CG15" s="74">
        <v>22</v>
      </c>
      <c r="CH15" s="71">
        <v>5696</v>
      </c>
      <c r="CI15" s="74">
        <v>201</v>
      </c>
      <c r="CJ15" s="71">
        <v>879</v>
      </c>
      <c r="CK15" s="71">
        <v>3571</v>
      </c>
      <c r="CL15" s="71">
        <v>948</v>
      </c>
      <c r="CM15" s="74">
        <v>294</v>
      </c>
      <c r="CN15" s="74">
        <v>531</v>
      </c>
      <c r="CO15" s="94">
        <v>1.38</v>
      </c>
      <c r="CP15" s="71" t="s">
        <v>439</v>
      </c>
      <c r="CQ15" s="74">
        <v>5</v>
      </c>
      <c r="CR15" s="74">
        <v>5</v>
      </c>
      <c r="CS15" s="74">
        <v>2</v>
      </c>
      <c r="CT15" s="74">
        <v>1</v>
      </c>
      <c r="CU15" s="74">
        <v>74</v>
      </c>
      <c r="CV15" s="74">
        <v>17</v>
      </c>
      <c r="CW15" s="71">
        <v>1224</v>
      </c>
      <c r="CX15" s="74">
        <v>8</v>
      </c>
      <c r="CY15" s="71">
        <v>754</v>
      </c>
      <c r="CZ15" s="86">
        <v>49</v>
      </c>
      <c r="DA15" s="86">
        <v>639</v>
      </c>
      <c r="DB15" s="86">
        <v>8</v>
      </c>
      <c r="DC15" s="86">
        <v>92</v>
      </c>
      <c r="DD15" s="86">
        <v>36</v>
      </c>
      <c r="DE15" s="86">
        <v>977</v>
      </c>
      <c r="DF15" s="71">
        <v>9339</v>
      </c>
      <c r="DG15" s="71">
        <v>2767</v>
      </c>
      <c r="DH15" s="71">
        <v>1962</v>
      </c>
      <c r="DI15" s="71">
        <v>834630.69400000002</v>
      </c>
      <c r="DJ15" s="71">
        <v>468794.04800000001</v>
      </c>
      <c r="DK15" s="71">
        <v>560989.10400000005</v>
      </c>
      <c r="DL15" s="71">
        <v>86877</v>
      </c>
      <c r="DM15" s="74">
        <v>18</v>
      </c>
      <c r="DN15" s="71">
        <v>16475</v>
      </c>
      <c r="DO15" s="71">
        <v>2345</v>
      </c>
      <c r="DP15" s="71">
        <v>1177</v>
      </c>
      <c r="DQ15" s="86">
        <v>95</v>
      </c>
      <c r="DR15" s="86">
        <v>2156</v>
      </c>
      <c r="DS15" s="145">
        <v>8478</v>
      </c>
      <c r="DT15" s="71">
        <v>10511</v>
      </c>
      <c r="DU15" s="71">
        <v>2813</v>
      </c>
      <c r="DV15" s="71">
        <v>2818</v>
      </c>
      <c r="DW15" s="86">
        <v>317</v>
      </c>
      <c r="DX15" s="86">
        <v>207</v>
      </c>
      <c r="DY15" s="86">
        <v>18</v>
      </c>
      <c r="DZ15" s="86">
        <v>1786</v>
      </c>
      <c r="EA15" s="86">
        <v>32</v>
      </c>
      <c r="EB15" s="86">
        <v>14312</v>
      </c>
      <c r="EC15" s="86">
        <v>1014</v>
      </c>
      <c r="ED15" s="766">
        <v>86</v>
      </c>
      <c r="EE15" s="71">
        <v>6014</v>
      </c>
      <c r="EF15" s="767">
        <v>5784</v>
      </c>
      <c r="EG15" s="74">
        <v>0</v>
      </c>
      <c r="EH15" s="767">
        <v>997</v>
      </c>
      <c r="EI15" s="86">
        <v>75</v>
      </c>
      <c r="EJ15" s="86">
        <v>77</v>
      </c>
      <c r="EK15" s="72">
        <v>70.2</v>
      </c>
      <c r="EL15" s="86">
        <v>86</v>
      </c>
      <c r="EM15" s="86">
        <v>166</v>
      </c>
      <c r="EN15" s="86">
        <v>241</v>
      </c>
      <c r="EO15" s="87">
        <v>82</v>
      </c>
      <c r="EP15" s="87">
        <v>37</v>
      </c>
      <c r="EQ15" s="87">
        <v>2018</v>
      </c>
      <c r="ER15" s="71">
        <v>2233</v>
      </c>
      <c r="ES15" s="72">
        <v>96.4</v>
      </c>
      <c r="ET15" s="72">
        <v>96.8</v>
      </c>
      <c r="EU15" s="87">
        <v>32</v>
      </c>
      <c r="EV15" s="72">
        <v>10.4</v>
      </c>
      <c r="EW15" s="87">
        <v>63699</v>
      </c>
      <c r="EX15" s="72">
        <v>38.200000000000003</v>
      </c>
      <c r="EY15" s="87">
        <v>356843</v>
      </c>
      <c r="EZ15" s="162">
        <v>2.7</v>
      </c>
      <c r="FA15" s="86">
        <v>82</v>
      </c>
      <c r="FB15" s="86">
        <v>20</v>
      </c>
      <c r="FC15" s="120">
        <v>4813</v>
      </c>
      <c r="FD15" s="86">
        <v>87</v>
      </c>
      <c r="FE15" s="86" t="s">
        <v>1255</v>
      </c>
      <c r="FF15" s="86">
        <v>100</v>
      </c>
      <c r="FG15" s="72">
        <v>100</v>
      </c>
      <c r="FH15" s="71">
        <v>139792</v>
      </c>
      <c r="FI15" s="71">
        <v>15079</v>
      </c>
      <c r="FJ15" s="71">
        <v>113</v>
      </c>
      <c r="FK15" s="768">
        <v>121016</v>
      </c>
      <c r="FL15" s="71">
        <v>107374</v>
      </c>
      <c r="FM15" s="71">
        <v>8571</v>
      </c>
      <c r="FN15" s="71">
        <v>5071</v>
      </c>
      <c r="FO15" s="71">
        <v>3697</v>
      </c>
      <c r="FP15" s="769">
        <v>10.1</v>
      </c>
      <c r="FQ15" s="766">
        <v>320</v>
      </c>
      <c r="FR15" s="770">
        <v>10.86</v>
      </c>
      <c r="FS15" s="767">
        <v>6024</v>
      </c>
      <c r="FT15" s="86">
        <v>0</v>
      </c>
      <c r="FU15" s="86">
        <v>167</v>
      </c>
      <c r="FV15" s="86">
        <v>236</v>
      </c>
      <c r="FW15" s="96">
        <v>36</v>
      </c>
      <c r="FX15" s="95">
        <v>996</v>
      </c>
      <c r="FY15" s="149">
        <v>58.387268822164238</v>
      </c>
      <c r="FZ15" s="145">
        <v>51700</v>
      </c>
      <c r="GA15" s="770">
        <v>96.5</v>
      </c>
      <c r="GB15" s="770">
        <v>88.3</v>
      </c>
      <c r="GC15" s="72">
        <v>74.5</v>
      </c>
      <c r="GD15" s="80">
        <v>37.4</v>
      </c>
      <c r="GE15" s="771">
        <v>83</v>
      </c>
      <c r="GF15" s="766">
        <v>11</v>
      </c>
      <c r="GG15" s="766">
        <v>46</v>
      </c>
      <c r="GH15" s="86">
        <v>561</v>
      </c>
      <c r="GI15" s="86">
        <v>5</v>
      </c>
      <c r="GJ15" s="86">
        <v>1413</v>
      </c>
      <c r="GK15" s="86">
        <v>2002</v>
      </c>
      <c r="GL15" s="86">
        <v>4</v>
      </c>
      <c r="GM15" s="768">
        <v>2069244</v>
      </c>
      <c r="GN15" s="772">
        <v>5831</v>
      </c>
      <c r="GO15" s="86" t="s">
        <v>439</v>
      </c>
      <c r="GP15" s="86" t="s">
        <v>439</v>
      </c>
      <c r="GQ15" s="71">
        <v>15045</v>
      </c>
      <c r="GR15" s="74">
        <v>70</v>
      </c>
      <c r="GS15" s="71">
        <v>2560</v>
      </c>
      <c r="GT15" s="71">
        <v>12415</v>
      </c>
      <c r="GU15" s="71">
        <v>162868</v>
      </c>
      <c r="GV15" s="71">
        <v>763</v>
      </c>
      <c r="GW15" s="71">
        <v>35401</v>
      </c>
      <c r="GX15" s="71">
        <v>126704</v>
      </c>
      <c r="GY15" s="71">
        <v>1089</v>
      </c>
      <c r="GZ15" s="71">
        <v>10737</v>
      </c>
      <c r="HA15" s="71">
        <v>976387</v>
      </c>
      <c r="HB15" s="71">
        <v>2003</v>
      </c>
      <c r="HC15" s="71">
        <v>18257</v>
      </c>
      <c r="HD15" s="71">
        <v>424983</v>
      </c>
      <c r="HE15" s="71">
        <v>393</v>
      </c>
      <c r="HF15" s="71">
        <v>18438</v>
      </c>
      <c r="HG15" s="71">
        <v>646686.59</v>
      </c>
      <c r="HH15" s="74">
        <v>253</v>
      </c>
      <c r="HI15" s="86" t="s">
        <v>439</v>
      </c>
      <c r="HJ15" s="86" t="s">
        <v>439</v>
      </c>
      <c r="HK15" s="88">
        <v>155.06</v>
      </c>
      <c r="HL15" s="86">
        <v>8201</v>
      </c>
      <c r="HM15" s="71">
        <v>5102</v>
      </c>
      <c r="HN15" s="71">
        <v>3566</v>
      </c>
      <c r="HO15" s="87">
        <v>546</v>
      </c>
      <c r="HP15" s="72">
        <v>151</v>
      </c>
      <c r="HQ15" s="87">
        <v>25</v>
      </c>
      <c r="HR15" s="72">
        <v>38.299999999999997</v>
      </c>
      <c r="HS15" s="87">
        <v>217</v>
      </c>
      <c r="HT15" s="71">
        <v>3302453</v>
      </c>
      <c r="HU15" s="71">
        <v>26390050</v>
      </c>
      <c r="HV15" s="86">
        <v>2237195</v>
      </c>
      <c r="HW15" s="86">
        <v>2764910</v>
      </c>
      <c r="HX15" s="86">
        <v>478190</v>
      </c>
      <c r="HY15" s="86">
        <v>6310</v>
      </c>
      <c r="HZ15" s="86">
        <v>6260</v>
      </c>
      <c r="IA15" s="86">
        <v>204080</v>
      </c>
      <c r="IB15" s="86">
        <v>146910</v>
      </c>
      <c r="IC15" s="85">
        <v>5379</v>
      </c>
      <c r="ID15" s="85">
        <v>3372987</v>
      </c>
      <c r="IE15" s="85" t="s">
        <v>439</v>
      </c>
      <c r="IF15" s="79">
        <v>138</v>
      </c>
      <c r="IG15" s="79" t="s">
        <v>439</v>
      </c>
      <c r="IH15" s="85">
        <v>45</v>
      </c>
      <c r="II15" s="79" t="s">
        <v>439</v>
      </c>
      <c r="IJ15" s="85">
        <v>139529</v>
      </c>
      <c r="IK15" s="71">
        <v>213343</v>
      </c>
      <c r="IL15" s="79">
        <v>267</v>
      </c>
      <c r="IM15" s="113">
        <v>0</v>
      </c>
      <c r="IN15" s="112">
        <v>51.73</v>
      </c>
      <c r="IO15" s="85">
        <v>245463</v>
      </c>
      <c r="IP15" s="162" t="s">
        <v>439</v>
      </c>
      <c r="IQ15" s="94">
        <v>7</v>
      </c>
      <c r="IR15" s="94">
        <v>5.4</v>
      </c>
      <c r="IS15" s="72">
        <v>1851</v>
      </c>
      <c r="IT15" s="72">
        <v>1822.1</v>
      </c>
      <c r="IU15" s="86" t="s">
        <v>1255</v>
      </c>
      <c r="IV15" s="86" t="s">
        <v>1255</v>
      </c>
      <c r="IW15" s="86" t="s">
        <v>1255</v>
      </c>
      <c r="IX15" s="86" t="s">
        <v>1255</v>
      </c>
      <c r="IY15" s="86" t="s">
        <v>1255</v>
      </c>
      <c r="IZ15" s="86" t="s">
        <v>1255</v>
      </c>
      <c r="JA15" s="79">
        <v>18</v>
      </c>
      <c r="JB15" s="79">
        <v>34</v>
      </c>
      <c r="JC15" s="770">
        <v>61</v>
      </c>
      <c r="JD15" s="773">
        <v>0.84</v>
      </c>
      <c r="JE15" s="774">
        <v>80.30127790596643</v>
      </c>
      <c r="JF15" s="774">
        <v>2.7</v>
      </c>
      <c r="JG15" s="774">
        <v>9.4</v>
      </c>
      <c r="JH15" s="775">
        <v>89055362</v>
      </c>
      <c r="JI15" s="162">
        <v>44.1</v>
      </c>
      <c r="JJ15" s="162">
        <v>40.299999999999997</v>
      </c>
      <c r="JK15" s="162" t="s">
        <v>439</v>
      </c>
      <c r="JL15" s="162" t="s">
        <v>439</v>
      </c>
      <c r="JM15" s="162" t="s">
        <v>439</v>
      </c>
      <c r="JN15" s="162">
        <v>38</v>
      </c>
      <c r="JO15" s="776">
        <v>2055</v>
      </c>
      <c r="JP15" s="776">
        <v>116065300</v>
      </c>
      <c r="JQ15" s="776">
        <v>464083735.81999999</v>
      </c>
      <c r="JR15" s="776" t="s">
        <v>439</v>
      </c>
      <c r="JS15" s="72">
        <v>29</v>
      </c>
      <c r="JT15" s="72">
        <v>28.7</v>
      </c>
      <c r="JU15" s="71">
        <v>63677</v>
      </c>
      <c r="JV15" s="71">
        <v>1136</v>
      </c>
      <c r="JW15" s="71">
        <v>957</v>
      </c>
      <c r="JX15" s="71">
        <v>5029</v>
      </c>
      <c r="JY15" s="71">
        <v>6663</v>
      </c>
      <c r="JZ15" s="71">
        <v>6777</v>
      </c>
      <c r="KA15" s="71">
        <v>7617</v>
      </c>
      <c r="KB15" s="71">
        <v>9008</v>
      </c>
      <c r="KC15" s="71">
        <v>9713</v>
      </c>
      <c r="KD15" s="71">
        <v>8410</v>
      </c>
      <c r="KE15" s="71">
        <v>8015</v>
      </c>
      <c r="KF15" s="71">
        <v>6757</v>
      </c>
      <c r="KG15" s="71">
        <v>4727</v>
      </c>
      <c r="KH15" s="71">
        <v>5163</v>
      </c>
      <c r="KI15" s="86" t="s">
        <v>1255</v>
      </c>
      <c r="KJ15" s="86" t="s">
        <v>1255</v>
      </c>
      <c r="KK15" s="86" t="s">
        <v>1255</v>
      </c>
      <c r="KL15" s="86" t="s">
        <v>1255</v>
      </c>
      <c r="KM15" s="71">
        <v>7211</v>
      </c>
      <c r="KN15" s="71">
        <v>6820</v>
      </c>
      <c r="KO15" s="71">
        <v>7817</v>
      </c>
      <c r="KP15" s="71">
        <v>8601</v>
      </c>
      <c r="KQ15" s="71">
        <v>9533</v>
      </c>
      <c r="KR15" s="71">
        <v>10901</v>
      </c>
      <c r="KS15" s="71">
        <v>11645</v>
      </c>
      <c r="KT15" s="71">
        <v>10540</v>
      </c>
      <c r="KU15" s="71">
        <v>10601</v>
      </c>
      <c r="KV15" s="71">
        <v>10988</v>
      </c>
      <c r="KW15" s="71">
        <v>11712</v>
      </c>
      <c r="KX15" s="71">
        <v>37117</v>
      </c>
      <c r="KY15" s="86" t="s">
        <v>1255</v>
      </c>
      <c r="KZ15" s="86" t="s">
        <v>1255</v>
      </c>
      <c r="LA15" s="86" t="s">
        <v>1255</v>
      </c>
      <c r="LB15" s="86" t="s">
        <v>1255</v>
      </c>
    </row>
    <row r="16" spans="1:314" ht="12" customHeight="1">
      <c r="A16" s="3">
        <v>72044</v>
      </c>
      <c r="B16" s="555" t="s">
        <v>711</v>
      </c>
      <c r="C16" s="94">
        <v>1232.26</v>
      </c>
      <c r="D16" s="71">
        <v>312779</v>
      </c>
      <c r="E16" s="72">
        <v>11.3</v>
      </c>
      <c r="F16" s="72">
        <v>57.1</v>
      </c>
      <c r="G16" s="72">
        <v>31.6</v>
      </c>
      <c r="H16" s="79">
        <v>12525</v>
      </c>
      <c r="I16" s="79">
        <v>27449</v>
      </c>
      <c r="J16" s="79">
        <v>44074</v>
      </c>
      <c r="K16" s="71">
        <v>49273</v>
      </c>
      <c r="L16" s="71">
        <v>146559</v>
      </c>
      <c r="M16" s="71">
        <v>2640</v>
      </c>
      <c r="N16" s="71">
        <v>7580</v>
      </c>
      <c r="O16" s="71">
        <v>8210</v>
      </c>
      <c r="P16" s="71">
        <v>1227</v>
      </c>
      <c r="Q16" s="71">
        <v>1776</v>
      </c>
      <c r="R16" s="79">
        <v>326684</v>
      </c>
      <c r="S16" s="71">
        <v>332931</v>
      </c>
      <c r="T16" s="71">
        <v>326153</v>
      </c>
      <c r="U16" s="71">
        <v>348765</v>
      </c>
      <c r="V16" s="71">
        <v>1006428</v>
      </c>
      <c r="W16" s="71">
        <v>369703</v>
      </c>
      <c r="X16" s="71">
        <v>826267</v>
      </c>
      <c r="Y16" s="86">
        <v>99</v>
      </c>
      <c r="Z16" s="765">
        <v>79</v>
      </c>
      <c r="AA16" s="86">
        <v>0</v>
      </c>
      <c r="AB16" s="86">
        <v>2</v>
      </c>
      <c r="AC16" s="86">
        <v>2</v>
      </c>
      <c r="AD16" s="87">
        <v>37572</v>
      </c>
      <c r="AE16" s="71">
        <v>5472.76</v>
      </c>
      <c r="AF16" s="71">
        <v>2753.21</v>
      </c>
      <c r="AG16" s="71">
        <v>3823</v>
      </c>
      <c r="AH16" s="71">
        <v>415270</v>
      </c>
      <c r="AI16" s="71" t="s">
        <v>439</v>
      </c>
      <c r="AJ16" s="94">
        <v>59.70333333333334</v>
      </c>
      <c r="AK16" s="765">
        <v>31</v>
      </c>
      <c r="AL16" s="71">
        <v>2004</v>
      </c>
      <c r="AM16" s="74">
        <v>64</v>
      </c>
      <c r="AN16" s="71">
        <v>15695</v>
      </c>
      <c r="AO16" s="71">
        <v>1125</v>
      </c>
      <c r="AP16" s="71">
        <v>105</v>
      </c>
      <c r="AQ16" s="102">
        <v>39</v>
      </c>
      <c r="AR16" s="71">
        <v>8326</v>
      </c>
      <c r="AS16" s="71">
        <v>704</v>
      </c>
      <c r="AT16" s="71">
        <v>1</v>
      </c>
      <c r="AU16" s="71">
        <v>316</v>
      </c>
      <c r="AV16" s="71">
        <v>11</v>
      </c>
      <c r="AW16" s="71">
        <v>11</v>
      </c>
      <c r="AX16" s="74">
        <v>0</v>
      </c>
      <c r="AY16" s="74">
        <v>0</v>
      </c>
      <c r="AZ16" s="72">
        <v>17.7</v>
      </c>
      <c r="BA16" s="72">
        <v>3.6</v>
      </c>
      <c r="BB16" s="72">
        <v>100</v>
      </c>
      <c r="BC16" s="72">
        <v>12.4</v>
      </c>
      <c r="BD16" s="72">
        <v>106.1</v>
      </c>
      <c r="BE16" s="72">
        <v>0</v>
      </c>
      <c r="BF16" s="86">
        <v>6</v>
      </c>
      <c r="BG16" s="102">
        <v>14</v>
      </c>
      <c r="BH16" s="102">
        <v>5</v>
      </c>
      <c r="BI16" s="102">
        <v>9</v>
      </c>
      <c r="BJ16" s="102" t="s">
        <v>439</v>
      </c>
      <c r="BK16" s="86">
        <v>7</v>
      </c>
      <c r="BL16" s="86">
        <v>7</v>
      </c>
      <c r="BM16" s="102">
        <v>11</v>
      </c>
      <c r="BN16" s="102">
        <v>6</v>
      </c>
      <c r="BO16" s="74">
        <v>7</v>
      </c>
      <c r="BP16" s="71">
        <v>21610</v>
      </c>
      <c r="BQ16" s="74">
        <v>2</v>
      </c>
      <c r="BR16" s="71">
        <v>40701</v>
      </c>
      <c r="BS16" s="74">
        <v>3</v>
      </c>
      <c r="BT16" s="71">
        <v>124825</v>
      </c>
      <c r="BU16" s="74">
        <v>2</v>
      </c>
      <c r="BV16" s="71">
        <v>2400</v>
      </c>
      <c r="BW16" s="72">
        <v>51.1</v>
      </c>
      <c r="BX16" s="86">
        <v>1</v>
      </c>
      <c r="BY16" s="86">
        <v>2</v>
      </c>
      <c r="BZ16" s="86">
        <v>137</v>
      </c>
      <c r="CA16" s="86">
        <v>2132</v>
      </c>
      <c r="CB16" s="72">
        <v>42.7</v>
      </c>
      <c r="CC16" s="101">
        <v>1.29</v>
      </c>
      <c r="CD16" s="72">
        <v>33.6</v>
      </c>
      <c r="CE16" s="72">
        <v>5.08499294156079</v>
      </c>
      <c r="CF16" s="72">
        <v>59.722200000000001</v>
      </c>
      <c r="CG16" s="74">
        <v>26</v>
      </c>
      <c r="CH16" s="71">
        <v>4782</v>
      </c>
      <c r="CI16" s="74">
        <v>249</v>
      </c>
      <c r="CJ16" s="71">
        <v>469</v>
      </c>
      <c r="CK16" s="71">
        <v>4351</v>
      </c>
      <c r="CL16" s="71">
        <v>1132</v>
      </c>
      <c r="CM16" s="74">
        <v>381</v>
      </c>
      <c r="CN16" s="74">
        <v>776</v>
      </c>
      <c r="CO16" s="94">
        <v>1.36</v>
      </c>
      <c r="CP16" s="71" t="s">
        <v>439</v>
      </c>
      <c r="CQ16" s="74">
        <v>5</v>
      </c>
      <c r="CR16" s="74">
        <v>5</v>
      </c>
      <c r="CS16" s="74">
        <v>4</v>
      </c>
      <c r="CT16" s="74">
        <v>2</v>
      </c>
      <c r="CU16" s="74">
        <v>180</v>
      </c>
      <c r="CV16" s="74">
        <v>16</v>
      </c>
      <c r="CW16" s="71">
        <v>1320</v>
      </c>
      <c r="CX16" s="74">
        <v>12</v>
      </c>
      <c r="CY16" s="71">
        <v>1189</v>
      </c>
      <c r="CZ16" s="86">
        <v>44</v>
      </c>
      <c r="DA16" s="86">
        <v>642</v>
      </c>
      <c r="DB16" s="86">
        <v>24</v>
      </c>
      <c r="DC16" s="86">
        <v>175</v>
      </c>
      <c r="DD16" s="86">
        <v>21</v>
      </c>
      <c r="DE16" s="86">
        <v>561</v>
      </c>
      <c r="DF16" s="71">
        <v>12777</v>
      </c>
      <c r="DG16" s="71">
        <v>3234</v>
      </c>
      <c r="DH16" s="71">
        <v>2552</v>
      </c>
      <c r="DI16" s="71">
        <v>1148527.0870000001</v>
      </c>
      <c r="DJ16" s="71">
        <v>497021.26</v>
      </c>
      <c r="DK16" s="71">
        <v>709910.27500000002</v>
      </c>
      <c r="DL16" s="71">
        <v>98767</v>
      </c>
      <c r="DM16" s="74">
        <v>7</v>
      </c>
      <c r="DN16" s="71">
        <v>20982</v>
      </c>
      <c r="DO16" s="71">
        <v>3004</v>
      </c>
      <c r="DP16" s="71">
        <v>2022</v>
      </c>
      <c r="DQ16" s="86">
        <v>158</v>
      </c>
      <c r="DR16" s="86">
        <v>1173</v>
      </c>
      <c r="DS16" s="145">
        <v>3465</v>
      </c>
      <c r="DT16" s="71">
        <v>12593</v>
      </c>
      <c r="DU16" s="71">
        <v>2841</v>
      </c>
      <c r="DV16" s="71">
        <v>2578</v>
      </c>
      <c r="DW16" s="86">
        <v>368</v>
      </c>
      <c r="DX16" s="86">
        <v>313</v>
      </c>
      <c r="DY16" s="86">
        <v>2</v>
      </c>
      <c r="DZ16" s="86">
        <v>1872</v>
      </c>
      <c r="EA16" s="86">
        <v>31</v>
      </c>
      <c r="EB16" s="86">
        <v>17232</v>
      </c>
      <c r="EC16" s="86">
        <v>975</v>
      </c>
      <c r="ED16" s="766">
        <v>90</v>
      </c>
      <c r="EE16" s="71">
        <v>8161</v>
      </c>
      <c r="EF16" s="767">
        <v>7663</v>
      </c>
      <c r="EG16" s="74">
        <v>1</v>
      </c>
      <c r="EH16" s="768">
        <v>1475</v>
      </c>
      <c r="EI16" s="86">
        <v>71</v>
      </c>
      <c r="EJ16" s="86">
        <v>46</v>
      </c>
      <c r="EK16" s="72">
        <v>43.1</v>
      </c>
      <c r="EL16" s="86">
        <v>47</v>
      </c>
      <c r="EM16" s="86">
        <v>233</v>
      </c>
      <c r="EN16" s="86">
        <v>318</v>
      </c>
      <c r="EO16" s="87">
        <v>292</v>
      </c>
      <c r="EP16" s="87">
        <v>27</v>
      </c>
      <c r="EQ16" s="87">
        <v>1770</v>
      </c>
      <c r="ER16" s="71">
        <v>1936</v>
      </c>
      <c r="ES16" s="72">
        <v>95.2</v>
      </c>
      <c r="ET16" s="72">
        <v>93.9</v>
      </c>
      <c r="EU16" s="87">
        <v>56</v>
      </c>
      <c r="EV16" s="72">
        <v>12.97</v>
      </c>
      <c r="EW16" s="87">
        <v>61261</v>
      </c>
      <c r="EX16" s="72">
        <v>31.9</v>
      </c>
      <c r="EY16" s="87">
        <v>396862</v>
      </c>
      <c r="EZ16" s="162">
        <v>3.1</v>
      </c>
      <c r="FA16" s="86">
        <v>325</v>
      </c>
      <c r="FB16" s="86">
        <v>26</v>
      </c>
      <c r="FC16" s="125">
        <v>5696</v>
      </c>
      <c r="FD16" s="86">
        <v>111</v>
      </c>
      <c r="FE16" s="86" t="s">
        <v>1255</v>
      </c>
      <c r="FF16" s="86">
        <v>100</v>
      </c>
      <c r="FG16" s="72">
        <v>100</v>
      </c>
      <c r="FH16" s="71">
        <v>120996</v>
      </c>
      <c r="FI16" s="71">
        <v>6353</v>
      </c>
      <c r="FJ16" s="71">
        <v>28</v>
      </c>
      <c r="FK16" s="768">
        <v>108473</v>
      </c>
      <c r="FL16" s="71">
        <v>96636</v>
      </c>
      <c r="FM16" s="71">
        <v>9682</v>
      </c>
      <c r="FN16" s="71">
        <v>2155</v>
      </c>
      <c r="FO16" s="71">
        <v>6170</v>
      </c>
      <c r="FP16" s="769">
        <v>23.3</v>
      </c>
      <c r="FQ16" s="766">
        <v>276</v>
      </c>
      <c r="FR16" s="770">
        <v>16.2</v>
      </c>
      <c r="FS16" s="767">
        <v>12024</v>
      </c>
      <c r="FT16" s="86">
        <v>48</v>
      </c>
      <c r="FU16" s="86">
        <v>362</v>
      </c>
      <c r="FV16" s="86">
        <v>603</v>
      </c>
      <c r="FW16" s="96">
        <v>18</v>
      </c>
      <c r="FX16" s="95">
        <v>466</v>
      </c>
      <c r="FY16" s="149">
        <v>64.484396444559408</v>
      </c>
      <c r="FZ16" s="145">
        <v>38000</v>
      </c>
      <c r="GA16" s="770">
        <v>99.8</v>
      </c>
      <c r="GB16" s="770">
        <v>90.2</v>
      </c>
      <c r="GC16" s="72">
        <v>54.9</v>
      </c>
      <c r="GD16" s="80">
        <v>69</v>
      </c>
      <c r="GE16" s="771">
        <v>77</v>
      </c>
      <c r="GF16" s="766">
        <v>13</v>
      </c>
      <c r="GG16" s="766">
        <v>80</v>
      </c>
      <c r="GH16" s="86">
        <v>744</v>
      </c>
      <c r="GI16" s="86">
        <v>13</v>
      </c>
      <c r="GJ16" s="86">
        <v>1271</v>
      </c>
      <c r="GK16" s="86">
        <v>1943</v>
      </c>
      <c r="GL16" s="86">
        <v>3</v>
      </c>
      <c r="GM16" s="768">
        <v>3812345</v>
      </c>
      <c r="GN16" s="772">
        <v>6658</v>
      </c>
      <c r="GO16" s="86">
        <v>14747950</v>
      </c>
      <c r="GP16" s="86">
        <v>14074968</v>
      </c>
      <c r="GQ16" s="71">
        <v>13868</v>
      </c>
      <c r="GR16" s="74">
        <v>110</v>
      </c>
      <c r="GS16" s="71">
        <v>2724</v>
      </c>
      <c r="GT16" s="71">
        <v>11034</v>
      </c>
      <c r="GU16" s="71">
        <v>143648</v>
      </c>
      <c r="GV16" s="71">
        <v>1699</v>
      </c>
      <c r="GW16" s="71">
        <v>43070</v>
      </c>
      <c r="GX16" s="71">
        <v>98879</v>
      </c>
      <c r="GY16" s="71">
        <v>628</v>
      </c>
      <c r="GZ16" s="71">
        <v>5017</v>
      </c>
      <c r="HA16" s="71">
        <v>430893</v>
      </c>
      <c r="HB16" s="71">
        <v>2333</v>
      </c>
      <c r="HC16" s="71">
        <v>18688</v>
      </c>
      <c r="HD16" s="71">
        <v>379340</v>
      </c>
      <c r="HE16" s="71">
        <v>552</v>
      </c>
      <c r="HF16" s="71">
        <v>24573</v>
      </c>
      <c r="HG16" s="71">
        <v>885340.33</v>
      </c>
      <c r="HH16" s="74">
        <v>361</v>
      </c>
      <c r="HI16" s="86" t="s">
        <v>439</v>
      </c>
      <c r="HJ16" s="86" t="s">
        <v>439</v>
      </c>
      <c r="HK16" s="501">
        <v>112.59</v>
      </c>
      <c r="HL16" s="86">
        <v>2679.6</v>
      </c>
      <c r="HM16" s="71">
        <v>4960</v>
      </c>
      <c r="HN16" s="71">
        <v>3116</v>
      </c>
      <c r="HO16" s="87">
        <v>259</v>
      </c>
      <c r="HP16" s="72">
        <v>819</v>
      </c>
      <c r="HQ16" s="87">
        <v>7</v>
      </c>
      <c r="HR16" s="72">
        <v>29.2</v>
      </c>
      <c r="HS16" s="87">
        <v>369</v>
      </c>
      <c r="HT16" s="71">
        <v>3516743</v>
      </c>
      <c r="HU16" s="71">
        <v>27164573</v>
      </c>
      <c r="HV16" s="86">
        <v>2111740.9000000004</v>
      </c>
      <c r="HW16" s="86">
        <v>2570666</v>
      </c>
      <c r="HX16" s="86">
        <v>474827.8</v>
      </c>
      <c r="HY16" s="86">
        <v>7200</v>
      </c>
      <c r="HZ16" s="86">
        <v>4280</v>
      </c>
      <c r="IA16" s="86">
        <v>338140</v>
      </c>
      <c r="IB16" s="86">
        <v>256320</v>
      </c>
      <c r="IC16" s="85">
        <v>3980</v>
      </c>
      <c r="ID16" s="85">
        <v>3090545</v>
      </c>
      <c r="IE16" s="85">
        <v>0</v>
      </c>
      <c r="IF16" s="79">
        <v>153</v>
      </c>
      <c r="IG16" s="79">
        <v>0</v>
      </c>
      <c r="IH16" s="85">
        <v>102</v>
      </c>
      <c r="II16" s="79">
        <v>0</v>
      </c>
      <c r="IJ16" s="85">
        <v>166718</v>
      </c>
      <c r="IK16" s="71">
        <v>221862</v>
      </c>
      <c r="IL16" s="79">
        <v>57097</v>
      </c>
      <c r="IM16" s="113">
        <v>0</v>
      </c>
      <c r="IN16" s="112">
        <v>42.64</v>
      </c>
      <c r="IO16" s="85">
        <v>143992</v>
      </c>
      <c r="IP16" s="162" t="s">
        <v>439</v>
      </c>
      <c r="IQ16" s="94">
        <v>2.89</v>
      </c>
      <c r="IR16" s="94">
        <v>1.75</v>
      </c>
      <c r="IS16" s="72">
        <v>2145.9</v>
      </c>
      <c r="IT16" s="72">
        <v>2131.8999999999996</v>
      </c>
      <c r="IU16" s="86" t="s">
        <v>1255</v>
      </c>
      <c r="IV16" s="86" t="s">
        <v>1255</v>
      </c>
      <c r="IW16" s="86" t="s">
        <v>1255</v>
      </c>
      <c r="IX16" s="86" t="s">
        <v>1255</v>
      </c>
      <c r="IY16" s="86" t="s">
        <v>1255</v>
      </c>
      <c r="IZ16" s="86" t="s">
        <v>1255</v>
      </c>
      <c r="JA16" s="79">
        <v>7</v>
      </c>
      <c r="JB16" s="79">
        <v>11</v>
      </c>
      <c r="JC16" s="770">
        <v>73</v>
      </c>
      <c r="JD16" s="773">
        <v>0.78900000000000003</v>
      </c>
      <c r="JE16" s="774">
        <v>86</v>
      </c>
      <c r="JF16" s="774">
        <v>7.8</v>
      </c>
      <c r="JG16" s="774">
        <v>10.3</v>
      </c>
      <c r="JH16" s="775">
        <v>132419274</v>
      </c>
      <c r="JI16" s="162">
        <v>44</v>
      </c>
      <c r="JJ16" s="162">
        <v>45.1</v>
      </c>
      <c r="JK16" s="162" t="s">
        <v>439</v>
      </c>
      <c r="JL16" s="162" t="s">
        <v>439</v>
      </c>
      <c r="JM16" s="162">
        <v>2.7</v>
      </c>
      <c r="JN16" s="162">
        <v>45.9</v>
      </c>
      <c r="JO16" s="776">
        <v>3749</v>
      </c>
      <c r="JP16" s="776">
        <v>574059324</v>
      </c>
      <c r="JQ16" s="776">
        <v>272531700</v>
      </c>
      <c r="JR16" s="776">
        <v>16297</v>
      </c>
      <c r="JS16" s="72">
        <v>24</v>
      </c>
      <c r="JT16" s="72">
        <v>28.3</v>
      </c>
      <c r="JU16" s="71">
        <v>56737</v>
      </c>
      <c r="JV16" s="71">
        <v>954</v>
      </c>
      <c r="JW16" s="71">
        <v>922</v>
      </c>
      <c r="JX16" s="71">
        <v>4318</v>
      </c>
      <c r="JY16" s="71">
        <v>5626</v>
      </c>
      <c r="JZ16" s="71">
        <v>5814</v>
      </c>
      <c r="KA16" s="71">
        <v>6720</v>
      </c>
      <c r="KB16" s="71">
        <v>8041</v>
      </c>
      <c r="KC16" s="71">
        <v>9154</v>
      </c>
      <c r="KD16" s="71">
        <v>8074</v>
      </c>
      <c r="KE16" s="71">
        <v>7889</v>
      </c>
      <c r="KF16" s="71">
        <v>6580</v>
      </c>
      <c r="KG16" s="71">
        <v>4686</v>
      </c>
      <c r="KH16" s="71">
        <v>4717</v>
      </c>
      <c r="KI16" s="86" t="s">
        <v>1255</v>
      </c>
      <c r="KJ16" s="86" t="s">
        <v>1255</v>
      </c>
      <c r="KK16" s="86" t="s">
        <v>1255</v>
      </c>
      <c r="KL16" s="86" t="s">
        <v>1255</v>
      </c>
      <c r="KM16" s="71">
        <v>6993</v>
      </c>
      <c r="KN16" s="71">
        <v>5689</v>
      </c>
      <c r="KO16" s="71">
        <v>6736</v>
      </c>
      <c r="KP16" s="71">
        <v>7523</v>
      </c>
      <c r="KQ16" s="71">
        <v>8663</v>
      </c>
      <c r="KR16" s="71">
        <v>9889</v>
      </c>
      <c r="KS16" s="71">
        <v>11227</v>
      </c>
      <c r="KT16" s="71">
        <v>10328</v>
      </c>
      <c r="KU16" s="71">
        <v>10833</v>
      </c>
      <c r="KV16" s="71">
        <v>11308</v>
      </c>
      <c r="KW16" s="71">
        <v>13103</v>
      </c>
      <c r="KX16" s="71">
        <v>44819</v>
      </c>
      <c r="KY16" s="86" t="s">
        <v>1255</v>
      </c>
      <c r="KZ16" s="86" t="s">
        <v>1255</v>
      </c>
      <c r="LA16" s="86" t="s">
        <v>1255</v>
      </c>
      <c r="LB16" s="86" t="s">
        <v>1255</v>
      </c>
    </row>
    <row r="17" spans="1:314" s="786" customFormat="1" ht="12" customHeight="1">
      <c r="A17" s="133">
        <v>82015</v>
      </c>
      <c r="B17" s="569" t="s">
        <v>1205</v>
      </c>
      <c r="C17" s="778">
        <v>217.32</v>
      </c>
      <c r="D17" s="779">
        <v>270461</v>
      </c>
      <c r="E17" s="780">
        <v>12.6</v>
      </c>
      <c r="F17" s="780">
        <v>60.5</v>
      </c>
      <c r="G17" s="780">
        <v>26.9</v>
      </c>
      <c r="H17" s="781">
        <v>12723</v>
      </c>
      <c r="I17" s="781">
        <v>26708</v>
      </c>
      <c r="J17" s="781">
        <v>41331</v>
      </c>
      <c r="K17" s="781">
        <v>38095</v>
      </c>
      <c r="L17" s="779">
        <v>129340</v>
      </c>
      <c r="M17" s="779">
        <v>3517</v>
      </c>
      <c r="N17" s="779">
        <v>10872</v>
      </c>
      <c r="O17" s="779">
        <v>10073</v>
      </c>
      <c r="P17" s="779">
        <v>1330</v>
      </c>
      <c r="Q17" s="779">
        <v>1869</v>
      </c>
      <c r="R17" s="781">
        <v>269654</v>
      </c>
      <c r="S17" s="779">
        <v>270685</v>
      </c>
      <c r="T17" s="779">
        <v>297839</v>
      </c>
      <c r="U17" s="121">
        <v>366468</v>
      </c>
      <c r="V17" s="79">
        <v>1215996</v>
      </c>
      <c r="W17" s="121">
        <v>528593</v>
      </c>
      <c r="X17" s="782">
        <v>990039</v>
      </c>
      <c r="Y17" s="121">
        <v>48</v>
      </c>
      <c r="Z17" s="765">
        <v>98</v>
      </c>
      <c r="AA17" s="121">
        <v>34</v>
      </c>
      <c r="AB17" s="121">
        <v>32</v>
      </c>
      <c r="AC17" s="121">
        <v>16</v>
      </c>
      <c r="AD17" s="121" t="s">
        <v>439</v>
      </c>
      <c r="AE17" s="79">
        <v>1711</v>
      </c>
      <c r="AF17" s="79">
        <v>1738</v>
      </c>
      <c r="AG17" s="79" t="s">
        <v>439</v>
      </c>
      <c r="AH17" s="121">
        <v>49724</v>
      </c>
      <c r="AI17" s="121">
        <v>1514</v>
      </c>
      <c r="AJ17" s="170" t="s">
        <v>439</v>
      </c>
      <c r="AK17" s="765">
        <v>24</v>
      </c>
      <c r="AL17" s="782">
        <v>2480</v>
      </c>
      <c r="AM17" s="783">
        <v>32</v>
      </c>
      <c r="AN17" s="782">
        <v>12798</v>
      </c>
      <c r="AO17" s="121">
        <v>804</v>
      </c>
      <c r="AP17" s="121">
        <v>228</v>
      </c>
      <c r="AQ17" s="784">
        <v>15</v>
      </c>
      <c r="AR17" s="782">
        <v>6232</v>
      </c>
      <c r="AS17" s="121">
        <v>484</v>
      </c>
      <c r="AT17" s="121">
        <v>2</v>
      </c>
      <c r="AU17" s="121">
        <v>392</v>
      </c>
      <c r="AV17" s="121">
        <v>38</v>
      </c>
      <c r="AW17" s="121">
        <v>50</v>
      </c>
      <c r="AX17" s="121">
        <v>1</v>
      </c>
      <c r="AY17" s="121">
        <v>1845</v>
      </c>
      <c r="AZ17" s="147" t="s">
        <v>439</v>
      </c>
      <c r="BA17" s="147" t="s">
        <v>439</v>
      </c>
      <c r="BB17" s="147">
        <v>100</v>
      </c>
      <c r="BC17" s="471">
        <v>118.8</v>
      </c>
      <c r="BD17" s="471">
        <v>120.2</v>
      </c>
      <c r="BE17" s="471">
        <v>0</v>
      </c>
      <c r="BF17" s="121">
        <v>16</v>
      </c>
      <c r="BG17" s="121">
        <v>16</v>
      </c>
      <c r="BH17" s="121">
        <v>15</v>
      </c>
      <c r="BI17" s="121">
        <v>22</v>
      </c>
      <c r="BJ17" s="121">
        <v>46</v>
      </c>
      <c r="BK17" s="121">
        <v>1</v>
      </c>
      <c r="BL17" s="121">
        <v>1</v>
      </c>
      <c r="BM17" s="121">
        <v>6</v>
      </c>
      <c r="BN17" s="121">
        <v>2</v>
      </c>
      <c r="BO17" s="783">
        <v>6</v>
      </c>
      <c r="BP17" s="782">
        <v>36735</v>
      </c>
      <c r="BQ17" s="783">
        <v>2</v>
      </c>
      <c r="BR17" s="782">
        <v>78810</v>
      </c>
      <c r="BS17" s="783">
        <v>6</v>
      </c>
      <c r="BT17" s="782">
        <v>229675</v>
      </c>
      <c r="BU17" s="783">
        <v>4</v>
      </c>
      <c r="BV17" s="782">
        <v>1584</v>
      </c>
      <c r="BW17" s="471">
        <v>41</v>
      </c>
      <c r="BX17" s="121">
        <v>1</v>
      </c>
      <c r="BY17" s="121">
        <v>2</v>
      </c>
      <c r="BZ17" s="121">
        <v>341</v>
      </c>
      <c r="CA17" s="121">
        <v>9901</v>
      </c>
      <c r="CB17" s="147">
        <v>93.6</v>
      </c>
      <c r="CC17" s="472">
        <v>1.49</v>
      </c>
      <c r="CD17" s="471">
        <v>30.8</v>
      </c>
      <c r="CE17" s="147">
        <v>3.894984816160886</v>
      </c>
      <c r="CF17" s="147">
        <v>62.731810000000003</v>
      </c>
      <c r="CG17" s="783">
        <v>25</v>
      </c>
      <c r="CH17" s="782">
        <v>3465</v>
      </c>
      <c r="CI17" s="783">
        <v>255</v>
      </c>
      <c r="CJ17" s="782">
        <v>771</v>
      </c>
      <c r="CK17" s="71">
        <v>2963</v>
      </c>
      <c r="CL17" s="71">
        <v>796</v>
      </c>
      <c r="CM17" s="74">
        <v>291</v>
      </c>
      <c r="CN17" s="74">
        <v>439</v>
      </c>
      <c r="CO17" s="170">
        <v>1.5</v>
      </c>
      <c r="CP17" s="79">
        <v>52923000</v>
      </c>
      <c r="CQ17" s="121">
        <v>1</v>
      </c>
      <c r="CR17" s="121">
        <v>1</v>
      </c>
      <c r="CS17" s="783">
        <v>7</v>
      </c>
      <c r="CT17" s="783">
        <v>2</v>
      </c>
      <c r="CU17" s="783">
        <v>170</v>
      </c>
      <c r="CV17" s="783">
        <v>26</v>
      </c>
      <c r="CW17" s="782">
        <v>1748</v>
      </c>
      <c r="CX17" s="783">
        <v>13</v>
      </c>
      <c r="CY17" s="782">
        <v>1138</v>
      </c>
      <c r="CZ17" s="121">
        <v>27</v>
      </c>
      <c r="DA17" s="121">
        <v>522</v>
      </c>
      <c r="DB17" s="121">
        <v>2</v>
      </c>
      <c r="DC17" s="121">
        <v>24</v>
      </c>
      <c r="DD17" s="121">
        <v>6</v>
      </c>
      <c r="DE17" s="121">
        <v>169</v>
      </c>
      <c r="DF17" s="79">
        <v>8040</v>
      </c>
      <c r="DG17" s="79">
        <v>1802</v>
      </c>
      <c r="DH17" s="79">
        <v>2375</v>
      </c>
      <c r="DI17" s="79">
        <v>828129.18299999996</v>
      </c>
      <c r="DJ17" s="79">
        <v>313277.386</v>
      </c>
      <c r="DK17" s="79">
        <v>656172.00399999996</v>
      </c>
      <c r="DL17" s="782">
        <v>72241</v>
      </c>
      <c r="DM17" s="783">
        <v>1</v>
      </c>
      <c r="DN17" s="79">
        <v>14048</v>
      </c>
      <c r="DO17" s="79">
        <v>1638</v>
      </c>
      <c r="DP17" s="79">
        <v>1033</v>
      </c>
      <c r="DQ17" s="121">
        <v>104</v>
      </c>
      <c r="DR17" s="121">
        <v>941</v>
      </c>
      <c r="DS17" s="154">
        <v>3461</v>
      </c>
      <c r="DT17" s="79">
        <v>8492</v>
      </c>
      <c r="DU17" s="79">
        <v>2551</v>
      </c>
      <c r="DV17" s="79">
        <v>2633</v>
      </c>
      <c r="DW17" s="121">
        <v>415</v>
      </c>
      <c r="DX17" s="121">
        <v>270</v>
      </c>
      <c r="DY17" s="121">
        <v>3</v>
      </c>
      <c r="DZ17" s="121">
        <v>1834</v>
      </c>
      <c r="EA17" s="121">
        <v>59</v>
      </c>
      <c r="EB17" s="121">
        <v>18572</v>
      </c>
      <c r="EC17" s="121">
        <v>1081</v>
      </c>
      <c r="ED17" s="766">
        <v>105</v>
      </c>
      <c r="EE17" s="782">
        <v>9080</v>
      </c>
      <c r="EF17" s="767">
        <v>7690</v>
      </c>
      <c r="EG17" s="121">
        <v>3</v>
      </c>
      <c r="EH17" s="768">
        <v>1175</v>
      </c>
      <c r="EI17" s="121">
        <v>90</v>
      </c>
      <c r="EJ17" s="121">
        <v>82</v>
      </c>
      <c r="EK17" s="147">
        <v>70.099999999999994</v>
      </c>
      <c r="EL17" s="121">
        <v>61</v>
      </c>
      <c r="EM17" s="121">
        <v>280</v>
      </c>
      <c r="EN17" s="121">
        <v>1021</v>
      </c>
      <c r="EO17" s="121">
        <v>157</v>
      </c>
      <c r="EP17" s="121">
        <v>55</v>
      </c>
      <c r="EQ17" s="121">
        <v>1857</v>
      </c>
      <c r="ER17" s="79">
        <v>1977</v>
      </c>
      <c r="ES17" s="471">
        <v>87.1</v>
      </c>
      <c r="ET17" s="471">
        <v>87.7</v>
      </c>
      <c r="EU17" s="121">
        <v>48</v>
      </c>
      <c r="EV17" s="785">
        <v>19.3</v>
      </c>
      <c r="EW17" s="121">
        <v>55287</v>
      </c>
      <c r="EX17" s="471">
        <v>23.4</v>
      </c>
      <c r="EY17" s="121">
        <v>331274</v>
      </c>
      <c r="EZ17" s="466">
        <v>5.6</v>
      </c>
      <c r="FA17" s="121">
        <v>426</v>
      </c>
      <c r="FB17" s="121">
        <v>13</v>
      </c>
      <c r="FC17" s="79">
        <v>4623</v>
      </c>
      <c r="FD17" s="121">
        <v>112</v>
      </c>
      <c r="FE17" s="121" t="s">
        <v>1255</v>
      </c>
      <c r="FF17" s="121">
        <v>100</v>
      </c>
      <c r="FG17" s="147">
        <v>100</v>
      </c>
      <c r="FH17" s="782">
        <v>97527</v>
      </c>
      <c r="FI17" s="782">
        <v>5603</v>
      </c>
      <c r="FJ17" s="79">
        <v>63</v>
      </c>
      <c r="FK17" s="768">
        <v>89124</v>
      </c>
      <c r="FL17" s="79">
        <v>79673</v>
      </c>
      <c r="FM17" s="782">
        <v>6518</v>
      </c>
      <c r="FN17" s="782">
        <v>2933</v>
      </c>
      <c r="FO17" s="782">
        <v>2800</v>
      </c>
      <c r="FP17" s="769">
        <v>19.2</v>
      </c>
      <c r="FQ17" s="766">
        <v>144</v>
      </c>
      <c r="FR17" s="770">
        <v>11.6</v>
      </c>
      <c r="FS17" s="767">
        <v>7789</v>
      </c>
      <c r="FT17" s="121">
        <v>0</v>
      </c>
      <c r="FU17" s="121">
        <v>49</v>
      </c>
      <c r="FV17" s="121">
        <v>85</v>
      </c>
      <c r="FW17" s="121">
        <v>32</v>
      </c>
      <c r="FX17" s="121">
        <v>843</v>
      </c>
      <c r="FY17" s="502">
        <v>56.979916104202211</v>
      </c>
      <c r="FZ17" s="154">
        <v>46200</v>
      </c>
      <c r="GA17" s="770">
        <v>99.4</v>
      </c>
      <c r="GB17" s="770">
        <v>88.72</v>
      </c>
      <c r="GC17" s="785">
        <v>79.900000000000006</v>
      </c>
      <c r="GD17" s="471">
        <v>10.5</v>
      </c>
      <c r="GE17" s="771">
        <v>86</v>
      </c>
      <c r="GF17" s="766">
        <v>11</v>
      </c>
      <c r="GG17" s="766">
        <v>41</v>
      </c>
      <c r="GH17" s="121">
        <v>653</v>
      </c>
      <c r="GI17" s="121">
        <v>1</v>
      </c>
      <c r="GJ17" s="121">
        <v>1491</v>
      </c>
      <c r="GK17" s="121">
        <v>1884</v>
      </c>
      <c r="GL17" s="121">
        <v>5</v>
      </c>
      <c r="GM17" s="768">
        <v>1616100</v>
      </c>
      <c r="GN17" s="772">
        <v>4166</v>
      </c>
      <c r="GO17" s="121" t="s">
        <v>439</v>
      </c>
      <c r="GP17" s="121" t="s">
        <v>439</v>
      </c>
      <c r="GQ17" s="79">
        <v>12442</v>
      </c>
      <c r="GR17" s="121">
        <v>35</v>
      </c>
      <c r="GS17" s="79">
        <v>1604</v>
      </c>
      <c r="GT17" s="79">
        <v>10803</v>
      </c>
      <c r="GU17" s="79">
        <v>144093</v>
      </c>
      <c r="GV17" s="79">
        <v>431</v>
      </c>
      <c r="GW17" s="79">
        <v>17038</v>
      </c>
      <c r="GX17" s="79">
        <v>126624</v>
      </c>
      <c r="GY17" s="782">
        <v>812</v>
      </c>
      <c r="GZ17" s="79">
        <v>8743</v>
      </c>
      <c r="HA17" s="782">
        <v>1189678</v>
      </c>
      <c r="HB17" s="782">
        <v>1905</v>
      </c>
      <c r="HC17" s="79">
        <v>17002</v>
      </c>
      <c r="HD17" s="782">
        <v>379015</v>
      </c>
      <c r="HE17" s="79">
        <v>185</v>
      </c>
      <c r="HF17" s="79">
        <v>5397</v>
      </c>
      <c r="HG17" s="79">
        <v>126471.4</v>
      </c>
      <c r="HH17" s="121">
        <v>113</v>
      </c>
      <c r="HI17" s="121">
        <v>5925</v>
      </c>
      <c r="HJ17" s="121">
        <v>141154</v>
      </c>
      <c r="HK17" s="170">
        <v>74.34</v>
      </c>
      <c r="HL17" s="121">
        <v>3813</v>
      </c>
      <c r="HM17" s="79">
        <v>3646</v>
      </c>
      <c r="HN17" s="79">
        <v>2099</v>
      </c>
      <c r="HO17" s="87">
        <v>290</v>
      </c>
      <c r="HP17" s="72">
        <v>94.4</v>
      </c>
      <c r="HQ17" s="87">
        <v>6</v>
      </c>
      <c r="HR17" s="72">
        <v>26.8</v>
      </c>
      <c r="HS17" s="87">
        <v>96</v>
      </c>
      <c r="HT17" s="71">
        <v>2185682</v>
      </c>
      <c r="HU17" s="71">
        <v>12855600</v>
      </c>
      <c r="HV17" s="86">
        <v>964749</v>
      </c>
      <c r="HW17" s="86">
        <v>1873823</v>
      </c>
      <c r="HX17" s="86">
        <v>477829</v>
      </c>
      <c r="HY17" s="86">
        <v>22488</v>
      </c>
      <c r="HZ17" s="86">
        <v>23500</v>
      </c>
      <c r="IA17" s="86">
        <v>224275</v>
      </c>
      <c r="IB17" s="86">
        <v>144216</v>
      </c>
      <c r="IC17" s="85">
        <v>11615</v>
      </c>
      <c r="ID17" s="85">
        <v>7113439</v>
      </c>
      <c r="IE17" s="85" t="s">
        <v>439</v>
      </c>
      <c r="IF17" s="79">
        <v>222</v>
      </c>
      <c r="IG17" s="79" t="s">
        <v>439</v>
      </c>
      <c r="IH17" s="85">
        <v>144</v>
      </c>
      <c r="II17" s="79" t="s">
        <v>439</v>
      </c>
      <c r="IJ17" s="85">
        <v>47862</v>
      </c>
      <c r="IK17" s="71">
        <v>189575</v>
      </c>
      <c r="IL17" s="79">
        <v>30700</v>
      </c>
      <c r="IM17" s="113">
        <v>0</v>
      </c>
      <c r="IN17" s="112">
        <v>37.51</v>
      </c>
      <c r="IO17" s="85">
        <v>174150</v>
      </c>
      <c r="IP17" s="162">
        <v>0.23</v>
      </c>
      <c r="IQ17" s="94">
        <v>12.4</v>
      </c>
      <c r="IR17" s="94">
        <v>10</v>
      </c>
      <c r="IS17" s="72">
        <v>544.6</v>
      </c>
      <c r="IT17" s="72">
        <v>541.4</v>
      </c>
      <c r="IU17" s="121" t="s">
        <v>1255</v>
      </c>
      <c r="IV17" s="121" t="s">
        <v>1255</v>
      </c>
      <c r="IW17" s="121" t="s">
        <v>1255</v>
      </c>
      <c r="IX17" s="121" t="s">
        <v>1255</v>
      </c>
      <c r="IY17" s="121" t="s">
        <v>1255</v>
      </c>
      <c r="IZ17" s="121" t="s">
        <v>1255</v>
      </c>
      <c r="JA17" s="79">
        <v>0</v>
      </c>
      <c r="JB17" s="79">
        <v>12</v>
      </c>
      <c r="JC17" s="770">
        <v>53.6</v>
      </c>
      <c r="JD17" s="773">
        <v>0.83</v>
      </c>
      <c r="JE17" s="774">
        <v>92.4</v>
      </c>
      <c r="JF17" s="774">
        <v>9.3000000000000007</v>
      </c>
      <c r="JG17" s="774">
        <v>9.6999999999999993</v>
      </c>
      <c r="JH17" s="775">
        <v>140205373</v>
      </c>
      <c r="JI17" s="162">
        <v>39.5</v>
      </c>
      <c r="JJ17" s="162">
        <v>52.4</v>
      </c>
      <c r="JK17" s="162" t="s">
        <v>439</v>
      </c>
      <c r="JL17" s="162" t="s">
        <v>439</v>
      </c>
      <c r="JM17" s="162">
        <v>123.1</v>
      </c>
      <c r="JN17" s="162">
        <v>33.799999999999997</v>
      </c>
      <c r="JO17" s="776">
        <v>2056</v>
      </c>
      <c r="JP17" s="776">
        <v>233514400</v>
      </c>
      <c r="JQ17" s="776">
        <v>615594114.25999999</v>
      </c>
      <c r="JR17" s="776">
        <v>49367</v>
      </c>
      <c r="JS17" s="72">
        <v>16</v>
      </c>
      <c r="JT17" s="72">
        <v>32.799999999999997</v>
      </c>
      <c r="JU17" s="71">
        <v>51785</v>
      </c>
      <c r="JV17" s="71">
        <v>1056</v>
      </c>
      <c r="JW17" s="71">
        <v>912</v>
      </c>
      <c r="JX17" s="71">
        <v>4277</v>
      </c>
      <c r="JY17" s="71">
        <v>5249</v>
      </c>
      <c r="JZ17" s="71">
        <v>5546</v>
      </c>
      <c r="KA17" s="71">
        <v>6330</v>
      </c>
      <c r="KB17" s="71">
        <v>7060</v>
      </c>
      <c r="KC17" s="71">
        <v>8334</v>
      </c>
      <c r="KD17" s="71">
        <v>7269</v>
      </c>
      <c r="KE17" s="71">
        <v>6182</v>
      </c>
      <c r="KF17" s="71">
        <v>4726</v>
      </c>
      <c r="KG17" s="71">
        <v>3401</v>
      </c>
      <c r="KH17" s="71">
        <v>4143</v>
      </c>
      <c r="KI17" s="121" t="s">
        <v>1255</v>
      </c>
      <c r="KJ17" s="121" t="s">
        <v>1255</v>
      </c>
      <c r="KK17" s="121" t="s">
        <v>1255</v>
      </c>
      <c r="KL17" s="121" t="s">
        <v>1255</v>
      </c>
      <c r="KM17" s="71">
        <v>5931</v>
      </c>
      <c r="KN17" s="71">
        <v>5885</v>
      </c>
      <c r="KO17" s="71">
        <v>6200</v>
      </c>
      <c r="KP17" s="71">
        <v>7296</v>
      </c>
      <c r="KQ17" s="71">
        <v>8313</v>
      </c>
      <c r="KR17" s="71">
        <v>9025</v>
      </c>
      <c r="KS17" s="71">
        <v>10366</v>
      </c>
      <c r="KT17" s="71">
        <v>9193</v>
      </c>
      <c r="KU17" s="71">
        <v>8446</v>
      </c>
      <c r="KV17" s="71">
        <v>7829</v>
      </c>
      <c r="KW17" s="71">
        <v>8505</v>
      </c>
      <c r="KX17" s="71">
        <v>31595</v>
      </c>
      <c r="KY17" s="121" t="s">
        <v>1255</v>
      </c>
      <c r="KZ17" s="121" t="s">
        <v>1255</v>
      </c>
      <c r="LA17" s="121" t="s">
        <v>1255</v>
      </c>
      <c r="LB17" s="121" t="s">
        <v>1255</v>
      </c>
    </row>
    <row r="18" spans="1:314" s="786" customFormat="1" ht="12" customHeight="1">
      <c r="A18" s="133">
        <v>92011</v>
      </c>
      <c r="B18" s="569" t="s">
        <v>407</v>
      </c>
      <c r="C18" s="778">
        <v>416.85</v>
      </c>
      <c r="D18" s="779">
        <v>517346</v>
      </c>
      <c r="E18" s="780">
        <v>12.799944331259899</v>
      </c>
      <c r="F18" s="780">
        <v>61.3028804707101</v>
      </c>
      <c r="G18" s="780">
        <v>25.897175198029899</v>
      </c>
      <c r="H18" s="781">
        <v>23945</v>
      </c>
      <c r="I18" s="781">
        <v>51794</v>
      </c>
      <c r="J18" s="781">
        <v>80860</v>
      </c>
      <c r="K18" s="781">
        <v>66606</v>
      </c>
      <c r="L18" s="779">
        <v>240139</v>
      </c>
      <c r="M18" s="779">
        <v>9041</v>
      </c>
      <c r="N18" s="779">
        <v>18006</v>
      </c>
      <c r="O18" s="779">
        <v>18553</v>
      </c>
      <c r="P18" s="779">
        <v>2453</v>
      </c>
      <c r="Q18" s="779">
        <v>3337</v>
      </c>
      <c r="R18" s="781">
        <v>514708</v>
      </c>
      <c r="S18" s="779">
        <v>518757</v>
      </c>
      <c r="T18" s="779">
        <v>528127</v>
      </c>
      <c r="U18" s="121">
        <v>418992</v>
      </c>
      <c r="V18" s="79">
        <v>3514184</v>
      </c>
      <c r="W18" s="121">
        <v>1410422</v>
      </c>
      <c r="X18" s="782">
        <v>1768135</v>
      </c>
      <c r="Y18" s="121">
        <v>94</v>
      </c>
      <c r="Z18" s="765">
        <v>195</v>
      </c>
      <c r="AA18" s="121">
        <v>54</v>
      </c>
      <c r="AB18" s="121">
        <v>0</v>
      </c>
      <c r="AC18" s="121">
        <v>0</v>
      </c>
      <c r="AD18" s="121">
        <v>29325</v>
      </c>
      <c r="AE18" s="79">
        <v>1278</v>
      </c>
      <c r="AF18" s="79">
        <v>1244</v>
      </c>
      <c r="AG18" s="79">
        <v>2000</v>
      </c>
      <c r="AH18" s="121">
        <v>214308</v>
      </c>
      <c r="AI18" s="121">
        <v>1604</v>
      </c>
      <c r="AJ18" s="170">
        <v>57.52</v>
      </c>
      <c r="AK18" s="765">
        <v>26</v>
      </c>
      <c r="AL18" s="782">
        <v>4238</v>
      </c>
      <c r="AM18" s="783">
        <v>69</v>
      </c>
      <c r="AN18" s="782">
        <v>26808</v>
      </c>
      <c r="AO18" s="121">
        <v>1594</v>
      </c>
      <c r="AP18" s="121">
        <v>324</v>
      </c>
      <c r="AQ18" s="784">
        <v>25</v>
      </c>
      <c r="AR18" s="782">
        <v>13149</v>
      </c>
      <c r="AS18" s="121">
        <v>908</v>
      </c>
      <c r="AT18" s="121">
        <v>27</v>
      </c>
      <c r="AU18" s="121">
        <v>802</v>
      </c>
      <c r="AV18" s="121">
        <v>47</v>
      </c>
      <c r="AW18" s="121">
        <v>122</v>
      </c>
      <c r="AX18" s="121">
        <v>3</v>
      </c>
      <c r="AY18" s="121">
        <v>4698</v>
      </c>
      <c r="AZ18" s="147">
        <v>32.1</v>
      </c>
      <c r="BA18" s="147">
        <v>11.7</v>
      </c>
      <c r="BB18" s="147">
        <v>100</v>
      </c>
      <c r="BC18" s="471">
        <v>124.1</v>
      </c>
      <c r="BD18" s="471">
        <v>119</v>
      </c>
      <c r="BE18" s="471">
        <v>26.6</v>
      </c>
      <c r="BF18" s="121">
        <v>94</v>
      </c>
      <c r="BG18" s="121">
        <v>94</v>
      </c>
      <c r="BH18" s="121">
        <v>23</v>
      </c>
      <c r="BI18" s="121">
        <v>12</v>
      </c>
      <c r="BJ18" s="121">
        <v>73</v>
      </c>
      <c r="BK18" s="121">
        <v>1</v>
      </c>
      <c r="BL18" s="121">
        <v>1</v>
      </c>
      <c r="BM18" s="121">
        <v>1</v>
      </c>
      <c r="BN18" s="121">
        <v>0</v>
      </c>
      <c r="BO18" s="783">
        <v>6</v>
      </c>
      <c r="BP18" s="782">
        <v>32976</v>
      </c>
      <c r="BQ18" s="783">
        <v>1</v>
      </c>
      <c r="BR18" s="782">
        <v>25659</v>
      </c>
      <c r="BS18" s="783">
        <v>16</v>
      </c>
      <c r="BT18" s="782">
        <v>296432</v>
      </c>
      <c r="BU18" s="783">
        <v>3</v>
      </c>
      <c r="BV18" s="782">
        <v>3329</v>
      </c>
      <c r="BW18" s="471">
        <v>49.8</v>
      </c>
      <c r="BX18" s="121">
        <v>3</v>
      </c>
      <c r="BY18" s="121">
        <v>5</v>
      </c>
      <c r="BZ18" s="121">
        <v>455</v>
      </c>
      <c r="CA18" s="121">
        <v>9434</v>
      </c>
      <c r="CB18" s="147">
        <v>64.5</v>
      </c>
      <c r="CC18" s="472">
        <v>1.21</v>
      </c>
      <c r="CD18" s="471">
        <v>26.8</v>
      </c>
      <c r="CE18" s="147">
        <v>3.7037700046543267</v>
      </c>
      <c r="CF18" s="147">
        <v>63.913870000000003</v>
      </c>
      <c r="CG18" s="783">
        <v>33</v>
      </c>
      <c r="CH18" s="782">
        <v>6843</v>
      </c>
      <c r="CI18" s="783">
        <v>438</v>
      </c>
      <c r="CJ18" s="782">
        <v>1124</v>
      </c>
      <c r="CK18" s="71">
        <v>5133</v>
      </c>
      <c r="CL18" s="71">
        <v>1358</v>
      </c>
      <c r="CM18" s="74">
        <v>407</v>
      </c>
      <c r="CN18" s="74">
        <v>763</v>
      </c>
      <c r="CO18" s="170">
        <v>1.4</v>
      </c>
      <c r="CP18" s="79">
        <v>324977896</v>
      </c>
      <c r="CQ18" s="121">
        <v>1</v>
      </c>
      <c r="CR18" s="121">
        <v>4</v>
      </c>
      <c r="CS18" s="783">
        <v>5</v>
      </c>
      <c r="CT18" s="783">
        <v>1</v>
      </c>
      <c r="CU18" s="783">
        <v>110</v>
      </c>
      <c r="CV18" s="783">
        <v>31</v>
      </c>
      <c r="CW18" s="782">
        <v>1995</v>
      </c>
      <c r="CX18" s="783">
        <v>10</v>
      </c>
      <c r="CY18" s="782">
        <v>1038</v>
      </c>
      <c r="CZ18" s="121">
        <v>25</v>
      </c>
      <c r="DA18" s="121">
        <v>450</v>
      </c>
      <c r="DB18" s="121">
        <v>9</v>
      </c>
      <c r="DC18" s="121">
        <v>118</v>
      </c>
      <c r="DD18" s="121">
        <v>18</v>
      </c>
      <c r="DE18" s="121">
        <v>509</v>
      </c>
      <c r="DF18" s="79">
        <v>13317</v>
      </c>
      <c r="DG18" s="79">
        <v>2706</v>
      </c>
      <c r="DH18" s="79">
        <v>2881</v>
      </c>
      <c r="DI18" s="79">
        <v>1330497.797</v>
      </c>
      <c r="DJ18" s="79">
        <v>419188.34899999999</v>
      </c>
      <c r="DK18" s="79">
        <v>818330.78700000001</v>
      </c>
      <c r="DL18" s="782">
        <v>133931</v>
      </c>
      <c r="DM18" s="783">
        <v>25</v>
      </c>
      <c r="DN18" s="79">
        <v>23330</v>
      </c>
      <c r="DO18" s="79">
        <v>3079</v>
      </c>
      <c r="DP18" s="79">
        <v>1825</v>
      </c>
      <c r="DQ18" s="121">
        <v>359</v>
      </c>
      <c r="DR18" s="121">
        <v>1467</v>
      </c>
      <c r="DS18" s="154">
        <v>13788</v>
      </c>
      <c r="DT18" s="79">
        <v>15337</v>
      </c>
      <c r="DU18" s="79">
        <v>4729</v>
      </c>
      <c r="DV18" s="79">
        <v>4839</v>
      </c>
      <c r="DW18" s="121">
        <v>620</v>
      </c>
      <c r="DX18" s="121">
        <v>385</v>
      </c>
      <c r="DY18" s="121">
        <v>3</v>
      </c>
      <c r="DZ18" s="121">
        <v>2506</v>
      </c>
      <c r="EA18" s="121">
        <v>104</v>
      </c>
      <c r="EB18" s="121">
        <v>17479</v>
      </c>
      <c r="EC18" s="121">
        <v>1387</v>
      </c>
      <c r="ED18" s="766">
        <v>159</v>
      </c>
      <c r="EE18" s="782">
        <v>15641</v>
      </c>
      <c r="EF18" s="767">
        <v>13960</v>
      </c>
      <c r="EG18" s="121">
        <v>0</v>
      </c>
      <c r="EH18" s="768">
        <v>2405</v>
      </c>
      <c r="EI18" s="121">
        <v>151</v>
      </c>
      <c r="EJ18" s="121">
        <v>148</v>
      </c>
      <c r="EK18" s="147">
        <v>39.200000000000003</v>
      </c>
      <c r="EL18" s="121">
        <v>59</v>
      </c>
      <c r="EM18" s="121">
        <v>154</v>
      </c>
      <c r="EN18" s="121">
        <v>2005</v>
      </c>
      <c r="EO18" s="121">
        <v>522</v>
      </c>
      <c r="EP18" s="121">
        <v>206</v>
      </c>
      <c r="EQ18" s="121">
        <v>3417</v>
      </c>
      <c r="ER18" s="79">
        <v>3752</v>
      </c>
      <c r="ES18" s="471">
        <v>96.5</v>
      </c>
      <c r="ET18" s="471">
        <v>95.3</v>
      </c>
      <c r="EU18" s="121">
        <v>212</v>
      </c>
      <c r="EV18" s="785">
        <v>15.835000000000001</v>
      </c>
      <c r="EW18" s="121">
        <v>103580</v>
      </c>
      <c r="EX18" s="471">
        <v>27.9</v>
      </c>
      <c r="EY18" s="121">
        <v>379531</v>
      </c>
      <c r="EZ18" s="466">
        <v>7.2</v>
      </c>
      <c r="FA18" s="121">
        <v>354</v>
      </c>
      <c r="FB18" s="121">
        <v>38</v>
      </c>
      <c r="FC18" s="79">
        <v>12675</v>
      </c>
      <c r="FD18" s="121">
        <v>78</v>
      </c>
      <c r="FE18" s="121" t="s">
        <v>1255</v>
      </c>
      <c r="FF18" s="121">
        <v>100</v>
      </c>
      <c r="FG18" s="147">
        <v>94.4</v>
      </c>
      <c r="FH18" s="782">
        <v>182368</v>
      </c>
      <c r="FI18" s="782">
        <v>23210</v>
      </c>
      <c r="FJ18" s="79">
        <v>1885</v>
      </c>
      <c r="FK18" s="768">
        <v>153203</v>
      </c>
      <c r="FL18" s="79">
        <v>127387</v>
      </c>
      <c r="FM18" s="782">
        <v>22073</v>
      </c>
      <c r="FN18" s="782">
        <v>3743</v>
      </c>
      <c r="FO18" s="782">
        <v>5955</v>
      </c>
      <c r="FP18" s="769">
        <v>15</v>
      </c>
      <c r="FQ18" s="766">
        <v>1085</v>
      </c>
      <c r="FR18" s="770">
        <v>11.42</v>
      </c>
      <c r="FS18" s="767">
        <v>7138</v>
      </c>
      <c r="FT18" s="121">
        <v>0</v>
      </c>
      <c r="FU18" s="121">
        <v>221</v>
      </c>
      <c r="FV18" s="121">
        <v>227</v>
      </c>
      <c r="FW18" s="121">
        <v>42</v>
      </c>
      <c r="FX18" s="121">
        <v>1514</v>
      </c>
      <c r="FY18" s="502">
        <v>60.552802285044415</v>
      </c>
      <c r="FZ18" s="154">
        <v>60900</v>
      </c>
      <c r="GA18" s="770">
        <v>97.97</v>
      </c>
      <c r="GB18" s="770">
        <v>89.84</v>
      </c>
      <c r="GC18" s="785">
        <v>91</v>
      </c>
      <c r="GD18" s="471">
        <v>36.799999999999997</v>
      </c>
      <c r="GE18" s="771">
        <v>124</v>
      </c>
      <c r="GF18" s="766">
        <v>13</v>
      </c>
      <c r="GG18" s="766">
        <v>89</v>
      </c>
      <c r="GH18" s="121">
        <v>1281</v>
      </c>
      <c r="GI18" s="121">
        <v>12</v>
      </c>
      <c r="GJ18" s="121">
        <v>2486</v>
      </c>
      <c r="GK18" s="121">
        <v>4527</v>
      </c>
      <c r="GL18" s="121">
        <v>13</v>
      </c>
      <c r="GM18" s="768">
        <v>8944902</v>
      </c>
      <c r="GN18" s="772">
        <v>6749</v>
      </c>
      <c r="GO18" s="121">
        <v>26498203</v>
      </c>
      <c r="GP18" s="121">
        <v>7206395</v>
      </c>
      <c r="GQ18" s="79">
        <v>20953</v>
      </c>
      <c r="GR18" s="121">
        <v>99</v>
      </c>
      <c r="GS18" s="79">
        <v>3119</v>
      </c>
      <c r="GT18" s="79">
        <v>17735</v>
      </c>
      <c r="GU18" s="79">
        <v>241786</v>
      </c>
      <c r="GV18" s="79">
        <v>1158</v>
      </c>
      <c r="GW18" s="79">
        <v>48760</v>
      </c>
      <c r="GX18" s="79">
        <v>191868</v>
      </c>
      <c r="GY18" s="782">
        <v>1391</v>
      </c>
      <c r="GZ18" s="79">
        <v>15409</v>
      </c>
      <c r="HA18" s="782">
        <v>1758884</v>
      </c>
      <c r="HB18" s="782">
        <v>2964</v>
      </c>
      <c r="HC18" s="79">
        <v>29091</v>
      </c>
      <c r="HD18" s="782">
        <v>665160</v>
      </c>
      <c r="HE18" s="79">
        <v>511</v>
      </c>
      <c r="HF18" s="79">
        <v>31737</v>
      </c>
      <c r="HG18" s="79">
        <v>1839944.74</v>
      </c>
      <c r="HH18" s="121">
        <v>309</v>
      </c>
      <c r="HI18" s="121">
        <v>17642</v>
      </c>
      <c r="HJ18" s="121">
        <v>633576</v>
      </c>
      <c r="HK18" s="170">
        <v>130.41999999999999</v>
      </c>
      <c r="HL18" s="121">
        <v>7455</v>
      </c>
      <c r="HM18" s="79">
        <v>4427</v>
      </c>
      <c r="HN18" s="79">
        <v>3247</v>
      </c>
      <c r="HO18" s="121">
        <v>762</v>
      </c>
      <c r="HP18" s="147">
        <v>160</v>
      </c>
      <c r="HQ18" s="121">
        <v>67</v>
      </c>
      <c r="HR18" s="147">
        <v>53</v>
      </c>
      <c r="HS18" s="121">
        <v>299</v>
      </c>
      <c r="HT18" s="120">
        <v>2867061</v>
      </c>
      <c r="HU18" s="473">
        <v>18020382</v>
      </c>
      <c r="HV18" s="121">
        <v>2358182</v>
      </c>
      <c r="HW18" s="121">
        <v>2793817</v>
      </c>
      <c r="HX18" s="121">
        <v>672813</v>
      </c>
      <c r="HY18" s="121">
        <v>3575</v>
      </c>
      <c r="HZ18" s="121">
        <v>3755</v>
      </c>
      <c r="IA18" s="121">
        <v>299440</v>
      </c>
      <c r="IB18" s="121">
        <v>202817</v>
      </c>
      <c r="IC18" s="121">
        <v>14642</v>
      </c>
      <c r="ID18" s="121">
        <v>8568801</v>
      </c>
      <c r="IE18" s="121">
        <v>14136</v>
      </c>
      <c r="IF18" s="79">
        <v>297</v>
      </c>
      <c r="IG18" s="79">
        <v>3</v>
      </c>
      <c r="IH18" s="121">
        <v>182</v>
      </c>
      <c r="II18" s="79">
        <v>0</v>
      </c>
      <c r="IJ18" s="121">
        <v>100611</v>
      </c>
      <c r="IK18" s="79">
        <v>346181</v>
      </c>
      <c r="IL18" s="121">
        <v>36700</v>
      </c>
      <c r="IM18" s="121">
        <v>0</v>
      </c>
      <c r="IN18" s="112">
        <v>77.8</v>
      </c>
      <c r="IO18" s="85">
        <v>403616</v>
      </c>
      <c r="IP18" s="466">
        <v>19.600000000000001</v>
      </c>
      <c r="IQ18" s="170">
        <v>4.8</v>
      </c>
      <c r="IR18" s="170">
        <v>4.63</v>
      </c>
      <c r="IS18" s="147">
        <v>2248</v>
      </c>
      <c r="IT18" s="147">
        <v>2193</v>
      </c>
      <c r="IU18" s="121" t="s">
        <v>1255</v>
      </c>
      <c r="IV18" s="121" t="s">
        <v>1255</v>
      </c>
      <c r="IW18" s="121" t="s">
        <v>1255</v>
      </c>
      <c r="IX18" s="121" t="s">
        <v>1255</v>
      </c>
      <c r="IY18" s="121" t="s">
        <v>1255</v>
      </c>
      <c r="IZ18" s="121" t="s">
        <v>1255</v>
      </c>
      <c r="JA18" s="783">
        <v>7</v>
      </c>
      <c r="JB18" s="783">
        <v>30</v>
      </c>
      <c r="JC18" s="770">
        <v>63.5</v>
      </c>
      <c r="JD18" s="773">
        <v>0.97499999999999998</v>
      </c>
      <c r="JE18" s="774">
        <v>86.6</v>
      </c>
      <c r="JF18" s="774">
        <v>4.0999999999999996</v>
      </c>
      <c r="JG18" s="774">
        <v>6.1</v>
      </c>
      <c r="JH18" s="775">
        <v>128920251</v>
      </c>
      <c r="JI18" s="466">
        <v>49.8</v>
      </c>
      <c r="JJ18" s="466">
        <v>46.6</v>
      </c>
      <c r="JK18" s="466" t="s">
        <v>439</v>
      </c>
      <c r="JL18" s="466" t="s">
        <v>439</v>
      </c>
      <c r="JM18" s="466">
        <v>19.2</v>
      </c>
      <c r="JN18" s="466">
        <v>38.6</v>
      </c>
      <c r="JO18" s="776">
        <v>3300</v>
      </c>
      <c r="JP18" s="776">
        <v>319589428</v>
      </c>
      <c r="JQ18" s="776">
        <v>1336354663.4400001</v>
      </c>
      <c r="JR18" s="776">
        <v>14886</v>
      </c>
      <c r="JS18" s="785">
        <v>60</v>
      </c>
      <c r="JT18" s="147">
        <v>26.8</v>
      </c>
      <c r="JU18" s="79">
        <v>99797</v>
      </c>
      <c r="JV18" s="79">
        <v>1811</v>
      </c>
      <c r="JW18" s="79">
        <v>1498</v>
      </c>
      <c r="JX18" s="79">
        <v>7699</v>
      </c>
      <c r="JY18" s="79">
        <v>9911</v>
      </c>
      <c r="JZ18" s="79">
        <v>10292</v>
      </c>
      <c r="KA18" s="79">
        <v>11598</v>
      </c>
      <c r="KB18" s="79">
        <v>13921</v>
      </c>
      <c r="KC18" s="79">
        <v>16027</v>
      </c>
      <c r="KD18" s="79">
        <v>13501</v>
      </c>
      <c r="KE18" s="79">
        <v>10806</v>
      </c>
      <c r="KF18" s="79">
        <v>8457</v>
      </c>
      <c r="KG18" s="79">
        <v>6468</v>
      </c>
      <c r="KH18" s="71">
        <v>8039</v>
      </c>
      <c r="KI18" s="121" t="s">
        <v>1255</v>
      </c>
      <c r="KJ18" s="121" t="s">
        <v>1255</v>
      </c>
      <c r="KK18" s="121" t="s">
        <v>1255</v>
      </c>
      <c r="KL18" s="121" t="s">
        <v>1255</v>
      </c>
      <c r="KM18" s="79">
        <v>11094</v>
      </c>
      <c r="KN18" s="79">
        <v>10324</v>
      </c>
      <c r="KO18" s="79">
        <v>11655</v>
      </c>
      <c r="KP18" s="79">
        <v>13561</v>
      </c>
      <c r="KQ18" s="79">
        <v>15813</v>
      </c>
      <c r="KR18" s="79">
        <v>17984</v>
      </c>
      <c r="KS18" s="79">
        <v>20186</v>
      </c>
      <c r="KT18" s="79">
        <v>17278</v>
      </c>
      <c r="KU18" s="79">
        <v>15078</v>
      </c>
      <c r="KV18" s="79">
        <v>14394</v>
      </c>
      <c r="KW18" s="79">
        <v>16446</v>
      </c>
      <c r="KX18" s="71">
        <v>56125</v>
      </c>
      <c r="KY18" s="121" t="s">
        <v>1255</v>
      </c>
      <c r="KZ18" s="121" t="s">
        <v>1255</v>
      </c>
      <c r="LA18" s="121" t="s">
        <v>1255</v>
      </c>
      <c r="LB18" s="121" t="s">
        <v>1255</v>
      </c>
    </row>
    <row r="19" spans="1:314" ht="12" customHeight="1">
      <c r="A19" s="3">
        <v>102016</v>
      </c>
      <c r="B19" s="555" t="s">
        <v>712</v>
      </c>
      <c r="C19" s="94">
        <v>311.58999999999997</v>
      </c>
      <c r="D19" s="71">
        <v>332063</v>
      </c>
      <c r="E19" s="72">
        <v>11.8</v>
      </c>
      <c r="F19" s="72">
        <v>58.3</v>
      </c>
      <c r="G19" s="72">
        <v>29.9</v>
      </c>
      <c r="H19" s="79">
        <v>14062</v>
      </c>
      <c r="I19" s="79">
        <v>30370</v>
      </c>
      <c r="J19" s="79">
        <v>47982</v>
      </c>
      <c r="K19" s="71">
        <v>51914</v>
      </c>
      <c r="L19" s="71">
        <v>147987</v>
      </c>
      <c r="M19" s="71">
        <v>6905</v>
      </c>
      <c r="N19" s="71">
        <v>11109</v>
      </c>
      <c r="O19" s="71">
        <v>10848</v>
      </c>
      <c r="P19" s="71">
        <v>1341</v>
      </c>
      <c r="Q19" s="71">
        <v>2071</v>
      </c>
      <c r="R19" s="79">
        <v>329054</v>
      </c>
      <c r="S19" s="71">
        <v>332149</v>
      </c>
      <c r="T19" s="71">
        <v>346101</v>
      </c>
      <c r="U19" s="71">
        <v>411459</v>
      </c>
      <c r="V19" s="71">
        <v>1922958</v>
      </c>
      <c r="W19" s="71">
        <v>728727</v>
      </c>
      <c r="X19" s="71">
        <v>1064708</v>
      </c>
      <c r="Y19" s="86">
        <v>66</v>
      </c>
      <c r="Z19" s="765">
        <v>87</v>
      </c>
      <c r="AA19" s="86">
        <v>41</v>
      </c>
      <c r="AB19" s="86">
        <v>0</v>
      </c>
      <c r="AC19" s="86">
        <v>0</v>
      </c>
      <c r="AD19" s="87">
        <v>51952</v>
      </c>
      <c r="AE19" s="71">
        <v>660</v>
      </c>
      <c r="AF19" s="71">
        <v>867</v>
      </c>
      <c r="AG19" s="71">
        <v>1683</v>
      </c>
      <c r="AH19" s="71">
        <v>107321</v>
      </c>
      <c r="AI19" s="71">
        <v>1997</v>
      </c>
      <c r="AJ19" s="94">
        <v>56.1</v>
      </c>
      <c r="AK19" s="765">
        <v>13</v>
      </c>
      <c r="AL19" s="71">
        <v>1051</v>
      </c>
      <c r="AM19" s="74">
        <v>48</v>
      </c>
      <c r="AN19" s="71">
        <v>15600</v>
      </c>
      <c r="AO19" s="71">
        <v>1043</v>
      </c>
      <c r="AP19" s="71">
        <v>199</v>
      </c>
      <c r="AQ19" s="102">
        <v>21</v>
      </c>
      <c r="AR19" s="71">
        <v>7973</v>
      </c>
      <c r="AS19" s="71">
        <v>599</v>
      </c>
      <c r="AT19" s="71">
        <v>5</v>
      </c>
      <c r="AU19" s="71">
        <v>394</v>
      </c>
      <c r="AV19" s="71">
        <v>20</v>
      </c>
      <c r="AW19" s="71">
        <v>92</v>
      </c>
      <c r="AX19" s="71">
        <v>1</v>
      </c>
      <c r="AY19" s="71">
        <v>899</v>
      </c>
      <c r="AZ19" s="72" t="s">
        <v>439</v>
      </c>
      <c r="BA19" s="72" t="s">
        <v>439</v>
      </c>
      <c r="BB19" s="72">
        <v>100</v>
      </c>
      <c r="BC19" s="72">
        <v>122.3</v>
      </c>
      <c r="BD19" s="72">
        <v>119.1</v>
      </c>
      <c r="BE19" s="72">
        <v>0</v>
      </c>
      <c r="BF19" s="86">
        <v>11</v>
      </c>
      <c r="BG19" s="102">
        <v>11</v>
      </c>
      <c r="BH19" s="102">
        <v>4</v>
      </c>
      <c r="BI19" s="102">
        <v>6</v>
      </c>
      <c r="BJ19" s="102">
        <v>52</v>
      </c>
      <c r="BK19" s="86">
        <v>6</v>
      </c>
      <c r="BL19" s="86">
        <v>6</v>
      </c>
      <c r="BM19" s="102">
        <v>11</v>
      </c>
      <c r="BN19" s="102">
        <v>4</v>
      </c>
      <c r="BO19" s="74">
        <v>5</v>
      </c>
      <c r="BP19" s="71">
        <v>20794.62</v>
      </c>
      <c r="BQ19" s="74">
        <v>4</v>
      </c>
      <c r="BR19" s="71">
        <v>88392.8</v>
      </c>
      <c r="BS19" s="74">
        <v>10</v>
      </c>
      <c r="BT19" s="71">
        <v>271979.51</v>
      </c>
      <c r="BU19" s="74">
        <v>5</v>
      </c>
      <c r="BV19" s="71">
        <v>4866.55</v>
      </c>
      <c r="BW19" s="143">
        <v>57</v>
      </c>
      <c r="BX19" s="86">
        <v>2</v>
      </c>
      <c r="BY19" s="86">
        <v>5</v>
      </c>
      <c r="BZ19" s="86">
        <v>214</v>
      </c>
      <c r="CA19" s="86">
        <v>6485</v>
      </c>
      <c r="CB19" s="72">
        <v>60</v>
      </c>
      <c r="CC19" s="101">
        <v>1.17</v>
      </c>
      <c r="CD19" s="72">
        <v>28.2</v>
      </c>
      <c r="CE19" s="72">
        <v>3.5559158746878441</v>
      </c>
      <c r="CF19" s="72">
        <v>61.237679999999997</v>
      </c>
      <c r="CG19" s="74">
        <v>20</v>
      </c>
      <c r="CH19" s="71">
        <v>4598</v>
      </c>
      <c r="CI19" s="74">
        <v>341</v>
      </c>
      <c r="CJ19" s="71">
        <v>1580</v>
      </c>
      <c r="CK19" s="71">
        <v>4051</v>
      </c>
      <c r="CL19" s="71">
        <v>974</v>
      </c>
      <c r="CM19" s="74">
        <v>326</v>
      </c>
      <c r="CN19" s="74">
        <v>650</v>
      </c>
      <c r="CO19" s="94">
        <v>1.46</v>
      </c>
      <c r="CP19" s="71" t="s">
        <v>439</v>
      </c>
      <c r="CQ19" s="74">
        <v>4</v>
      </c>
      <c r="CR19" s="74">
        <v>59</v>
      </c>
      <c r="CS19" s="74">
        <v>5</v>
      </c>
      <c r="CT19" s="74">
        <v>2</v>
      </c>
      <c r="CU19" s="74">
        <v>130</v>
      </c>
      <c r="CV19" s="74">
        <v>26</v>
      </c>
      <c r="CW19" s="71">
        <v>1734</v>
      </c>
      <c r="CX19" s="74">
        <v>11</v>
      </c>
      <c r="CY19" s="71">
        <v>1005</v>
      </c>
      <c r="CZ19" s="86">
        <v>38</v>
      </c>
      <c r="DA19" s="86">
        <v>499</v>
      </c>
      <c r="DB19" s="86">
        <v>6</v>
      </c>
      <c r="DC19" s="86">
        <v>60</v>
      </c>
      <c r="DD19" s="86">
        <v>18</v>
      </c>
      <c r="DE19" s="86">
        <v>499</v>
      </c>
      <c r="DF19" s="71">
        <v>11309</v>
      </c>
      <c r="DG19" s="71">
        <v>1970</v>
      </c>
      <c r="DH19" s="71">
        <v>2615</v>
      </c>
      <c r="DI19" s="71">
        <v>1306341.605</v>
      </c>
      <c r="DJ19" s="71">
        <v>328932.86700000003</v>
      </c>
      <c r="DK19" s="71">
        <v>747015.73600000003</v>
      </c>
      <c r="DL19" s="71">
        <v>98848</v>
      </c>
      <c r="DM19" s="74">
        <v>12</v>
      </c>
      <c r="DN19" s="71">
        <v>17703</v>
      </c>
      <c r="DO19" s="71">
        <v>2486</v>
      </c>
      <c r="DP19" s="71">
        <v>1658</v>
      </c>
      <c r="DQ19" s="86">
        <v>50</v>
      </c>
      <c r="DR19" s="86">
        <v>1147</v>
      </c>
      <c r="DS19" s="145">
        <v>18882</v>
      </c>
      <c r="DT19" s="71">
        <v>11715</v>
      </c>
      <c r="DU19" s="71">
        <v>2735</v>
      </c>
      <c r="DV19" s="71">
        <v>3223</v>
      </c>
      <c r="DW19" s="86">
        <v>497</v>
      </c>
      <c r="DX19" s="86">
        <v>336</v>
      </c>
      <c r="DY19" s="86">
        <v>5</v>
      </c>
      <c r="DZ19" s="86">
        <v>1655</v>
      </c>
      <c r="EA19" s="86">
        <v>16</v>
      </c>
      <c r="EB19" s="86">
        <v>19885</v>
      </c>
      <c r="EC19" s="86">
        <v>912</v>
      </c>
      <c r="ED19" s="766">
        <v>86</v>
      </c>
      <c r="EE19" s="71">
        <v>11827</v>
      </c>
      <c r="EF19" s="767">
        <v>9950</v>
      </c>
      <c r="EG19" s="74">
        <v>0</v>
      </c>
      <c r="EH19" s="768">
        <v>1434</v>
      </c>
      <c r="EI19" s="86">
        <v>67</v>
      </c>
      <c r="EJ19" s="86">
        <v>53</v>
      </c>
      <c r="EK19" s="72">
        <v>60</v>
      </c>
      <c r="EL19" s="86">
        <v>39</v>
      </c>
      <c r="EM19" s="86">
        <v>60</v>
      </c>
      <c r="EN19" s="86">
        <v>1141</v>
      </c>
      <c r="EO19" s="87">
        <v>339</v>
      </c>
      <c r="EP19" s="87">
        <v>56</v>
      </c>
      <c r="EQ19" s="87">
        <v>2050</v>
      </c>
      <c r="ER19" s="71">
        <v>2090</v>
      </c>
      <c r="ES19" s="72">
        <v>96</v>
      </c>
      <c r="ET19" s="72">
        <v>95.9</v>
      </c>
      <c r="EU19" s="87">
        <v>158</v>
      </c>
      <c r="EV19" s="72">
        <v>12.6</v>
      </c>
      <c r="EW19" s="87">
        <v>71786</v>
      </c>
      <c r="EX19" s="72">
        <v>41</v>
      </c>
      <c r="EY19" s="87">
        <v>369287</v>
      </c>
      <c r="EZ19" s="141">
        <v>6.9</v>
      </c>
      <c r="FA19" s="86">
        <v>459</v>
      </c>
      <c r="FB19" s="86">
        <v>20</v>
      </c>
      <c r="FC19" s="125">
        <v>5975</v>
      </c>
      <c r="FD19" s="86">
        <v>65</v>
      </c>
      <c r="FE19" s="86" t="s">
        <v>1255</v>
      </c>
      <c r="FF19" s="86">
        <v>50</v>
      </c>
      <c r="FG19" s="72">
        <v>81</v>
      </c>
      <c r="FH19" s="71">
        <v>113077</v>
      </c>
      <c r="FI19" s="71">
        <v>8764</v>
      </c>
      <c r="FJ19" s="71">
        <v>4624</v>
      </c>
      <c r="FK19" s="768">
        <v>97853</v>
      </c>
      <c r="FL19" s="71">
        <v>86390</v>
      </c>
      <c r="FM19" s="71">
        <v>6505</v>
      </c>
      <c r="FN19" s="71">
        <v>4958</v>
      </c>
      <c r="FO19" s="71">
        <v>6460</v>
      </c>
      <c r="FP19" s="769">
        <v>19</v>
      </c>
      <c r="FQ19" s="766">
        <v>428</v>
      </c>
      <c r="FR19" s="770">
        <v>11.97</v>
      </c>
      <c r="FS19" s="767">
        <v>7842</v>
      </c>
      <c r="FT19" s="86">
        <v>62</v>
      </c>
      <c r="FU19" s="86">
        <v>337</v>
      </c>
      <c r="FV19" s="86">
        <v>143</v>
      </c>
      <c r="FW19" s="96">
        <v>33</v>
      </c>
      <c r="FX19" s="95">
        <v>1072</v>
      </c>
      <c r="FY19" s="149">
        <v>66.807793021005295</v>
      </c>
      <c r="FZ19" s="145">
        <v>46800</v>
      </c>
      <c r="GA19" s="770">
        <v>99.9</v>
      </c>
      <c r="GB19" s="770">
        <v>82.9</v>
      </c>
      <c r="GC19" s="72">
        <v>71.599999999999994</v>
      </c>
      <c r="GD19" s="80">
        <v>54.8</v>
      </c>
      <c r="GE19" s="771">
        <v>102</v>
      </c>
      <c r="GF19" s="766">
        <v>11</v>
      </c>
      <c r="GG19" s="766">
        <v>80</v>
      </c>
      <c r="GH19" s="86">
        <v>2132</v>
      </c>
      <c r="GI19" s="86">
        <v>6</v>
      </c>
      <c r="GJ19" s="86">
        <v>1581</v>
      </c>
      <c r="GK19" s="86">
        <v>1955</v>
      </c>
      <c r="GL19" s="86">
        <v>5</v>
      </c>
      <c r="GM19" s="768">
        <v>4236902</v>
      </c>
      <c r="GN19" s="772">
        <v>2654</v>
      </c>
      <c r="GO19" s="86" t="s">
        <v>439</v>
      </c>
      <c r="GP19" s="86" t="s">
        <v>439</v>
      </c>
      <c r="GQ19" s="71">
        <v>14913</v>
      </c>
      <c r="GR19" s="74">
        <v>183</v>
      </c>
      <c r="GS19" s="71">
        <v>2580</v>
      </c>
      <c r="GT19" s="71">
        <v>12150</v>
      </c>
      <c r="GU19" s="71">
        <v>162431</v>
      </c>
      <c r="GV19" s="71">
        <v>2605</v>
      </c>
      <c r="GW19" s="71">
        <v>32817</v>
      </c>
      <c r="GX19" s="71">
        <v>127009</v>
      </c>
      <c r="GY19" s="71">
        <v>824</v>
      </c>
      <c r="GZ19" s="71">
        <v>7691</v>
      </c>
      <c r="HA19" s="71">
        <v>730828</v>
      </c>
      <c r="HB19" s="71">
        <v>2108</v>
      </c>
      <c r="HC19" s="71">
        <v>18555</v>
      </c>
      <c r="HD19" s="71">
        <v>376797</v>
      </c>
      <c r="HE19" s="71">
        <v>440</v>
      </c>
      <c r="HF19" s="71">
        <v>19447</v>
      </c>
      <c r="HG19" s="71">
        <v>484893.54</v>
      </c>
      <c r="HH19" s="74">
        <v>270</v>
      </c>
      <c r="HI19" s="86">
        <v>13377</v>
      </c>
      <c r="HJ19" s="86">
        <v>322781</v>
      </c>
      <c r="HK19" s="88">
        <v>96.45</v>
      </c>
      <c r="HL19" s="86">
        <v>11181</v>
      </c>
      <c r="HM19" s="71">
        <v>5713</v>
      </c>
      <c r="HN19" s="71">
        <v>2751</v>
      </c>
      <c r="HO19" s="87">
        <v>497</v>
      </c>
      <c r="HP19" s="72">
        <v>369.8</v>
      </c>
      <c r="HQ19" s="87">
        <v>17</v>
      </c>
      <c r="HR19" s="72">
        <v>35.9</v>
      </c>
      <c r="HS19" s="87">
        <v>158</v>
      </c>
      <c r="HT19" s="71">
        <v>3966945</v>
      </c>
      <c r="HU19" s="71">
        <v>23079312</v>
      </c>
      <c r="HV19" s="86">
        <v>2411949</v>
      </c>
      <c r="HW19" s="86">
        <v>3181695</v>
      </c>
      <c r="HX19" s="86">
        <v>297546</v>
      </c>
      <c r="HY19" s="86">
        <v>5890</v>
      </c>
      <c r="HZ19" s="86">
        <v>7710</v>
      </c>
      <c r="IA19" s="86">
        <v>316080</v>
      </c>
      <c r="IB19" s="86">
        <v>189287</v>
      </c>
      <c r="IC19" s="85">
        <v>7250</v>
      </c>
      <c r="ID19" s="85">
        <v>1717081</v>
      </c>
      <c r="IE19" s="85">
        <v>0</v>
      </c>
      <c r="IF19" s="79">
        <v>51</v>
      </c>
      <c r="IG19" s="79">
        <v>0</v>
      </c>
      <c r="IH19" s="85">
        <v>29</v>
      </c>
      <c r="II19" s="79">
        <v>0</v>
      </c>
      <c r="IJ19" s="85">
        <v>376436</v>
      </c>
      <c r="IK19" s="71">
        <v>233214</v>
      </c>
      <c r="IL19" s="79">
        <v>0</v>
      </c>
      <c r="IM19" s="113">
        <v>22500</v>
      </c>
      <c r="IN19" s="112">
        <v>47.56</v>
      </c>
      <c r="IO19" s="85">
        <v>197520</v>
      </c>
      <c r="IP19" s="162">
        <v>-78.72</v>
      </c>
      <c r="IQ19" s="94">
        <v>1</v>
      </c>
      <c r="IR19" s="94">
        <v>0.3</v>
      </c>
      <c r="IS19" s="72">
        <v>2819.7</v>
      </c>
      <c r="IT19" s="72">
        <v>2383</v>
      </c>
      <c r="IU19" s="86" t="s">
        <v>1255</v>
      </c>
      <c r="IV19" s="86" t="s">
        <v>1255</v>
      </c>
      <c r="IW19" s="86" t="s">
        <v>1255</v>
      </c>
      <c r="IX19" s="86" t="s">
        <v>1255</v>
      </c>
      <c r="IY19" s="86" t="s">
        <v>1255</v>
      </c>
      <c r="IZ19" s="86" t="s">
        <v>1255</v>
      </c>
      <c r="JA19" s="79">
        <v>3</v>
      </c>
      <c r="JB19" s="79">
        <v>39</v>
      </c>
      <c r="JC19" s="770">
        <v>86.4</v>
      </c>
      <c r="JD19" s="773">
        <v>0.80100000000000005</v>
      </c>
      <c r="JE19" s="774">
        <v>89.3</v>
      </c>
      <c r="JF19" s="774">
        <v>8</v>
      </c>
      <c r="JG19" s="774">
        <v>5.0999999999999996</v>
      </c>
      <c r="JH19" s="775">
        <v>155704635</v>
      </c>
      <c r="JI19" s="162">
        <v>45.5</v>
      </c>
      <c r="JJ19" s="162">
        <v>49.2</v>
      </c>
      <c r="JK19" s="162" t="s">
        <v>439</v>
      </c>
      <c r="JL19" s="162" t="s">
        <v>439</v>
      </c>
      <c r="JM19" s="162">
        <v>55.6</v>
      </c>
      <c r="JN19" s="162">
        <v>38.4</v>
      </c>
      <c r="JO19" s="776">
        <v>2587</v>
      </c>
      <c r="JP19" s="776">
        <v>228005100</v>
      </c>
      <c r="JQ19" s="776">
        <v>806388644.55999994</v>
      </c>
      <c r="JR19" s="776">
        <v>17981</v>
      </c>
      <c r="JS19" s="72">
        <v>32</v>
      </c>
      <c r="JT19" s="72">
        <v>22.9</v>
      </c>
      <c r="JU19" s="71">
        <v>57906</v>
      </c>
      <c r="JV19" s="71">
        <v>1202</v>
      </c>
      <c r="JW19" s="71">
        <v>1059</v>
      </c>
      <c r="JX19" s="71">
        <v>4971</v>
      </c>
      <c r="JY19" s="71">
        <v>6010</v>
      </c>
      <c r="JZ19" s="71">
        <v>5853</v>
      </c>
      <c r="KA19" s="71">
        <v>6714</v>
      </c>
      <c r="KB19" s="71">
        <v>8051</v>
      </c>
      <c r="KC19" s="71">
        <v>9842</v>
      </c>
      <c r="KD19" s="71">
        <v>8854</v>
      </c>
      <c r="KE19" s="71">
        <v>7732</v>
      </c>
      <c r="KF19" s="71">
        <v>6198</v>
      </c>
      <c r="KG19" s="71">
        <v>4737</v>
      </c>
      <c r="KH19" s="71">
        <v>6045</v>
      </c>
      <c r="KI19" s="86" t="s">
        <v>1255</v>
      </c>
      <c r="KJ19" s="86" t="s">
        <v>1255</v>
      </c>
      <c r="KK19" s="86" t="s">
        <v>1255</v>
      </c>
      <c r="KL19" s="86" t="s">
        <v>1255</v>
      </c>
      <c r="KM19" s="71">
        <v>7251</v>
      </c>
      <c r="KN19" s="71">
        <v>6908</v>
      </c>
      <c r="KO19" s="71">
        <v>6935</v>
      </c>
      <c r="KP19" s="71">
        <v>7450</v>
      </c>
      <c r="KQ19" s="71">
        <v>8387</v>
      </c>
      <c r="KR19" s="71">
        <v>9785</v>
      </c>
      <c r="KS19" s="71">
        <v>11876</v>
      </c>
      <c r="KT19" s="71">
        <v>10804</v>
      </c>
      <c r="KU19" s="71">
        <v>10118</v>
      </c>
      <c r="KV19" s="71">
        <v>9844</v>
      </c>
      <c r="KW19" s="71">
        <v>11348</v>
      </c>
      <c r="KX19" s="71">
        <v>42843</v>
      </c>
      <c r="KY19" s="86" t="s">
        <v>1255</v>
      </c>
      <c r="KZ19" s="86" t="s">
        <v>1255</v>
      </c>
      <c r="LA19" s="86" t="s">
        <v>1255</v>
      </c>
      <c r="LB19" s="86" t="s">
        <v>1255</v>
      </c>
    </row>
    <row r="20" spans="1:314" ht="12" customHeight="1">
      <c r="A20" s="3">
        <v>102024</v>
      </c>
      <c r="B20" s="555" t="s">
        <v>713</v>
      </c>
      <c r="C20" s="94">
        <v>459.16</v>
      </c>
      <c r="D20" s="71">
        <v>369688</v>
      </c>
      <c r="E20" s="72">
        <v>12.2</v>
      </c>
      <c r="F20" s="72">
        <v>59.2</v>
      </c>
      <c r="G20" s="72">
        <v>28.6</v>
      </c>
      <c r="H20" s="79">
        <v>16203</v>
      </c>
      <c r="I20" s="79">
        <v>34967</v>
      </c>
      <c r="J20" s="79">
        <v>55692</v>
      </c>
      <c r="K20" s="71">
        <v>55529</v>
      </c>
      <c r="L20" s="71">
        <v>169015</v>
      </c>
      <c r="M20" s="71">
        <v>5729</v>
      </c>
      <c r="N20" s="71">
        <v>12687</v>
      </c>
      <c r="O20" s="71">
        <v>12130</v>
      </c>
      <c r="P20" s="71">
        <v>1593</v>
      </c>
      <c r="Q20" s="71">
        <v>2418</v>
      </c>
      <c r="R20" s="79">
        <v>370372</v>
      </c>
      <c r="S20" s="71">
        <v>372973</v>
      </c>
      <c r="T20" s="71">
        <v>379250</v>
      </c>
      <c r="U20" s="71">
        <v>434435</v>
      </c>
      <c r="V20" s="71">
        <v>2089737</v>
      </c>
      <c r="W20" s="71">
        <v>530295</v>
      </c>
      <c r="X20" s="71">
        <v>1191890</v>
      </c>
      <c r="Y20" s="86">
        <v>83</v>
      </c>
      <c r="Z20" s="765">
        <v>101</v>
      </c>
      <c r="AA20" s="86">
        <v>83</v>
      </c>
      <c r="AB20" s="86">
        <v>58</v>
      </c>
      <c r="AC20" s="86">
        <v>25</v>
      </c>
      <c r="AD20" s="87">
        <v>34642</v>
      </c>
      <c r="AE20" s="71">
        <v>2434.34</v>
      </c>
      <c r="AF20" s="71">
        <v>2353.2600000000002</v>
      </c>
      <c r="AG20" s="71">
        <v>3962</v>
      </c>
      <c r="AH20" s="71">
        <v>430876</v>
      </c>
      <c r="AI20" s="102">
        <v>0</v>
      </c>
      <c r="AJ20" s="94">
        <v>44</v>
      </c>
      <c r="AK20" s="765">
        <v>16</v>
      </c>
      <c r="AL20" s="71">
        <v>1402</v>
      </c>
      <c r="AM20" s="74">
        <v>58</v>
      </c>
      <c r="AN20" s="71">
        <v>18783</v>
      </c>
      <c r="AO20" s="71">
        <v>1299</v>
      </c>
      <c r="AP20" s="71" t="s">
        <v>439</v>
      </c>
      <c r="AQ20" s="102">
        <v>25</v>
      </c>
      <c r="AR20" s="71">
        <v>9764</v>
      </c>
      <c r="AS20" s="71">
        <v>710</v>
      </c>
      <c r="AT20" s="71">
        <v>1</v>
      </c>
      <c r="AU20" s="71" t="s">
        <v>439</v>
      </c>
      <c r="AV20" s="71">
        <v>25</v>
      </c>
      <c r="AW20" s="71">
        <v>45</v>
      </c>
      <c r="AX20" s="71">
        <v>7</v>
      </c>
      <c r="AY20" s="71">
        <v>10132.5</v>
      </c>
      <c r="AZ20" s="72" t="s">
        <v>439</v>
      </c>
      <c r="BA20" s="72" t="s">
        <v>439</v>
      </c>
      <c r="BB20" s="72">
        <v>100</v>
      </c>
      <c r="BC20" s="72">
        <v>120.1</v>
      </c>
      <c r="BD20" s="72">
        <v>109.7</v>
      </c>
      <c r="BE20" s="72">
        <v>0</v>
      </c>
      <c r="BF20" s="86">
        <v>64</v>
      </c>
      <c r="BG20" s="102">
        <v>66</v>
      </c>
      <c r="BH20" s="102">
        <v>12</v>
      </c>
      <c r="BI20" s="102">
        <v>55</v>
      </c>
      <c r="BJ20" s="102">
        <v>43</v>
      </c>
      <c r="BK20" s="86">
        <v>3</v>
      </c>
      <c r="BL20" s="86">
        <v>3</v>
      </c>
      <c r="BM20" s="102">
        <v>4</v>
      </c>
      <c r="BN20" s="102">
        <v>1</v>
      </c>
      <c r="BO20" s="74">
        <v>11</v>
      </c>
      <c r="BP20" s="71">
        <v>53551</v>
      </c>
      <c r="BQ20" s="74">
        <v>3</v>
      </c>
      <c r="BR20" s="71">
        <v>60830</v>
      </c>
      <c r="BS20" s="74">
        <v>7</v>
      </c>
      <c r="BT20" s="71">
        <v>172769</v>
      </c>
      <c r="BU20" s="74">
        <v>6</v>
      </c>
      <c r="BV20" s="71">
        <v>10259</v>
      </c>
      <c r="BW20" s="72" t="s">
        <v>439</v>
      </c>
      <c r="BX20" s="86">
        <v>3</v>
      </c>
      <c r="BY20" s="86">
        <v>6</v>
      </c>
      <c r="BZ20" s="86">
        <v>996</v>
      </c>
      <c r="CA20" s="86">
        <v>12039</v>
      </c>
      <c r="CB20" s="72">
        <v>80</v>
      </c>
      <c r="CC20" s="101">
        <v>1.69</v>
      </c>
      <c r="CD20" s="72">
        <v>26.8</v>
      </c>
      <c r="CE20" s="72">
        <v>3.4793672970410658</v>
      </c>
      <c r="CF20" s="72">
        <v>62.538420000000002</v>
      </c>
      <c r="CG20" s="74">
        <v>26</v>
      </c>
      <c r="CH20" s="71">
        <v>4259</v>
      </c>
      <c r="CI20" s="74">
        <v>359</v>
      </c>
      <c r="CJ20" s="71">
        <v>858</v>
      </c>
      <c r="CK20" s="71">
        <v>4404</v>
      </c>
      <c r="CL20" s="71">
        <v>1060</v>
      </c>
      <c r="CM20" s="74">
        <v>318</v>
      </c>
      <c r="CN20" s="74">
        <v>688</v>
      </c>
      <c r="CO20" s="94">
        <v>1.38</v>
      </c>
      <c r="CP20" s="71" t="s">
        <v>439</v>
      </c>
      <c r="CQ20" s="74">
        <v>2</v>
      </c>
      <c r="CR20" s="74">
        <v>6</v>
      </c>
      <c r="CS20" s="74">
        <v>12</v>
      </c>
      <c r="CT20" s="74">
        <v>4</v>
      </c>
      <c r="CU20" s="74">
        <v>210</v>
      </c>
      <c r="CV20" s="74">
        <v>30</v>
      </c>
      <c r="CW20" s="71">
        <v>1736</v>
      </c>
      <c r="CX20" s="74">
        <v>21</v>
      </c>
      <c r="CY20" s="71">
        <v>1438</v>
      </c>
      <c r="CZ20" s="86">
        <v>59</v>
      </c>
      <c r="DA20" s="86">
        <v>666</v>
      </c>
      <c r="DB20" s="86">
        <v>18</v>
      </c>
      <c r="DC20" s="86">
        <v>148</v>
      </c>
      <c r="DD20" s="86">
        <v>24</v>
      </c>
      <c r="DE20" s="86">
        <v>673</v>
      </c>
      <c r="DF20" s="71">
        <v>11201</v>
      </c>
      <c r="DG20" s="71">
        <v>3216</v>
      </c>
      <c r="DH20" s="71">
        <v>2713</v>
      </c>
      <c r="DI20" s="71">
        <v>1239458.3389999999</v>
      </c>
      <c r="DJ20" s="71">
        <v>655556.83400000003</v>
      </c>
      <c r="DK20" s="71">
        <v>768683.34499999997</v>
      </c>
      <c r="DL20" s="71">
        <v>104536</v>
      </c>
      <c r="DM20" s="74">
        <v>30</v>
      </c>
      <c r="DN20" s="71">
        <v>17988</v>
      </c>
      <c r="DO20" s="71">
        <v>2624</v>
      </c>
      <c r="DP20" s="71">
        <v>1743</v>
      </c>
      <c r="DQ20" s="86">
        <v>138</v>
      </c>
      <c r="DR20" s="86">
        <v>1584</v>
      </c>
      <c r="DS20" s="145">
        <v>12591</v>
      </c>
      <c r="DT20" s="71">
        <v>11807</v>
      </c>
      <c r="DU20" s="71">
        <v>2773</v>
      </c>
      <c r="DV20" s="71">
        <v>2722</v>
      </c>
      <c r="DW20" s="86">
        <v>694</v>
      </c>
      <c r="DX20" s="86">
        <v>385</v>
      </c>
      <c r="DY20" s="86">
        <v>0</v>
      </c>
      <c r="DZ20" s="86">
        <v>1873</v>
      </c>
      <c r="EA20" s="86">
        <v>34</v>
      </c>
      <c r="EB20" s="86">
        <v>17261</v>
      </c>
      <c r="EC20" s="86">
        <v>1205</v>
      </c>
      <c r="ED20" s="766">
        <v>105</v>
      </c>
      <c r="EE20" s="71">
        <v>12262</v>
      </c>
      <c r="EF20" s="767">
        <v>10413</v>
      </c>
      <c r="EG20" s="74">
        <v>0</v>
      </c>
      <c r="EH20" s="768">
        <v>1874</v>
      </c>
      <c r="EI20" s="86">
        <v>96</v>
      </c>
      <c r="EJ20" s="86">
        <v>57</v>
      </c>
      <c r="EK20" s="72">
        <v>61</v>
      </c>
      <c r="EL20" s="86" t="s">
        <v>439</v>
      </c>
      <c r="EM20" s="86" t="s">
        <v>439</v>
      </c>
      <c r="EN20" s="86">
        <v>440</v>
      </c>
      <c r="EO20" s="87">
        <v>215</v>
      </c>
      <c r="EP20" s="87">
        <v>37</v>
      </c>
      <c r="EQ20" s="87">
        <v>1468</v>
      </c>
      <c r="ER20" s="71">
        <v>2503</v>
      </c>
      <c r="ES20" s="72">
        <v>96.1</v>
      </c>
      <c r="ET20" s="72">
        <v>97.8</v>
      </c>
      <c r="EU20" s="87">
        <v>248</v>
      </c>
      <c r="EV20" s="72">
        <v>9.1999999999999993</v>
      </c>
      <c r="EW20" s="87">
        <v>76346</v>
      </c>
      <c r="EX20" s="72">
        <v>35.799999999999997</v>
      </c>
      <c r="EY20" s="87">
        <v>373556</v>
      </c>
      <c r="EZ20" s="162">
        <v>6.5</v>
      </c>
      <c r="FA20" s="86">
        <v>567</v>
      </c>
      <c r="FB20" s="86">
        <v>32</v>
      </c>
      <c r="FC20" s="125">
        <v>8938</v>
      </c>
      <c r="FD20" s="86">
        <v>72</v>
      </c>
      <c r="FE20" s="86" t="s">
        <v>1255</v>
      </c>
      <c r="FF20" s="86">
        <v>100</v>
      </c>
      <c r="FG20" s="72">
        <v>94.4</v>
      </c>
      <c r="FH20" s="71">
        <v>130290</v>
      </c>
      <c r="FI20" s="71">
        <v>7914</v>
      </c>
      <c r="FJ20" s="71">
        <v>795</v>
      </c>
      <c r="FK20" s="768">
        <v>118039</v>
      </c>
      <c r="FL20" s="71">
        <v>103893</v>
      </c>
      <c r="FM20" s="71">
        <v>8522</v>
      </c>
      <c r="FN20" s="71">
        <v>5624</v>
      </c>
      <c r="FO20" s="71">
        <v>4337</v>
      </c>
      <c r="FP20" s="769">
        <v>11.4</v>
      </c>
      <c r="FQ20" s="766">
        <v>222</v>
      </c>
      <c r="FR20" s="770">
        <v>22.39</v>
      </c>
      <c r="FS20" s="767">
        <v>7061</v>
      </c>
      <c r="FT20" s="86">
        <v>0</v>
      </c>
      <c r="FU20" s="86">
        <v>140</v>
      </c>
      <c r="FV20" s="86">
        <v>165</v>
      </c>
      <c r="FW20" s="96">
        <v>37</v>
      </c>
      <c r="FX20" s="95">
        <v>1212</v>
      </c>
      <c r="FY20" s="149">
        <v>65.384857132082104</v>
      </c>
      <c r="FZ20" s="145">
        <v>50700</v>
      </c>
      <c r="GA20" s="770">
        <v>99.6</v>
      </c>
      <c r="GB20" s="770">
        <v>88.15</v>
      </c>
      <c r="GC20" s="72">
        <v>74.3</v>
      </c>
      <c r="GD20" s="80">
        <v>33.5</v>
      </c>
      <c r="GE20" s="771">
        <v>92</v>
      </c>
      <c r="GF20" s="766">
        <v>11</v>
      </c>
      <c r="GG20" s="766">
        <v>62</v>
      </c>
      <c r="GH20" s="86">
        <v>2310</v>
      </c>
      <c r="GI20" s="86">
        <v>11</v>
      </c>
      <c r="GJ20" s="86">
        <v>1610</v>
      </c>
      <c r="GK20" s="86">
        <v>2157</v>
      </c>
      <c r="GL20" s="86">
        <v>5</v>
      </c>
      <c r="GM20" s="768">
        <v>4070900</v>
      </c>
      <c r="GN20" s="772">
        <v>3948</v>
      </c>
      <c r="GO20" s="86" t="s">
        <v>439</v>
      </c>
      <c r="GP20" s="86" t="s">
        <v>439</v>
      </c>
      <c r="GQ20" s="71">
        <v>16497</v>
      </c>
      <c r="GR20" s="74">
        <v>78</v>
      </c>
      <c r="GS20" s="71">
        <v>2979</v>
      </c>
      <c r="GT20" s="71">
        <v>13440</v>
      </c>
      <c r="GU20" s="71">
        <v>177890</v>
      </c>
      <c r="GV20" s="71">
        <v>888</v>
      </c>
      <c r="GW20" s="71">
        <v>43324</v>
      </c>
      <c r="GX20" s="71">
        <v>133678</v>
      </c>
      <c r="GY20" s="71">
        <v>1070</v>
      </c>
      <c r="GZ20" s="71">
        <v>12335</v>
      </c>
      <c r="HA20" s="71">
        <v>1169436</v>
      </c>
      <c r="HB20" s="71">
        <v>2434</v>
      </c>
      <c r="HC20" s="71">
        <v>21112</v>
      </c>
      <c r="HD20" s="71">
        <v>468831</v>
      </c>
      <c r="HE20" s="71">
        <v>603</v>
      </c>
      <c r="HF20" s="71">
        <v>27496</v>
      </c>
      <c r="HG20" s="71">
        <v>872293.31</v>
      </c>
      <c r="HH20" s="74">
        <v>388</v>
      </c>
      <c r="HI20" s="86">
        <v>18936</v>
      </c>
      <c r="HJ20" s="86">
        <v>545995</v>
      </c>
      <c r="HK20" s="88">
        <v>81.010000000000005</v>
      </c>
      <c r="HL20" s="86">
        <v>4095</v>
      </c>
      <c r="HM20" s="71">
        <v>5572</v>
      </c>
      <c r="HN20" s="71">
        <v>2430</v>
      </c>
      <c r="HO20" s="87">
        <v>295</v>
      </c>
      <c r="HP20" s="72">
        <v>177</v>
      </c>
      <c r="HQ20" s="87">
        <v>31</v>
      </c>
      <c r="HR20" s="72">
        <v>24.7</v>
      </c>
      <c r="HS20" s="87">
        <v>21</v>
      </c>
      <c r="HT20" s="71">
        <v>4017454</v>
      </c>
      <c r="HU20" s="71">
        <v>19024091</v>
      </c>
      <c r="HV20" s="86">
        <v>2030859</v>
      </c>
      <c r="HW20" s="86">
        <v>3057905</v>
      </c>
      <c r="HX20" s="86">
        <v>235583</v>
      </c>
      <c r="HY20" s="86">
        <v>10450</v>
      </c>
      <c r="HZ20" s="86">
        <v>12470</v>
      </c>
      <c r="IA20" s="86">
        <v>313480</v>
      </c>
      <c r="IB20" s="86">
        <v>168110</v>
      </c>
      <c r="IC20" s="85">
        <v>16918</v>
      </c>
      <c r="ID20" s="85">
        <v>1297333</v>
      </c>
      <c r="IE20" s="85">
        <v>594558</v>
      </c>
      <c r="IF20" s="79">
        <v>105</v>
      </c>
      <c r="IG20" s="79">
        <v>42</v>
      </c>
      <c r="IH20" s="85">
        <v>89</v>
      </c>
      <c r="II20" s="79">
        <v>31</v>
      </c>
      <c r="IJ20" s="85">
        <v>66949</v>
      </c>
      <c r="IK20" s="71">
        <v>249105</v>
      </c>
      <c r="IL20" s="79">
        <v>30300</v>
      </c>
      <c r="IM20" s="113">
        <v>0</v>
      </c>
      <c r="IN20" s="112">
        <v>46.46</v>
      </c>
      <c r="IO20" s="85">
        <v>201755</v>
      </c>
      <c r="IP20" s="162">
        <v>33.1</v>
      </c>
      <c r="IQ20" s="94">
        <v>4.84</v>
      </c>
      <c r="IR20" s="94">
        <v>4.84</v>
      </c>
      <c r="IS20" s="72">
        <v>1619.5</v>
      </c>
      <c r="IT20" s="72">
        <v>1539.3</v>
      </c>
      <c r="IU20" s="86" t="s">
        <v>1255</v>
      </c>
      <c r="IV20" s="86" t="s">
        <v>1255</v>
      </c>
      <c r="IW20" s="86" t="s">
        <v>1255</v>
      </c>
      <c r="IX20" s="86" t="s">
        <v>1255</v>
      </c>
      <c r="IY20" s="86" t="s">
        <v>1255</v>
      </c>
      <c r="IZ20" s="86" t="s">
        <v>1255</v>
      </c>
      <c r="JA20" s="79">
        <v>1</v>
      </c>
      <c r="JB20" s="79">
        <v>8</v>
      </c>
      <c r="JC20" s="770">
        <v>92.38</v>
      </c>
      <c r="JD20" s="773">
        <v>0.83599999999999997</v>
      </c>
      <c r="JE20" s="774">
        <v>90.8</v>
      </c>
      <c r="JF20" s="774">
        <v>4.5</v>
      </c>
      <c r="JG20" s="774">
        <v>9.1999999999999993</v>
      </c>
      <c r="JH20" s="775">
        <v>150421424</v>
      </c>
      <c r="JI20" s="162">
        <v>51.1</v>
      </c>
      <c r="JJ20" s="162">
        <v>46</v>
      </c>
      <c r="JK20" s="162" t="s">
        <v>439</v>
      </c>
      <c r="JL20" s="162" t="s">
        <v>439</v>
      </c>
      <c r="JM20" s="162">
        <v>33.6</v>
      </c>
      <c r="JN20" s="162">
        <v>37.700000000000003</v>
      </c>
      <c r="JO20" s="776">
        <v>2350</v>
      </c>
      <c r="JP20" s="776">
        <v>295355000</v>
      </c>
      <c r="JQ20" s="776">
        <v>841202557.84000003</v>
      </c>
      <c r="JR20" s="776">
        <v>18000</v>
      </c>
      <c r="JS20" s="72">
        <v>24</v>
      </c>
      <c r="JT20" s="72">
        <v>26.7</v>
      </c>
      <c r="JU20" s="71">
        <v>70290</v>
      </c>
      <c r="JV20" s="71">
        <v>1320</v>
      </c>
      <c r="JW20" s="71">
        <v>1278</v>
      </c>
      <c r="JX20" s="71">
        <v>5838</v>
      </c>
      <c r="JY20" s="71">
        <v>7145</v>
      </c>
      <c r="JZ20" s="71">
        <v>7171</v>
      </c>
      <c r="KA20" s="71">
        <v>8384</v>
      </c>
      <c r="KB20" s="71">
        <v>10159</v>
      </c>
      <c r="KC20" s="71">
        <v>12113</v>
      </c>
      <c r="KD20" s="71">
        <v>10216</v>
      </c>
      <c r="KE20" s="71">
        <v>8532</v>
      </c>
      <c r="KF20" s="71">
        <v>6491</v>
      </c>
      <c r="KG20" s="71">
        <v>4973</v>
      </c>
      <c r="KH20" s="71">
        <v>6483</v>
      </c>
      <c r="KI20" s="86" t="s">
        <v>1255</v>
      </c>
      <c r="KJ20" s="86" t="s">
        <v>1255</v>
      </c>
      <c r="KK20" s="86" t="s">
        <v>1255</v>
      </c>
      <c r="KL20" s="86" t="s">
        <v>1255</v>
      </c>
      <c r="KM20" s="71">
        <v>8669</v>
      </c>
      <c r="KN20" s="71">
        <v>8131</v>
      </c>
      <c r="KO20" s="71">
        <v>8255</v>
      </c>
      <c r="KP20" s="71">
        <v>9048</v>
      </c>
      <c r="KQ20" s="71">
        <v>10620</v>
      </c>
      <c r="KR20" s="71">
        <v>12390</v>
      </c>
      <c r="KS20" s="71">
        <v>14598</v>
      </c>
      <c r="KT20" s="71">
        <v>12520</v>
      </c>
      <c r="KU20" s="71">
        <v>11175</v>
      </c>
      <c r="KV20" s="71">
        <v>10455</v>
      </c>
      <c r="KW20" s="71">
        <v>12259</v>
      </c>
      <c r="KX20" s="71">
        <v>46666</v>
      </c>
      <c r="KY20" s="86" t="s">
        <v>1255</v>
      </c>
      <c r="KZ20" s="86" t="s">
        <v>1255</v>
      </c>
      <c r="LA20" s="86" t="s">
        <v>1255</v>
      </c>
      <c r="LB20" s="86" t="s">
        <v>1255</v>
      </c>
    </row>
    <row r="21" spans="1:314" ht="12" customHeight="1">
      <c r="A21" s="3">
        <v>112011</v>
      </c>
      <c r="B21" s="555" t="s">
        <v>714</v>
      </c>
      <c r="C21" s="94">
        <v>109.13</v>
      </c>
      <c r="D21" s="71">
        <v>352896</v>
      </c>
      <c r="E21" s="72">
        <v>12</v>
      </c>
      <c r="F21" s="72">
        <v>61</v>
      </c>
      <c r="G21" s="72">
        <v>27</v>
      </c>
      <c r="H21" s="79">
        <v>14935</v>
      </c>
      <c r="I21" s="79">
        <v>32900</v>
      </c>
      <c r="J21" s="79">
        <v>51455</v>
      </c>
      <c r="K21" s="71">
        <v>50112</v>
      </c>
      <c r="L21" s="71">
        <v>164413</v>
      </c>
      <c r="M21" s="71">
        <v>8697</v>
      </c>
      <c r="N21" s="71">
        <v>15888</v>
      </c>
      <c r="O21" s="71">
        <v>14502</v>
      </c>
      <c r="P21" s="71">
        <v>1449</v>
      </c>
      <c r="Q21" s="71">
        <v>2131</v>
      </c>
      <c r="R21" s="79">
        <v>354319</v>
      </c>
      <c r="S21" s="71">
        <v>354571</v>
      </c>
      <c r="T21" s="71">
        <v>335966</v>
      </c>
      <c r="U21" s="71">
        <v>676069</v>
      </c>
      <c r="V21" s="71">
        <v>1515466</v>
      </c>
      <c r="W21" s="71">
        <v>516196</v>
      </c>
      <c r="X21" s="71">
        <v>882606</v>
      </c>
      <c r="Y21" s="86">
        <v>54</v>
      </c>
      <c r="Z21" s="765">
        <v>86</v>
      </c>
      <c r="AA21" s="86">
        <v>6</v>
      </c>
      <c r="AB21" s="86">
        <v>32</v>
      </c>
      <c r="AC21" s="86">
        <v>22</v>
      </c>
      <c r="AD21" s="87">
        <v>71133</v>
      </c>
      <c r="AE21" s="71">
        <v>3021.8500000000004</v>
      </c>
      <c r="AF21" s="71">
        <v>856</v>
      </c>
      <c r="AG21" s="71">
        <v>1712</v>
      </c>
      <c r="AH21" s="71">
        <v>261769</v>
      </c>
      <c r="AI21" s="71" t="s">
        <v>439</v>
      </c>
      <c r="AJ21" s="94">
        <v>67.099999999999994</v>
      </c>
      <c r="AK21" s="765">
        <v>27</v>
      </c>
      <c r="AL21" s="71">
        <v>4609</v>
      </c>
      <c r="AM21" s="74">
        <v>32</v>
      </c>
      <c r="AN21" s="71">
        <v>17771</v>
      </c>
      <c r="AO21" s="71">
        <v>917</v>
      </c>
      <c r="AP21" s="71">
        <v>208</v>
      </c>
      <c r="AQ21" s="102">
        <v>22</v>
      </c>
      <c r="AR21" s="71">
        <v>8659</v>
      </c>
      <c r="AS21" s="71">
        <v>574</v>
      </c>
      <c r="AT21" s="71">
        <v>6</v>
      </c>
      <c r="AU21" s="71">
        <v>423</v>
      </c>
      <c r="AV21" s="71">
        <v>31</v>
      </c>
      <c r="AW21" s="71">
        <v>91</v>
      </c>
      <c r="AX21" s="71">
        <v>7</v>
      </c>
      <c r="AY21" s="71">
        <v>4074</v>
      </c>
      <c r="AZ21" s="72">
        <v>4.7</v>
      </c>
      <c r="BA21" s="72">
        <v>0.7</v>
      </c>
      <c r="BB21" s="72">
        <v>100</v>
      </c>
      <c r="BC21" s="72">
        <v>93.4</v>
      </c>
      <c r="BD21" s="72">
        <v>106.5</v>
      </c>
      <c r="BE21" s="72">
        <v>0</v>
      </c>
      <c r="BF21" s="86">
        <v>8</v>
      </c>
      <c r="BG21" s="102">
        <v>8</v>
      </c>
      <c r="BH21" s="102">
        <v>3</v>
      </c>
      <c r="BI21" s="102">
        <v>0</v>
      </c>
      <c r="BJ21" s="102">
        <v>62</v>
      </c>
      <c r="BK21" s="86">
        <v>3</v>
      </c>
      <c r="BL21" s="86">
        <v>3</v>
      </c>
      <c r="BM21" s="102">
        <v>7</v>
      </c>
      <c r="BN21" s="102">
        <v>0</v>
      </c>
      <c r="BO21" s="74">
        <v>3</v>
      </c>
      <c r="BP21" s="71">
        <v>12022</v>
      </c>
      <c r="BQ21" s="74">
        <v>1</v>
      </c>
      <c r="BR21" s="71">
        <v>51000</v>
      </c>
      <c r="BS21" s="74">
        <v>1</v>
      </c>
      <c r="BT21" s="71">
        <v>16000</v>
      </c>
      <c r="BU21" s="74">
        <v>2</v>
      </c>
      <c r="BV21" s="71">
        <v>1770</v>
      </c>
      <c r="BW21" s="72">
        <v>60.2</v>
      </c>
      <c r="BX21" s="86" t="s">
        <v>439</v>
      </c>
      <c r="BY21" s="86">
        <v>4</v>
      </c>
      <c r="BZ21" s="86" t="s">
        <v>439</v>
      </c>
      <c r="CA21" s="86">
        <v>14181</v>
      </c>
      <c r="CB21" s="72">
        <v>58</v>
      </c>
      <c r="CC21" s="101">
        <v>1.1000000000000001</v>
      </c>
      <c r="CD21" s="72">
        <v>18.8</v>
      </c>
      <c r="CE21" s="72">
        <v>3.8861128087140955</v>
      </c>
      <c r="CF21" s="72">
        <v>61.652059999999999</v>
      </c>
      <c r="CG21" s="74">
        <v>26</v>
      </c>
      <c r="CH21" s="71">
        <v>4524</v>
      </c>
      <c r="CI21" s="74">
        <v>215</v>
      </c>
      <c r="CJ21" s="71">
        <v>948</v>
      </c>
      <c r="CK21" s="71">
        <v>3610</v>
      </c>
      <c r="CL21" s="71">
        <v>1066</v>
      </c>
      <c r="CM21" s="74">
        <v>296</v>
      </c>
      <c r="CN21" s="74">
        <v>587</v>
      </c>
      <c r="CO21" s="94">
        <v>1.55</v>
      </c>
      <c r="CP21" s="71" t="s">
        <v>439</v>
      </c>
      <c r="CQ21" s="74">
        <v>2</v>
      </c>
      <c r="CR21" s="74">
        <v>80</v>
      </c>
      <c r="CS21" s="74">
        <v>1</v>
      </c>
      <c r="CT21" s="74">
        <v>1</v>
      </c>
      <c r="CU21" s="74">
        <v>100</v>
      </c>
      <c r="CV21" s="74">
        <v>16</v>
      </c>
      <c r="CW21" s="71">
        <v>1378</v>
      </c>
      <c r="CX21" s="74">
        <v>8</v>
      </c>
      <c r="CY21" s="71">
        <v>700</v>
      </c>
      <c r="CZ21" s="86">
        <v>21</v>
      </c>
      <c r="DA21" s="86">
        <v>378</v>
      </c>
      <c r="DB21" s="86">
        <v>9</v>
      </c>
      <c r="DC21" s="86">
        <v>75</v>
      </c>
      <c r="DD21" s="86">
        <v>6</v>
      </c>
      <c r="DE21" s="86">
        <v>158</v>
      </c>
      <c r="DF21" s="71">
        <v>9782</v>
      </c>
      <c r="DG21" s="71">
        <v>1733</v>
      </c>
      <c r="DH21" s="71">
        <v>2171</v>
      </c>
      <c r="DI21" s="71">
        <v>1004016.694</v>
      </c>
      <c r="DJ21" s="71">
        <v>241428.821</v>
      </c>
      <c r="DK21" s="71">
        <v>606136.95499999996</v>
      </c>
      <c r="DL21" s="71">
        <v>95454</v>
      </c>
      <c r="DM21" s="74">
        <v>9</v>
      </c>
      <c r="DN21" s="71">
        <v>16474</v>
      </c>
      <c r="DO21" s="71">
        <v>2179</v>
      </c>
      <c r="DP21" s="71">
        <v>1320</v>
      </c>
      <c r="DQ21" s="86">
        <v>146</v>
      </c>
      <c r="DR21" s="86">
        <v>2206</v>
      </c>
      <c r="DS21" s="145">
        <v>5310</v>
      </c>
      <c r="DT21" s="71">
        <v>9710</v>
      </c>
      <c r="DU21" s="71">
        <v>2830</v>
      </c>
      <c r="DV21" s="71">
        <v>3425</v>
      </c>
      <c r="DW21" s="86">
        <v>259</v>
      </c>
      <c r="DX21" s="86">
        <v>288</v>
      </c>
      <c r="DY21" s="86">
        <v>0</v>
      </c>
      <c r="DZ21" s="86">
        <v>1453</v>
      </c>
      <c r="EA21" s="86">
        <v>76</v>
      </c>
      <c r="EB21" s="86">
        <v>12869</v>
      </c>
      <c r="EC21" s="86">
        <v>707</v>
      </c>
      <c r="ED21" s="766">
        <v>96</v>
      </c>
      <c r="EE21" s="71">
        <v>6599</v>
      </c>
      <c r="EF21" s="767">
        <v>5920</v>
      </c>
      <c r="EG21" s="74">
        <v>8</v>
      </c>
      <c r="EH21" s="768">
        <v>1024</v>
      </c>
      <c r="EI21" s="86">
        <v>89</v>
      </c>
      <c r="EJ21" s="86">
        <v>84</v>
      </c>
      <c r="EK21" s="72">
        <v>75.400000000000006</v>
      </c>
      <c r="EL21" s="86">
        <v>33</v>
      </c>
      <c r="EM21" s="86">
        <v>120</v>
      </c>
      <c r="EN21" s="86">
        <v>1252</v>
      </c>
      <c r="EO21" s="87">
        <v>466</v>
      </c>
      <c r="EP21" s="87">
        <v>35</v>
      </c>
      <c r="EQ21" s="87">
        <v>2158</v>
      </c>
      <c r="ER21" s="71">
        <v>2207</v>
      </c>
      <c r="ES21" s="72">
        <v>94.5</v>
      </c>
      <c r="ET21" s="72">
        <v>94.2</v>
      </c>
      <c r="EU21" s="87">
        <v>504</v>
      </c>
      <c r="EV21" s="74">
        <v>12.1</v>
      </c>
      <c r="EW21" s="87">
        <v>74586</v>
      </c>
      <c r="EX21" s="72">
        <v>38.200000000000003</v>
      </c>
      <c r="EY21" s="87">
        <v>359795</v>
      </c>
      <c r="EZ21" s="162">
        <v>6.4</v>
      </c>
      <c r="FA21" s="86">
        <v>361</v>
      </c>
      <c r="FB21" s="86">
        <v>42</v>
      </c>
      <c r="FC21" s="125">
        <v>5379</v>
      </c>
      <c r="FD21" s="86">
        <v>113</v>
      </c>
      <c r="FE21" s="86" t="s">
        <v>1255</v>
      </c>
      <c r="FF21" s="86">
        <v>100</v>
      </c>
      <c r="FG21" s="72">
        <v>100</v>
      </c>
      <c r="FH21" s="71">
        <v>108745</v>
      </c>
      <c r="FI21" s="71">
        <v>6113</v>
      </c>
      <c r="FJ21" s="71">
        <v>0</v>
      </c>
      <c r="FK21" s="768">
        <v>98415</v>
      </c>
      <c r="FL21" s="71">
        <v>80557</v>
      </c>
      <c r="FM21" s="71">
        <v>13895</v>
      </c>
      <c r="FN21" s="71">
        <v>3963</v>
      </c>
      <c r="FO21" s="71">
        <v>4217</v>
      </c>
      <c r="FP21" s="769">
        <v>23</v>
      </c>
      <c r="FQ21" s="766">
        <v>325</v>
      </c>
      <c r="FR21" s="770">
        <v>4.72</v>
      </c>
      <c r="FS21" s="767">
        <v>2793</v>
      </c>
      <c r="FT21" s="86">
        <v>4</v>
      </c>
      <c r="FU21" s="86">
        <v>19</v>
      </c>
      <c r="FV21" s="86">
        <v>83</v>
      </c>
      <c r="FW21" s="96">
        <v>21</v>
      </c>
      <c r="FX21" s="95">
        <v>740</v>
      </c>
      <c r="FY21" s="149">
        <v>68.976813024173651</v>
      </c>
      <c r="FZ21" s="145">
        <v>132500</v>
      </c>
      <c r="GA21" s="770">
        <v>99.9</v>
      </c>
      <c r="GB21" s="770">
        <v>94.7</v>
      </c>
      <c r="GC21" s="72">
        <v>87.1</v>
      </c>
      <c r="GD21" s="80">
        <v>34</v>
      </c>
      <c r="GE21" s="771">
        <v>84</v>
      </c>
      <c r="GF21" s="766">
        <v>8</v>
      </c>
      <c r="GG21" s="766">
        <v>58</v>
      </c>
      <c r="GH21" s="86">
        <v>1041</v>
      </c>
      <c r="GI21" s="86">
        <v>6</v>
      </c>
      <c r="GJ21" s="86">
        <v>1805</v>
      </c>
      <c r="GK21" s="86">
        <v>1902</v>
      </c>
      <c r="GL21" s="86">
        <v>5</v>
      </c>
      <c r="GM21" s="768">
        <v>3920000</v>
      </c>
      <c r="GN21" s="772">
        <v>1420</v>
      </c>
      <c r="GO21" s="86" t="s">
        <v>439</v>
      </c>
      <c r="GP21" s="86" t="s">
        <v>439</v>
      </c>
      <c r="GQ21" s="71">
        <v>10770</v>
      </c>
      <c r="GR21" s="74">
        <v>18</v>
      </c>
      <c r="GS21" s="71">
        <v>2092</v>
      </c>
      <c r="GT21" s="71">
        <v>8660</v>
      </c>
      <c r="GU21" s="71">
        <v>136645</v>
      </c>
      <c r="GV21" s="71">
        <v>233</v>
      </c>
      <c r="GW21" s="71">
        <v>30291</v>
      </c>
      <c r="GX21" s="71">
        <v>106121</v>
      </c>
      <c r="GY21" s="71">
        <v>467</v>
      </c>
      <c r="GZ21" s="71">
        <v>6313</v>
      </c>
      <c r="HA21" s="71">
        <v>407193</v>
      </c>
      <c r="HB21" s="71">
        <v>1614</v>
      </c>
      <c r="HC21" s="71">
        <v>16437</v>
      </c>
      <c r="HD21" s="71">
        <v>329104</v>
      </c>
      <c r="HE21" s="71">
        <v>459</v>
      </c>
      <c r="HF21" s="71">
        <v>19953</v>
      </c>
      <c r="HG21" s="71">
        <v>830289.7</v>
      </c>
      <c r="HH21" s="74">
        <v>280</v>
      </c>
      <c r="HI21" s="86">
        <v>13900</v>
      </c>
      <c r="HJ21" s="86">
        <v>479678</v>
      </c>
      <c r="HK21" s="88">
        <v>36.700000000000003</v>
      </c>
      <c r="HL21" s="143">
        <v>129.5</v>
      </c>
      <c r="HM21" s="71">
        <v>1250</v>
      </c>
      <c r="HN21" s="71">
        <v>1246</v>
      </c>
      <c r="HO21" s="87">
        <v>162</v>
      </c>
      <c r="HP21" s="72">
        <v>64.8</v>
      </c>
      <c r="HQ21" s="87">
        <v>4</v>
      </c>
      <c r="HR21" s="72">
        <v>16.3</v>
      </c>
      <c r="HS21" s="87">
        <v>1</v>
      </c>
      <c r="HT21" s="71">
        <v>1600405</v>
      </c>
      <c r="HU21" s="71">
        <v>8433902</v>
      </c>
      <c r="HV21" s="86">
        <v>727751.2</v>
      </c>
      <c r="HW21" s="86">
        <v>1212156.7</v>
      </c>
      <c r="HX21" s="86">
        <v>209381.4</v>
      </c>
      <c r="HY21" s="86">
        <v>13684</v>
      </c>
      <c r="HZ21" s="86">
        <v>16730</v>
      </c>
      <c r="IA21" s="86">
        <v>110804</v>
      </c>
      <c r="IB21" s="86">
        <v>53818</v>
      </c>
      <c r="IC21" s="85">
        <v>64333</v>
      </c>
      <c r="ID21" s="85">
        <v>7215095</v>
      </c>
      <c r="IE21" s="85">
        <v>334203</v>
      </c>
      <c r="IF21" s="79">
        <v>145</v>
      </c>
      <c r="IG21" s="79">
        <v>12</v>
      </c>
      <c r="IH21" s="85">
        <v>136</v>
      </c>
      <c r="II21" s="79">
        <v>12</v>
      </c>
      <c r="IJ21" s="85" t="s">
        <v>439</v>
      </c>
      <c r="IK21" s="71">
        <v>159667</v>
      </c>
      <c r="IL21" s="79">
        <v>26225</v>
      </c>
      <c r="IM21" s="113" t="s">
        <v>439</v>
      </c>
      <c r="IN21" s="112">
        <v>35.99</v>
      </c>
      <c r="IO21" s="85">
        <v>287009</v>
      </c>
      <c r="IP21" s="162">
        <v>-2.17</v>
      </c>
      <c r="IQ21" s="94">
        <v>2.9</v>
      </c>
      <c r="IR21" s="94">
        <v>2.9</v>
      </c>
      <c r="IS21" s="72">
        <v>537.6</v>
      </c>
      <c r="IT21" s="72">
        <v>537.6</v>
      </c>
      <c r="IU21" s="86" t="s">
        <v>1255</v>
      </c>
      <c r="IV21" s="86" t="s">
        <v>1255</v>
      </c>
      <c r="IW21" s="86" t="s">
        <v>1255</v>
      </c>
      <c r="IX21" s="86" t="s">
        <v>1255</v>
      </c>
      <c r="IY21" s="86" t="s">
        <v>1255</v>
      </c>
      <c r="IZ21" s="86" t="s">
        <v>1255</v>
      </c>
      <c r="JA21" s="79">
        <v>2</v>
      </c>
      <c r="JB21" s="79">
        <v>27</v>
      </c>
      <c r="JC21" s="770">
        <v>70.760000000000005</v>
      </c>
      <c r="JD21" s="773">
        <v>0.95599999999999996</v>
      </c>
      <c r="JE21" s="774">
        <v>95.2</v>
      </c>
      <c r="JF21" s="774">
        <v>6.2</v>
      </c>
      <c r="JG21" s="774">
        <v>11.1</v>
      </c>
      <c r="JH21" s="775">
        <v>96523995</v>
      </c>
      <c r="JI21" s="162">
        <v>50.6</v>
      </c>
      <c r="JJ21" s="162">
        <v>58.6</v>
      </c>
      <c r="JK21" s="162" t="s">
        <v>439</v>
      </c>
      <c r="JL21" s="162" t="s">
        <v>439</v>
      </c>
      <c r="JM21" s="162">
        <v>62.2</v>
      </c>
      <c r="JN21" s="162">
        <v>35.6</v>
      </c>
      <c r="JO21" s="776">
        <v>2318</v>
      </c>
      <c r="JP21" s="776">
        <v>275973827</v>
      </c>
      <c r="JQ21" s="776">
        <v>822888695.20000005</v>
      </c>
      <c r="JR21" s="776">
        <v>32002</v>
      </c>
      <c r="JS21" s="72">
        <v>25</v>
      </c>
      <c r="JT21" s="72">
        <v>29.8</v>
      </c>
      <c r="JU21" s="71">
        <v>59175</v>
      </c>
      <c r="JV21" s="71">
        <v>1713</v>
      </c>
      <c r="JW21" s="71">
        <v>1344</v>
      </c>
      <c r="JX21" s="71">
        <v>5564</v>
      </c>
      <c r="JY21" s="71">
        <v>6065</v>
      </c>
      <c r="JZ21" s="71">
        <v>5572</v>
      </c>
      <c r="KA21" s="71">
        <v>6340</v>
      </c>
      <c r="KB21" s="71">
        <v>7915</v>
      </c>
      <c r="KC21" s="71">
        <v>9803</v>
      </c>
      <c r="KD21" s="71">
        <v>8623</v>
      </c>
      <c r="KE21" s="71">
        <v>6896</v>
      </c>
      <c r="KF21" s="71">
        <v>5080</v>
      </c>
      <c r="KG21" s="71">
        <v>4031</v>
      </c>
      <c r="KH21" s="71">
        <v>5552</v>
      </c>
      <c r="KI21" s="86" t="s">
        <v>1255</v>
      </c>
      <c r="KJ21" s="86" t="s">
        <v>1255</v>
      </c>
      <c r="KK21" s="86" t="s">
        <v>1255</v>
      </c>
      <c r="KL21" s="86" t="s">
        <v>1255</v>
      </c>
      <c r="KM21" s="71">
        <v>6823</v>
      </c>
      <c r="KN21" s="71">
        <v>7399</v>
      </c>
      <c r="KO21" s="71">
        <v>7061</v>
      </c>
      <c r="KP21" s="71">
        <v>7422</v>
      </c>
      <c r="KQ21" s="71">
        <v>8622</v>
      </c>
      <c r="KR21" s="71">
        <v>10331</v>
      </c>
      <c r="KS21" s="71">
        <v>12341</v>
      </c>
      <c r="KT21" s="71">
        <v>10962</v>
      </c>
      <c r="KU21" s="71">
        <v>9381</v>
      </c>
      <c r="KV21" s="71">
        <v>8624</v>
      </c>
      <c r="KW21" s="71">
        <v>10391</v>
      </c>
      <c r="KX21" s="71">
        <v>38546</v>
      </c>
      <c r="KY21" s="86" t="s">
        <v>1255</v>
      </c>
      <c r="KZ21" s="86" t="s">
        <v>1255</v>
      </c>
      <c r="LA21" s="86" t="s">
        <v>1255</v>
      </c>
      <c r="LB21" s="86" t="s">
        <v>1255</v>
      </c>
    </row>
    <row r="22" spans="1:314" ht="12" customHeight="1">
      <c r="A22" s="3">
        <v>112038</v>
      </c>
      <c r="B22" s="555" t="s">
        <v>782</v>
      </c>
      <c r="C22" s="94">
        <v>61.95</v>
      </c>
      <c r="D22" s="71">
        <v>605067</v>
      </c>
      <c r="E22" s="72">
        <v>11.964955947027354</v>
      </c>
      <c r="F22" s="72">
        <v>65.010651712950789</v>
      </c>
      <c r="G22" s="72">
        <v>23.024392340021848</v>
      </c>
      <c r="H22" s="79">
        <v>26808</v>
      </c>
      <c r="I22" s="79">
        <v>56950</v>
      </c>
      <c r="J22" s="79">
        <v>87962</v>
      </c>
      <c r="K22" s="71">
        <v>72943</v>
      </c>
      <c r="L22" s="71">
        <v>296539</v>
      </c>
      <c r="M22" s="71">
        <v>37970</v>
      </c>
      <c r="N22" s="71">
        <v>30755</v>
      </c>
      <c r="O22" s="71">
        <v>28321</v>
      </c>
      <c r="P22" s="71">
        <v>4855</v>
      </c>
      <c r="Q22" s="71">
        <v>4902</v>
      </c>
      <c r="R22" s="79">
        <v>591765</v>
      </c>
      <c r="S22" s="71">
        <v>594274</v>
      </c>
      <c r="T22" s="71">
        <v>465278</v>
      </c>
      <c r="U22" s="71">
        <v>1224763</v>
      </c>
      <c r="V22" s="71">
        <v>2908381</v>
      </c>
      <c r="W22" s="71">
        <v>821267</v>
      </c>
      <c r="X22" s="71">
        <v>1382517</v>
      </c>
      <c r="Y22" s="86">
        <v>78</v>
      </c>
      <c r="Z22" s="765">
        <v>54</v>
      </c>
      <c r="AA22" s="86">
        <v>28</v>
      </c>
      <c r="AB22" s="86">
        <v>52</v>
      </c>
      <c r="AC22" s="86">
        <v>26</v>
      </c>
      <c r="AD22" s="87" t="s">
        <v>439</v>
      </c>
      <c r="AE22" s="71">
        <v>533</v>
      </c>
      <c r="AF22" s="71">
        <v>1552</v>
      </c>
      <c r="AG22" s="71">
        <v>2002</v>
      </c>
      <c r="AH22" s="71">
        <v>298570</v>
      </c>
      <c r="AI22" s="71" t="s">
        <v>439</v>
      </c>
      <c r="AJ22" s="94">
        <v>75.7</v>
      </c>
      <c r="AK22" s="765">
        <v>40</v>
      </c>
      <c r="AL22" s="71">
        <v>6636</v>
      </c>
      <c r="AM22" s="74">
        <v>52</v>
      </c>
      <c r="AN22" s="71">
        <v>29301</v>
      </c>
      <c r="AO22" s="71">
        <v>1563</v>
      </c>
      <c r="AP22" s="71">
        <v>255</v>
      </c>
      <c r="AQ22" s="102">
        <v>27</v>
      </c>
      <c r="AR22" s="71">
        <v>13804</v>
      </c>
      <c r="AS22" s="71">
        <v>838</v>
      </c>
      <c r="AT22" s="71">
        <v>8</v>
      </c>
      <c r="AU22" s="71">
        <v>668</v>
      </c>
      <c r="AV22" s="71">
        <v>16</v>
      </c>
      <c r="AW22" s="71">
        <v>71</v>
      </c>
      <c r="AX22" s="71">
        <v>5</v>
      </c>
      <c r="AY22" s="71">
        <v>540</v>
      </c>
      <c r="AZ22" s="72" t="s">
        <v>439</v>
      </c>
      <c r="BA22" s="72" t="s">
        <v>439</v>
      </c>
      <c r="BB22" s="72">
        <v>100</v>
      </c>
      <c r="BC22" s="72">
        <v>99.1</v>
      </c>
      <c r="BD22" s="72">
        <v>69.900000000000006</v>
      </c>
      <c r="BE22" s="72">
        <v>16.5</v>
      </c>
      <c r="BF22" s="86">
        <v>29</v>
      </c>
      <c r="BG22" s="102">
        <v>29</v>
      </c>
      <c r="BH22" s="102">
        <v>8</v>
      </c>
      <c r="BI22" s="102">
        <v>17</v>
      </c>
      <c r="BJ22" s="102">
        <v>31</v>
      </c>
      <c r="BK22" s="86">
        <v>3</v>
      </c>
      <c r="BL22" s="86">
        <v>3</v>
      </c>
      <c r="BM22" s="102">
        <v>13</v>
      </c>
      <c r="BN22" s="102">
        <v>6</v>
      </c>
      <c r="BO22" s="74">
        <v>11</v>
      </c>
      <c r="BP22" s="71">
        <v>12858</v>
      </c>
      <c r="BQ22" s="74">
        <v>1</v>
      </c>
      <c r="BR22" s="71">
        <v>19800</v>
      </c>
      <c r="BS22" s="74">
        <v>8</v>
      </c>
      <c r="BT22" s="71">
        <v>98065</v>
      </c>
      <c r="BU22" s="74">
        <v>7</v>
      </c>
      <c r="BV22" s="71">
        <v>5366</v>
      </c>
      <c r="BW22" s="72">
        <v>46.6</v>
      </c>
      <c r="BX22" s="86" t="s">
        <v>439</v>
      </c>
      <c r="BY22" s="86" t="s">
        <v>439</v>
      </c>
      <c r="BZ22" s="86" t="s">
        <v>439</v>
      </c>
      <c r="CA22" s="86" t="s">
        <v>439</v>
      </c>
      <c r="CB22" s="72">
        <v>57.5</v>
      </c>
      <c r="CC22" s="101">
        <v>0.8</v>
      </c>
      <c r="CD22" s="72">
        <v>17</v>
      </c>
      <c r="CE22" s="72">
        <v>4.0200076241523908</v>
      </c>
      <c r="CF22" s="72">
        <v>67.727029999999999</v>
      </c>
      <c r="CG22" s="74">
        <v>20</v>
      </c>
      <c r="CH22" s="71">
        <v>3697</v>
      </c>
      <c r="CI22" s="74">
        <v>339</v>
      </c>
      <c r="CJ22" s="71">
        <v>895</v>
      </c>
      <c r="CK22" s="71">
        <v>5832</v>
      </c>
      <c r="CL22" s="71">
        <v>1587</v>
      </c>
      <c r="CM22" s="74">
        <v>407</v>
      </c>
      <c r="CN22" s="74">
        <v>906</v>
      </c>
      <c r="CO22" s="94">
        <v>1.1299999999999999</v>
      </c>
      <c r="CP22" s="71">
        <v>0</v>
      </c>
      <c r="CQ22" s="74" t="s">
        <v>439</v>
      </c>
      <c r="CR22" s="74" t="s">
        <v>439</v>
      </c>
      <c r="CS22" s="74">
        <v>9</v>
      </c>
      <c r="CT22" s="74">
        <v>1</v>
      </c>
      <c r="CU22" s="74">
        <v>50</v>
      </c>
      <c r="CV22" s="74">
        <v>30</v>
      </c>
      <c r="CW22" s="71">
        <v>3142</v>
      </c>
      <c r="CX22" s="74">
        <v>7</v>
      </c>
      <c r="CY22" s="71">
        <v>909</v>
      </c>
      <c r="CZ22" s="86">
        <v>31</v>
      </c>
      <c r="DA22" s="86">
        <v>618</v>
      </c>
      <c r="DB22" s="86">
        <v>7</v>
      </c>
      <c r="DC22" s="86">
        <v>77</v>
      </c>
      <c r="DD22" s="86">
        <v>4</v>
      </c>
      <c r="DE22" s="86">
        <v>112</v>
      </c>
      <c r="DF22" s="71">
        <v>15334</v>
      </c>
      <c r="DG22" s="71">
        <v>2898</v>
      </c>
      <c r="DH22" s="71">
        <v>3349</v>
      </c>
      <c r="DI22" s="71">
        <v>1698541.7790000001</v>
      </c>
      <c r="DJ22" s="71">
        <v>360995.57500000001</v>
      </c>
      <c r="DK22" s="71">
        <v>958616.74800000002</v>
      </c>
      <c r="DL22" s="71">
        <v>138750</v>
      </c>
      <c r="DM22" s="74">
        <v>20</v>
      </c>
      <c r="DN22" s="71">
        <v>24186</v>
      </c>
      <c r="DO22" s="71">
        <v>3018</v>
      </c>
      <c r="DP22" s="71">
        <v>2239</v>
      </c>
      <c r="DQ22" s="86">
        <v>209</v>
      </c>
      <c r="DR22" s="86">
        <v>1846</v>
      </c>
      <c r="DS22" s="145">
        <v>11541</v>
      </c>
      <c r="DT22" s="71">
        <v>17443</v>
      </c>
      <c r="DU22" s="71">
        <v>4271</v>
      </c>
      <c r="DV22" s="71">
        <v>5715</v>
      </c>
      <c r="DW22" s="86">
        <v>490</v>
      </c>
      <c r="DX22" s="86">
        <v>334</v>
      </c>
      <c r="DY22" s="86">
        <v>0</v>
      </c>
      <c r="DZ22" s="86">
        <v>2168</v>
      </c>
      <c r="EA22" s="86">
        <v>32</v>
      </c>
      <c r="EB22" s="86">
        <v>14738</v>
      </c>
      <c r="EC22" s="86">
        <v>1200</v>
      </c>
      <c r="ED22" s="766">
        <v>196</v>
      </c>
      <c r="EE22" s="71">
        <v>12701</v>
      </c>
      <c r="EF22" s="767">
        <v>11455</v>
      </c>
      <c r="EG22" s="74">
        <v>19</v>
      </c>
      <c r="EH22" s="768">
        <v>2651</v>
      </c>
      <c r="EI22" s="86">
        <v>159</v>
      </c>
      <c r="EJ22" s="86">
        <v>195</v>
      </c>
      <c r="EK22" s="72">
        <v>75.099999999999994</v>
      </c>
      <c r="EL22" s="86">
        <v>97</v>
      </c>
      <c r="EM22" s="86">
        <v>246</v>
      </c>
      <c r="EN22" s="86">
        <v>2025</v>
      </c>
      <c r="EO22" s="87">
        <v>273</v>
      </c>
      <c r="EP22" s="87">
        <v>196</v>
      </c>
      <c r="EQ22" s="87">
        <v>3970</v>
      </c>
      <c r="ER22" s="71">
        <v>4045</v>
      </c>
      <c r="ES22" s="72">
        <v>88.7</v>
      </c>
      <c r="ET22" s="72">
        <v>97.8</v>
      </c>
      <c r="EU22" s="87">
        <v>138</v>
      </c>
      <c r="EV22" s="72">
        <v>19.3</v>
      </c>
      <c r="EW22" s="87">
        <v>127741</v>
      </c>
      <c r="EX22" s="72">
        <v>34.299999999999997</v>
      </c>
      <c r="EY22" s="87">
        <v>328956.00831369724</v>
      </c>
      <c r="EZ22" s="162">
        <v>8.0588523206196641</v>
      </c>
      <c r="FA22" s="86">
        <v>509</v>
      </c>
      <c r="FB22" s="86">
        <v>46</v>
      </c>
      <c r="FC22" s="71">
        <v>5023</v>
      </c>
      <c r="FD22" s="86">
        <v>187</v>
      </c>
      <c r="FE22" s="86" t="s">
        <v>1255</v>
      </c>
      <c r="FF22" s="86">
        <v>80</v>
      </c>
      <c r="FG22" s="72" t="s">
        <v>439</v>
      </c>
      <c r="FH22" s="71">
        <v>183124</v>
      </c>
      <c r="FI22" s="71">
        <v>11169</v>
      </c>
      <c r="FJ22" s="71">
        <v>232</v>
      </c>
      <c r="FK22" s="768">
        <v>160852</v>
      </c>
      <c r="FL22" s="71" t="s">
        <v>439</v>
      </c>
      <c r="FM22" s="71">
        <v>21453</v>
      </c>
      <c r="FN22" s="71">
        <v>139399</v>
      </c>
      <c r="FO22" s="71">
        <v>11103</v>
      </c>
      <c r="FP22" s="769">
        <v>23.4</v>
      </c>
      <c r="FQ22" s="766">
        <v>461</v>
      </c>
      <c r="FR22" s="770">
        <v>3.5</v>
      </c>
      <c r="FS22" s="767">
        <v>8249</v>
      </c>
      <c r="FT22" s="86">
        <v>39</v>
      </c>
      <c r="FU22" s="86">
        <v>190</v>
      </c>
      <c r="FV22" s="86">
        <v>1118</v>
      </c>
      <c r="FW22" s="96">
        <v>27</v>
      </c>
      <c r="FX22" s="95">
        <v>1012</v>
      </c>
      <c r="FY22" s="149">
        <v>58.208108016060123</v>
      </c>
      <c r="FZ22" s="145">
        <v>226000</v>
      </c>
      <c r="GA22" s="770">
        <v>99.9</v>
      </c>
      <c r="GB22" s="770">
        <v>90.86</v>
      </c>
      <c r="GC22" s="72">
        <v>88.25</v>
      </c>
      <c r="GD22" s="80">
        <v>44</v>
      </c>
      <c r="GE22" s="771">
        <v>103</v>
      </c>
      <c r="GF22" s="766">
        <v>13</v>
      </c>
      <c r="GG22" s="766">
        <v>52</v>
      </c>
      <c r="GH22" s="86">
        <v>1220</v>
      </c>
      <c r="GI22" s="86">
        <v>9</v>
      </c>
      <c r="GJ22" s="86">
        <v>3501</v>
      </c>
      <c r="GK22" s="86">
        <v>2554</v>
      </c>
      <c r="GL22" s="86">
        <v>8</v>
      </c>
      <c r="GM22" s="768">
        <v>1469754</v>
      </c>
      <c r="GN22" s="772">
        <v>1345</v>
      </c>
      <c r="GO22" s="86" t="s">
        <v>439</v>
      </c>
      <c r="GP22" s="86" t="s">
        <v>439</v>
      </c>
      <c r="GQ22" s="71">
        <v>19059</v>
      </c>
      <c r="GR22" s="74">
        <v>48</v>
      </c>
      <c r="GS22" s="71">
        <v>5627</v>
      </c>
      <c r="GT22" s="71">
        <v>13384</v>
      </c>
      <c r="GU22" s="71">
        <v>179305</v>
      </c>
      <c r="GV22" s="71">
        <v>337</v>
      </c>
      <c r="GW22" s="71">
        <v>46660</v>
      </c>
      <c r="GX22" s="71">
        <v>132308</v>
      </c>
      <c r="GY22" s="71">
        <v>874</v>
      </c>
      <c r="GZ22" s="71">
        <v>7764</v>
      </c>
      <c r="HA22" s="71">
        <v>576578</v>
      </c>
      <c r="HB22" s="71">
        <v>2050</v>
      </c>
      <c r="HC22" s="71">
        <v>21747</v>
      </c>
      <c r="HD22" s="71">
        <v>439102</v>
      </c>
      <c r="HE22" s="71">
        <v>1139</v>
      </c>
      <c r="HF22" s="71">
        <v>20543</v>
      </c>
      <c r="HG22" s="71">
        <v>465739.88</v>
      </c>
      <c r="HH22" s="74">
        <v>526</v>
      </c>
      <c r="HI22" s="86">
        <v>21175</v>
      </c>
      <c r="HJ22" s="86">
        <v>484429</v>
      </c>
      <c r="HK22" s="88">
        <v>4.2</v>
      </c>
      <c r="HL22" s="86">
        <v>0</v>
      </c>
      <c r="HM22" s="71">
        <v>640</v>
      </c>
      <c r="HN22" s="71">
        <v>341</v>
      </c>
      <c r="HO22" s="87">
        <v>43</v>
      </c>
      <c r="HP22" s="72">
        <v>15</v>
      </c>
      <c r="HQ22" s="87">
        <v>0</v>
      </c>
      <c r="HR22" s="72">
        <v>0</v>
      </c>
      <c r="HS22" s="87">
        <v>0</v>
      </c>
      <c r="HT22" s="71">
        <v>1169760</v>
      </c>
      <c r="HU22" s="71">
        <v>8082721</v>
      </c>
      <c r="HV22" s="86">
        <v>950459.45</v>
      </c>
      <c r="HW22" s="86">
        <v>1118120.3500000001</v>
      </c>
      <c r="HX22" s="196">
        <v>321302.75</v>
      </c>
      <c r="HY22" s="208">
        <v>5190</v>
      </c>
      <c r="HZ22" s="86">
        <v>10200</v>
      </c>
      <c r="IA22" s="86">
        <v>201400</v>
      </c>
      <c r="IB22" s="86">
        <v>136290</v>
      </c>
      <c r="IC22" s="85">
        <v>72138</v>
      </c>
      <c r="ID22" s="85" t="s">
        <v>439</v>
      </c>
      <c r="IE22" s="85">
        <v>292959</v>
      </c>
      <c r="IF22" s="79">
        <v>323</v>
      </c>
      <c r="IG22" s="79">
        <v>10</v>
      </c>
      <c r="IH22" s="85">
        <v>178</v>
      </c>
      <c r="II22" s="79">
        <v>10</v>
      </c>
      <c r="IJ22" s="85">
        <v>0</v>
      </c>
      <c r="IK22" s="71">
        <v>197724</v>
      </c>
      <c r="IL22" s="79">
        <v>32000</v>
      </c>
      <c r="IM22" s="142">
        <v>0</v>
      </c>
      <c r="IN22" s="112">
        <v>54.24</v>
      </c>
      <c r="IO22" s="85">
        <v>583102</v>
      </c>
      <c r="IP22" s="162" t="s">
        <v>439</v>
      </c>
      <c r="IQ22" s="94">
        <v>10.57</v>
      </c>
      <c r="IR22" s="94">
        <v>8.77</v>
      </c>
      <c r="IS22" s="72">
        <v>3069</v>
      </c>
      <c r="IT22" s="72">
        <v>2317</v>
      </c>
      <c r="IU22" s="86" t="s">
        <v>1255</v>
      </c>
      <c r="IV22" s="86" t="s">
        <v>1255</v>
      </c>
      <c r="IW22" s="86" t="s">
        <v>1255</v>
      </c>
      <c r="IX22" s="86" t="s">
        <v>1255</v>
      </c>
      <c r="IY22" s="86" t="s">
        <v>1255</v>
      </c>
      <c r="IZ22" s="86" t="s">
        <v>1255</v>
      </c>
      <c r="JA22" s="79">
        <v>3</v>
      </c>
      <c r="JB22" s="79">
        <v>30</v>
      </c>
      <c r="JC22" s="770">
        <v>56.6</v>
      </c>
      <c r="JD22" s="773">
        <v>0.95</v>
      </c>
      <c r="JE22" s="774">
        <v>93.9</v>
      </c>
      <c r="JF22" s="774">
        <v>3.4</v>
      </c>
      <c r="JG22" s="774">
        <v>9</v>
      </c>
      <c r="JH22" s="775">
        <v>174414292</v>
      </c>
      <c r="JI22" s="162">
        <v>50.3</v>
      </c>
      <c r="JJ22" s="162">
        <v>53</v>
      </c>
      <c r="JK22" s="162" t="s">
        <v>439</v>
      </c>
      <c r="JL22" s="162" t="s">
        <v>439</v>
      </c>
      <c r="JM22" s="162">
        <v>4.5999999999999996</v>
      </c>
      <c r="JN22" s="162">
        <v>32.200000000000003</v>
      </c>
      <c r="JO22" s="776">
        <v>4775</v>
      </c>
      <c r="JP22" s="776">
        <v>41519518</v>
      </c>
      <c r="JQ22" s="776">
        <v>1774130567.72</v>
      </c>
      <c r="JR22" s="776">
        <v>6694</v>
      </c>
      <c r="JS22" s="72">
        <v>32</v>
      </c>
      <c r="JT22" s="72">
        <v>26.9</v>
      </c>
      <c r="JU22" s="71">
        <v>128249</v>
      </c>
      <c r="JV22" s="71">
        <v>1911</v>
      </c>
      <c r="JW22" s="71">
        <v>2548</v>
      </c>
      <c r="JX22" s="71">
        <v>11815</v>
      </c>
      <c r="JY22" s="71">
        <v>14627</v>
      </c>
      <c r="JZ22" s="71">
        <v>13413</v>
      </c>
      <c r="KA22" s="71">
        <v>13798</v>
      </c>
      <c r="KB22" s="71">
        <v>16042</v>
      </c>
      <c r="KC22" s="71">
        <v>19841</v>
      </c>
      <c r="KD22" s="71">
        <v>17130</v>
      </c>
      <c r="KE22" s="71">
        <v>13156</v>
      </c>
      <c r="KF22" s="71">
        <v>8792</v>
      </c>
      <c r="KG22" s="71">
        <v>6703</v>
      </c>
      <c r="KH22" s="71">
        <v>9977</v>
      </c>
      <c r="KI22" s="86" t="s">
        <v>1255</v>
      </c>
      <c r="KJ22" s="86" t="s">
        <v>1255</v>
      </c>
      <c r="KK22" s="86" t="s">
        <v>1255</v>
      </c>
      <c r="KL22" s="86" t="s">
        <v>1255</v>
      </c>
      <c r="KM22" s="71">
        <v>12579</v>
      </c>
      <c r="KN22" s="71">
        <v>15434</v>
      </c>
      <c r="KO22" s="71">
        <v>16946</v>
      </c>
      <c r="KP22" s="71">
        <v>17325</v>
      </c>
      <c r="KQ22" s="71">
        <v>18471</v>
      </c>
      <c r="KR22" s="71">
        <v>20668</v>
      </c>
      <c r="KS22" s="71">
        <v>24656</v>
      </c>
      <c r="KT22" s="71">
        <v>21693</v>
      </c>
      <c r="KU22" s="71">
        <v>17556</v>
      </c>
      <c r="KV22" s="71">
        <v>13999</v>
      </c>
      <c r="KW22" s="71">
        <v>15200</v>
      </c>
      <c r="KX22" s="71">
        <v>61128</v>
      </c>
      <c r="KY22" s="86" t="s">
        <v>1255</v>
      </c>
      <c r="KZ22" s="86" t="s">
        <v>1255</v>
      </c>
      <c r="LA22" s="86" t="s">
        <v>1255</v>
      </c>
      <c r="LB22" s="86" t="s">
        <v>1255</v>
      </c>
    </row>
    <row r="23" spans="1:314" ht="12" customHeight="1">
      <c r="A23" s="3">
        <v>112224</v>
      </c>
      <c r="B23" s="555" t="s">
        <v>715</v>
      </c>
      <c r="C23" s="94">
        <v>60.24</v>
      </c>
      <c r="D23" s="71">
        <v>344674</v>
      </c>
      <c r="E23" s="72">
        <v>12.5</v>
      </c>
      <c r="F23" s="72">
        <v>62</v>
      </c>
      <c r="G23" s="72">
        <v>25.5</v>
      </c>
      <c r="H23" s="79">
        <v>15105</v>
      </c>
      <c r="I23" s="79">
        <v>32837</v>
      </c>
      <c r="J23" s="79">
        <v>51279</v>
      </c>
      <c r="K23" s="71">
        <v>48953</v>
      </c>
      <c r="L23" s="71">
        <v>159682</v>
      </c>
      <c r="M23" s="71">
        <v>7088</v>
      </c>
      <c r="N23" s="71">
        <v>13480</v>
      </c>
      <c r="O23" s="71">
        <v>13074</v>
      </c>
      <c r="P23" s="71">
        <v>1456</v>
      </c>
      <c r="Q23" s="71">
        <v>2312</v>
      </c>
      <c r="R23" s="79">
        <v>340098</v>
      </c>
      <c r="S23" s="71">
        <v>341621</v>
      </c>
      <c r="T23" s="71">
        <v>292034</v>
      </c>
      <c r="U23" s="71">
        <v>265811</v>
      </c>
      <c r="V23" s="71">
        <v>1495764</v>
      </c>
      <c r="W23" s="71">
        <v>463634</v>
      </c>
      <c r="X23" s="71">
        <v>674192</v>
      </c>
      <c r="Y23" s="86">
        <v>45</v>
      </c>
      <c r="Z23" s="765">
        <v>53</v>
      </c>
      <c r="AA23" s="86">
        <v>14</v>
      </c>
      <c r="AB23" s="86">
        <v>30</v>
      </c>
      <c r="AC23" s="86">
        <v>15</v>
      </c>
      <c r="AD23" s="87" t="s">
        <v>439</v>
      </c>
      <c r="AE23" s="71" t="s">
        <v>439</v>
      </c>
      <c r="AF23" s="71">
        <v>342</v>
      </c>
      <c r="AG23" s="71">
        <v>1675</v>
      </c>
      <c r="AH23" s="71">
        <v>169498</v>
      </c>
      <c r="AI23" s="71" t="s">
        <v>439</v>
      </c>
      <c r="AJ23" s="94">
        <v>71.67</v>
      </c>
      <c r="AK23" s="765">
        <v>20</v>
      </c>
      <c r="AL23" s="71">
        <v>4429</v>
      </c>
      <c r="AM23" s="74">
        <v>30</v>
      </c>
      <c r="AN23" s="71">
        <v>17719</v>
      </c>
      <c r="AO23" s="71">
        <v>903</v>
      </c>
      <c r="AP23" s="71">
        <v>196</v>
      </c>
      <c r="AQ23" s="102">
        <v>15</v>
      </c>
      <c r="AR23" s="71">
        <v>8721</v>
      </c>
      <c r="AS23" s="71">
        <v>527</v>
      </c>
      <c r="AT23" s="71">
        <v>5</v>
      </c>
      <c r="AU23" s="71">
        <v>398</v>
      </c>
      <c r="AV23" s="71">
        <v>15</v>
      </c>
      <c r="AW23" s="71">
        <v>64</v>
      </c>
      <c r="AX23" s="71">
        <v>3</v>
      </c>
      <c r="AY23" s="71">
        <v>2268</v>
      </c>
      <c r="AZ23" s="72">
        <v>2.57</v>
      </c>
      <c r="BA23" s="72">
        <v>0.41</v>
      </c>
      <c r="BB23" s="72">
        <v>100</v>
      </c>
      <c r="BC23" s="72">
        <v>107.7</v>
      </c>
      <c r="BD23" s="72">
        <v>107.9</v>
      </c>
      <c r="BE23" s="72">
        <v>2.2999999999999998</v>
      </c>
      <c r="BF23" s="86">
        <v>9</v>
      </c>
      <c r="BG23" s="102">
        <v>9</v>
      </c>
      <c r="BH23" s="102">
        <v>7</v>
      </c>
      <c r="BI23" s="102">
        <v>1</v>
      </c>
      <c r="BJ23" s="102">
        <v>84</v>
      </c>
      <c r="BK23" s="86">
        <v>3</v>
      </c>
      <c r="BL23" s="86">
        <v>3</v>
      </c>
      <c r="BM23" s="102">
        <v>15</v>
      </c>
      <c r="BN23" s="102">
        <v>7</v>
      </c>
      <c r="BO23" s="74">
        <v>4</v>
      </c>
      <c r="BP23" s="71">
        <v>18603</v>
      </c>
      <c r="BQ23" s="74">
        <v>1</v>
      </c>
      <c r="BR23" s="71">
        <v>39102</v>
      </c>
      <c r="BS23" s="74">
        <v>7</v>
      </c>
      <c r="BT23" s="71">
        <v>71717</v>
      </c>
      <c r="BU23" s="74">
        <v>1</v>
      </c>
      <c r="BV23" s="71">
        <v>553</v>
      </c>
      <c r="BW23" s="72">
        <v>44.1</v>
      </c>
      <c r="BX23" s="86">
        <v>1</v>
      </c>
      <c r="BY23" s="86">
        <v>2</v>
      </c>
      <c r="BZ23" s="86">
        <v>159</v>
      </c>
      <c r="CA23" s="86">
        <v>6328</v>
      </c>
      <c r="CB23" s="72">
        <v>75.2</v>
      </c>
      <c r="CC23" s="101">
        <v>0.85</v>
      </c>
      <c r="CD23" s="72">
        <v>20.2</v>
      </c>
      <c r="CE23" s="72">
        <v>3.9169520547945202</v>
      </c>
      <c r="CF23" s="72">
        <v>64.372730000000004</v>
      </c>
      <c r="CG23" s="74">
        <v>15</v>
      </c>
      <c r="CH23" s="71">
        <v>3280</v>
      </c>
      <c r="CI23" s="74">
        <v>192</v>
      </c>
      <c r="CJ23" s="71">
        <v>855</v>
      </c>
      <c r="CK23" s="71">
        <v>3259</v>
      </c>
      <c r="CL23" s="71">
        <v>948</v>
      </c>
      <c r="CM23" s="74">
        <v>211</v>
      </c>
      <c r="CN23" s="74">
        <v>522</v>
      </c>
      <c r="CO23" s="94">
        <v>1.26</v>
      </c>
      <c r="CP23" s="71" t="s">
        <v>439</v>
      </c>
      <c r="CQ23" s="74" t="s">
        <v>439</v>
      </c>
      <c r="CR23" s="74" t="s">
        <v>439</v>
      </c>
      <c r="CS23" s="74">
        <v>4</v>
      </c>
      <c r="CT23" s="74">
        <v>1</v>
      </c>
      <c r="CU23" s="74">
        <v>49</v>
      </c>
      <c r="CV23" s="74">
        <v>14</v>
      </c>
      <c r="CW23" s="71">
        <v>1269</v>
      </c>
      <c r="CX23" s="74">
        <v>7</v>
      </c>
      <c r="CY23" s="71">
        <v>799</v>
      </c>
      <c r="CZ23" s="86">
        <v>23</v>
      </c>
      <c r="DA23" s="86">
        <v>393</v>
      </c>
      <c r="DB23" s="86">
        <v>6</v>
      </c>
      <c r="DC23" s="86">
        <v>61</v>
      </c>
      <c r="DD23" s="86">
        <v>9</v>
      </c>
      <c r="DE23" s="86">
        <v>249</v>
      </c>
      <c r="DF23" s="71">
        <v>8477</v>
      </c>
      <c r="DG23" s="71">
        <v>1678</v>
      </c>
      <c r="DH23" s="71">
        <v>1789</v>
      </c>
      <c r="DI23" s="71">
        <v>884650.929</v>
      </c>
      <c r="DJ23" s="71">
        <v>245411.98</v>
      </c>
      <c r="DK23" s="71">
        <v>499144.23700000002</v>
      </c>
      <c r="DL23" s="71">
        <v>87660</v>
      </c>
      <c r="DM23" s="74">
        <v>12</v>
      </c>
      <c r="DN23" s="71">
        <v>14266</v>
      </c>
      <c r="DO23" s="71">
        <v>1628</v>
      </c>
      <c r="DP23" s="71">
        <v>1086</v>
      </c>
      <c r="DQ23" s="86">
        <v>68</v>
      </c>
      <c r="DR23" s="86">
        <v>1305</v>
      </c>
      <c r="DS23" s="145">
        <v>3971</v>
      </c>
      <c r="DT23" s="71">
        <v>9466</v>
      </c>
      <c r="DU23" s="71">
        <v>2483</v>
      </c>
      <c r="DV23" s="71">
        <v>3499</v>
      </c>
      <c r="DW23" s="86">
        <v>294</v>
      </c>
      <c r="DX23" s="86">
        <v>207</v>
      </c>
      <c r="DY23" s="86">
        <v>0</v>
      </c>
      <c r="DZ23" s="86">
        <v>1637</v>
      </c>
      <c r="EA23" s="86">
        <v>86</v>
      </c>
      <c r="EB23" s="86">
        <v>13090</v>
      </c>
      <c r="EC23" s="86">
        <v>1034</v>
      </c>
      <c r="ED23" s="766">
        <v>117</v>
      </c>
      <c r="EE23" s="71">
        <v>8347</v>
      </c>
      <c r="EF23" s="767">
        <v>6784</v>
      </c>
      <c r="EG23" s="74">
        <v>1</v>
      </c>
      <c r="EH23" s="768">
        <v>1022</v>
      </c>
      <c r="EI23" s="86">
        <v>107</v>
      </c>
      <c r="EJ23" s="86">
        <v>116</v>
      </c>
      <c r="EK23" s="72">
        <v>79.400000000000006</v>
      </c>
      <c r="EL23" s="86">
        <v>30</v>
      </c>
      <c r="EM23" s="86">
        <v>141</v>
      </c>
      <c r="EN23" s="86">
        <v>1966</v>
      </c>
      <c r="EO23" s="87">
        <v>183</v>
      </c>
      <c r="EP23" s="87">
        <v>13</v>
      </c>
      <c r="EQ23" s="87">
        <v>1852</v>
      </c>
      <c r="ER23" s="71">
        <v>2438</v>
      </c>
      <c r="ES23" s="72">
        <v>93.5</v>
      </c>
      <c r="ET23" s="72">
        <v>93.7</v>
      </c>
      <c r="EU23" s="87">
        <v>417</v>
      </c>
      <c r="EV23" s="72">
        <v>12.8</v>
      </c>
      <c r="EW23" s="87">
        <v>68656</v>
      </c>
      <c r="EX23" s="72">
        <v>39.4</v>
      </c>
      <c r="EY23" s="87">
        <v>355316</v>
      </c>
      <c r="EZ23" s="162">
        <v>5.0999999999999996</v>
      </c>
      <c r="FA23" s="86">
        <v>239</v>
      </c>
      <c r="FB23" s="86">
        <v>9</v>
      </c>
      <c r="FC23" s="120">
        <v>1668</v>
      </c>
      <c r="FD23" s="86">
        <v>180</v>
      </c>
      <c r="FE23" s="86" t="s">
        <v>1255</v>
      </c>
      <c r="FF23" s="86">
        <v>100</v>
      </c>
      <c r="FG23" s="72">
        <v>100</v>
      </c>
      <c r="FH23" s="71">
        <v>99762</v>
      </c>
      <c r="FI23" s="71">
        <v>869</v>
      </c>
      <c r="FJ23" s="71">
        <v>409</v>
      </c>
      <c r="FK23" s="768">
        <v>98893</v>
      </c>
      <c r="FL23" s="71">
        <v>86784</v>
      </c>
      <c r="FM23" s="71">
        <v>8495</v>
      </c>
      <c r="FN23" s="71">
        <v>3614</v>
      </c>
      <c r="FO23" s="71">
        <v>5395</v>
      </c>
      <c r="FP23" s="769">
        <v>17.899999999999999</v>
      </c>
      <c r="FQ23" s="766">
        <v>111</v>
      </c>
      <c r="FR23" s="770">
        <v>2.69</v>
      </c>
      <c r="FS23" s="767">
        <v>2006</v>
      </c>
      <c r="FT23" s="86">
        <v>0</v>
      </c>
      <c r="FU23" s="86">
        <v>16</v>
      </c>
      <c r="FV23" s="86">
        <v>97</v>
      </c>
      <c r="FW23" s="96">
        <v>18</v>
      </c>
      <c r="FX23" s="95">
        <v>749</v>
      </c>
      <c r="FY23" s="149">
        <v>67.843977953714116</v>
      </c>
      <c r="FZ23" s="145">
        <v>134300</v>
      </c>
      <c r="GA23" s="770">
        <v>99.9</v>
      </c>
      <c r="GB23" s="770">
        <v>98.7</v>
      </c>
      <c r="GC23" s="72">
        <v>84.23</v>
      </c>
      <c r="GD23" s="80">
        <v>66.8</v>
      </c>
      <c r="GE23" s="771">
        <v>69</v>
      </c>
      <c r="GF23" s="766">
        <v>6</v>
      </c>
      <c r="GG23" s="766">
        <v>38</v>
      </c>
      <c r="GH23" s="86">
        <v>757</v>
      </c>
      <c r="GI23" s="86">
        <v>5</v>
      </c>
      <c r="GJ23" s="86">
        <v>2319</v>
      </c>
      <c r="GK23" s="86">
        <v>1517</v>
      </c>
      <c r="GL23" s="86">
        <v>5</v>
      </c>
      <c r="GM23" s="768">
        <v>45530260</v>
      </c>
      <c r="GN23" s="772">
        <v>355</v>
      </c>
      <c r="GO23" s="86" t="s">
        <v>439</v>
      </c>
      <c r="GP23" s="86" t="s">
        <v>439</v>
      </c>
      <c r="GQ23" s="71">
        <v>10579</v>
      </c>
      <c r="GR23" s="74">
        <v>18</v>
      </c>
      <c r="GS23" s="71">
        <v>1903</v>
      </c>
      <c r="GT23" s="71">
        <v>8658</v>
      </c>
      <c r="GU23" s="71">
        <v>112120</v>
      </c>
      <c r="GV23" s="71">
        <v>104</v>
      </c>
      <c r="GW23" s="71">
        <v>19587</v>
      </c>
      <c r="GX23" s="71">
        <v>92429</v>
      </c>
      <c r="GY23" s="71">
        <v>501</v>
      </c>
      <c r="GZ23" s="71">
        <v>5001</v>
      </c>
      <c r="HA23" s="71">
        <v>402839</v>
      </c>
      <c r="HB23" s="71">
        <v>1679</v>
      </c>
      <c r="HC23" s="71">
        <v>17382</v>
      </c>
      <c r="HD23" s="71">
        <v>376070</v>
      </c>
      <c r="HE23" s="71">
        <v>368</v>
      </c>
      <c r="HF23" s="71">
        <v>8817</v>
      </c>
      <c r="HG23" s="71">
        <v>225036.86</v>
      </c>
      <c r="HH23" s="74">
        <v>197</v>
      </c>
      <c r="HI23" s="86">
        <v>7779</v>
      </c>
      <c r="HJ23" s="86">
        <v>198358</v>
      </c>
      <c r="HK23" s="88">
        <v>11.94</v>
      </c>
      <c r="HL23" s="86">
        <v>64.180000000000007</v>
      </c>
      <c r="HM23" s="71">
        <v>851</v>
      </c>
      <c r="HN23" s="71">
        <v>399</v>
      </c>
      <c r="HO23" s="87">
        <v>74</v>
      </c>
      <c r="HP23" s="72">
        <v>193</v>
      </c>
      <c r="HQ23" s="87">
        <v>1</v>
      </c>
      <c r="HR23" s="72">
        <v>42</v>
      </c>
      <c r="HS23" s="87">
        <v>0</v>
      </c>
      <c r="HT23" s="71">
        <v>1254813</v>
      </c>
      <c r="HU23" s="71">
        <v>8324034</v>
      </c>
      <c r="HV23" s="86">
        <v>1088755</v>
      </c>
      <c r="HW23" s="86">
        <v>1132606</v>
      </c>
      <c r="HX23" s="86">
        <v>358657</v>
      </c>
      <c r="HY23" s="86">
        <v>24968</v>
      </c>
      <c r="HZ23" s="86">
        <v>23000</v>
      </c>
      <c r="IA23" s="86">
        <v>112199</v>
      </c>
      <c r="IB23" s="86">
        <v>72508</v>
      </c>
      <c r="IC23" s="85">
        <v>83803</v>
      </c>
      <c r="ID23" s="85">
        <v>9944425</v>
      </c>
      <c r="IE23" s="85">
        <v>0</v>
      </c>
      <c r="IF23" s="79">
        <v>117</v>
      </c>
      <c r="IG23" s="79">
        <v>0</v>
      </c>
      <c r="IH23" s="85">
        <v>106</v>
      </c>
      <c r="II23" s="79">
        <v>0</v>
      </c>
      <c r="IJ23" s="85">
        <v>0</v>
      </c>
      <c r="IK23" s="71">
        <v>134469</v>
      </c>
      <c r="IL23" s="79">
        <v>3500</v>
      </c>
      <c r="IM23" s="142">
        <v>0</v>
      </c>
      <c r="IN23" s="112">
        <v>34.14</v>
      </c>
      <c r="IO23" s="85">
        <v>311178</v>
      </c>
      <c r="IP23" s="162" t="s">
        <v>439</v>
      </c>
      <c r="IQ23" s="94">
        <v>3.5</v>
      </c>
      <c r="IR23" s="94">
        <v>3.5</v>
      </c>
      <c r="IS23" s="72">
        <v>1162</v>
      </c>
      <c r="IT23" s="72">
        <v>1141</v>
      </c>
      <c r="IU23" s="86" t="s">
        <v>1255</v>
      </c>
      <c r="IV23" s="86" t="s">
        <v>1255</v>
      </c>
      <c r="IW23" s="86" t="s">
        <v>1255</v>
      </c>
      <c r="IX23" s="86" t="s">
        <v>1255</v>
      </c>
      <c r="IY23" s="86" t="s">
        <v>1255</v>
      </c>
      <c r="IZ23" s="86" t="s">
        <v>1255</v>
      </c>
      <c r="JA23" s="79">
        <v>1</v>
      </c>
      <c r="JB23" s="79">
        <v>229</v>
      </c>
      <c r="JC23" s="770">
        <v>60.2</v>
      </c>
      <c r="JD23" s="773">
        <v>0.90800000000000003</v>
      </c>
      <c r="JE23" s="774">
        <v>84.5</v>
      </c>
      <c r="JF23" s="774">
        <v>6.7</v>
      </c>
      <c r="JG23" s="774">
        <v>17.100000000000001</v>
      </c>
      <c r="JH23" s="775">
        <v>85276217</v>
      </c>
      <c r="JI23" s="162">
        <v>48.9</v>
      </c>
      <c r="JJ23" s="162">
        <v>56.1</v>
      </c>
      <c r="JK23" s="162" t="s">
        <v>439</v>
      </c>
      <c r="JL23" s="162" t="s">
        <v>439</v>
      </c>
      <c r="JM23" s="162">
        <v>12.9</v>
      </c>
      <c r="JN23" s="162">
        <v>30</v>
      </c>
      <c r="JO23" s="776">
        <v>2886</v>
      </c>
      <c r="JP23" s="776">
        <v>16073000</v>
      </c>
      <c r="JQ23" s="776">
        <v>939431451.98000002</v>
      </c>
      <c r="JR23" s="776">
        <v>12817</v>
      </c>
      <c r="JS23" s="72">
        <v>20</v>
      </c>
      <c r="JT23" s="72">
        <v>32.99</v>
      </c>
      <c r="JU23" s="71">
        <v>70706</v>
      </c>
      <c r="JV23" s="71">
        <v>1144</v>
      </c>
      <c r="JW23" s="71">
        <v>1556</v>
      </c>
      <c r="JX23" s="71">
        <v>7047</v>
      </c>
      <c r="JY23" s="71">
        <v>7635</v>
      </c>
      <c r="JZ23" s="71">
        <v>7060</v>
      </c>
      <c r="KA23" s="71">
        <v>7834</v>
      </c>
      <c r="KB23" s="71">
        <v>9034</v>
      </c>
      <c r="KC23" s="71">
        <v>11635</v>
      </c>
      <c r="KD23" s="71">
        <v>9904</v>
      </c>
      <c r="KE23" s="71">
        <v>7177</v>
      </c>
      <c r="KF23" s="71">
        <v>5109</v>
      </c>
      <c r="KG23" s="71">
        <v>3872</v>
      </c>
      <c r="KH23" s="71">
        <v>5091</v>
      </c>
      <c r="KI23" s="86" t="s">
        <v>1255</v>
      </c>
      <c r="KJ23" s="86" t="s">
        <v>1255</v>
      </c>
      <c r="KK23" s="86" t="s">
        <v>1255</v>
      </c>
      <c r="KL23" s="86" t="s">
        <v>1255</v>
      </c>
      <c r="KM23" s="71">
        <v>7740</v>
      </c>
      <c r="KN23" s="71">
        <v>9199</v>
      </c>
      <c r="KO23" s="71">
        <v>8922</v>
      </c>
      <c r="KP23" s="71">
        <v>9311</v>
      </c>
      <c r="KQ23" s="71">
        <v>10749</v>
      </c>
      <c r="KR23" s="71">
        <v>11764</v>
      </c>
      <c r="KS23" s="71">
        <v>14601</v>
      </c>
      <c r="KT23" s="71">
        <v>12631</v>
      </c>
      <c r="KU23" s="71">
        <v>9911</v>
      </c>
      <c r="KV23" s="71">
        <v>8497</v>
      </c>
      <c r="KW23" s="71">
        <v>10045</v>
      </c>
      <c r="KX23" s="71">
        <v>38093</v>
      </c>
      <c r="KY23" s="86" t="s">
        <v>1255</v>
      </c>
      <c r="KZ23" s="86" t="s">
        <v>1255</v>
      </c>
      <c r="LA23" s="86" t="s">
        <v>1255</v>
      </c>
      <c r="LB23" s="86" t="s">
        <v>1255</v>
      </c>
    </row>
    <row r="24" spans="1:314" ht="12" customHeight="1">
      <c r="A24" s="3">
        <v>122041</v>
      </c>
      <c r="B24" s="555" t="s">
        <v>716</v>
      </c>
      <c r="C24" s="94">
        <v>85.62</v>
      </c>
      <c r="D24" s="71">
        <v>645972</v>
      </c>
      <c r="E24" s="72">
        <v>12.5</v>
      </c>
      <c r="F24" s="72">
        <v>63.5</v>
      </c>
      <c r="G24" s="72">
        <v>24</v>
      </c>
      <c r="H24" s="79">
        <v>28889</v>
      </c>
      <c r="I24" s="79">
        <v>62806</v>
      </c>
      <c r="J24" s="79">
        <v>97514</v>
      </c>
      <c r="K24" s="71">
        <v>85046</v>
      </c>
      <c r="L24" s="71">
        <v>313581</v>
      </c>
      <c r="M24" s="71">
        <v>18250</v>
      </c>
      <c r="N24" s="71">
        <v>32432</v>
      </c>
      <c r="O24" s="71">
        <v>30329</v>
      </c>
      <c r="P24" s="71">
        <v>2709</v>
      </c>
      <c r="Q24" s="71">
        <v>4164</v>
      </c>
      <c r="R24" s="79">
        <v>644697</v>
      </c>
      <c r="S24" s="71">
        <v>642907</v>
      </c>
      <c r="T24" s="71">
        <v>522032</v>
      </c>
      <c r="U24" s="79">
        <v>946594</v>
      </c>
      <c r="V24" s="71">
        <v>2769026</v>
      </c>
      <c r="W24" s="71">
        <v>910796</v>
      </c>
      <c r="X24" s="71">
        <v>1661774</v>
      </c>
      <c r="Y24" s="79">
        <v>60</v>
      </c>
      <c r="Z24" s="765">
        <v>112</v>
      </c>
      <c r="AA24" s="86">
        <v>55</v>
      </c>
      <c r="AB24" s="86">
        <v>0</v>
      </c>
      <c r="AC24" s="86">
        <v>0</v>
      </c>
      <c r="AD24" s="71" t="s">
        <v>439</v>
      </c>
      <c r="AE24" s="71">
        <v>1273.06</v>
      </c>
      <c r="AF24" s="71">
        <v>1068.654</v>
      </c>
      <c r="AG24" s="71">
        <v>1000</v>
      </c>
      <c r="AH24" s="71">
        <v>83358</v>
      </c>
      <c r="AI24" s="71" t="s">
        <v>439</v>
      </c>
      <c r="AJ24" s="94">
        <v>70.150000000000006</v>
      </c>
      <c r="AK24" s="765">
        <v>41</v>
      </c>
      <c r="AL24" s="71">
        <v>7547</v>
      </c>
      <c r="AM24" s="74">
        <v>55</v>
      </c>
      <c r="AN24" s="71">
        <v>33474</v>
      </c>
      <c r="AO24" s="71">
        <v>1678</v>
      </c>
      <c r="AP24" s="71">
        <v>388</v>
      </c>
      <c r="AQ24" s="102">
        <v>27</v>
      </c>
      <c r="AR24" s="71">
        <v>15537</v>
      </c>
      <c r="AS24" s="71">
        <v>921</v>
      </c>
      <c r="AT24" s="71">
        <v>25</v>
      </c>
      <c r="AU24" s="71">
        <v>633</v>
      </c>
      <c r="AV24" s="71">
        <v>23</v>
      </c>
      <c r="AW24" s="71">
        <v>251</v>
      </c>
      <c r="AX24" s="71">
        <v>9</v>
      </c>
      <c r="AY24" s="71">
        <v>686</v>
      </c>
      <c r="AZ24" s="72">
        <v>9.6</v>
      </c>
      <c r="BA24" s="72">
        <v>1.1000000000000001</v>
      </c>
      <c r="BB24" s="72">
        <v>100</v>
      </c>
      <c r="BC24" s="72">
        <v>114.7</v>
      </c>
      <c r="BD24" s="72">
        <v>118.6</v>
      </c>
      <c r="BE24" s="72">
        <v>0</v>
      </c>
      <c r="BF24" s="86">
        <v>82</v>
      </c>
      <c r="BG24" s="102">
        <v>82</v>
      </c>
      <c r="BH24" s="102">
        <v>27</v>
      </c>
      <c r="BI24" s="102">
        <v>20</v>
      </c>
      <c r="BJ24" s="102">
        <v>35</v>
      </c>
      <c r="BK24" s="86">
        <v>0</v>
      </c>
      <c r="BL24" s="86">
        <v>0</v>
      </c>
      <c r="BM24" s="102">
        <v>0</v>
      </c>
      <c r="BN24" s="102">
        <v>0</v>
      </c>
      <c r="BO24" s="74">
        <v>2</v>
      </c>
      <c r="BP24" s="71">
        <v>26493</v>
      </c>
      <c r="BQ24" s="74">
        <v>1</v>
      </c>
      <c r="BR24" s="71">
        <v>23570</v>
      </c>
      <c r="BS24" s="74">
        <v>3</v>
      </c>
      <c r="BT24" s="71">
        <v>38195</v>
      </c>
      <c r="BU24" s="74">
        <v>2</v>
      </c>
      <c r="BV24" s="71">
        <v>15053</v>
      </c>
      <c r="BW24" s="72">
        <v>42.2</v>
      </c>
      <c r="BX24" s="86">
        <v>1</v>
      </c>
      <c r="BY24" s="86">
        <v>3</v>
      </c>
      <c r="BZ24" s="86" t="s">
        <v>439</v>
      </c>
      <c r="CA24" s="86" t="s">
        <v>439</v>
      </c>
      <c r="CB24" s="72">
        <v>85.9</v>
      </c>
      <c r="CC24" s="101">
        <v>0.66</v>
      </c>
      <c r="CD24" s="72">
        <v>17.399999999999999</v>
      </c>
      <c r="CE24" s="72">
        <v>3.630291537478969</v>
      </c>
      <c r="CF24" s="72">
        <v>64.706789999999998</v>
      </c>
      <c r="CG24" s="74">
        <v>22</v>
      </c>
      <c r="CH24" s="71">
        <v>4613</v>
      </c>
      <c r="CI24" s="74">
        <v>375</v>
      </c>
      <c r="CJ24" s="71">
        <v>1002</v>
      </c>
      <c r="CK24" s="71">
        <v>5826</v>
      </c>
      <c r="CL24" s="71">
        <v>1614</v>
      </c>
      <c r="CM24" s="74">
        <v>401</v>
      </c>
      <c r="CN24" s="74">
        <v>762</v>
      </c>
      <c r="CO24" s="94">
        <v>1.26</v>
      </c>
      <c r="CP24" s="71" t="s">
        <v>439</v>
      </c>
      <c r="CQ24" s="74">
        <v>3</v>
      </c>
      <c r="CR24" s="74">
        <v>5</v>
      </c>
      <c r="CS24" s="74">
        <v>5</v>
      </c>
      <c r="CT24" s="74">
        <v>1</v>
      </c>
      <c r="CU24" s="74">
        <v>52</v>
      </c>
      <c r="CV24" s="74">
        <v>33</v>
      </c>
      <c r="CW24" s="71">
        <v>2386</v>
      </c>
      <c r="CX24" s="74">
        <v>15</v>
      </c>
      <c r="CY24" s="71">
        <v>1437</v>
      </c>
      <c r="CZ24" s="86">
        <v>49</v>
      </c>
      <c r="DA24" s="86">
        <v>845</v>
      </c>
      <c r="DB24" s="86">
        <v>6</v>
      </c>
      <c r="DC24" s="86">
        <v>36</v>
      </c>
      <c r="DD24" s="86">
        <v>10</v>
      </c>
      <c r="DE24" s="86">
        <v>270</v>
      </c>
      <c r="DF24" s="71">
        <v>18669</v>
      </c>
      <c r="DG24" s="71">
        <v>3610</v>
      </c>
      <c r="DH24" s="71">
        <v>3598</v>
      </c>
      <c r="DI24" s="71">
        <v>1883043.044</v>
      </c>
      <c r="DJ24" s="71">
        <v>495045.83500000002</v>
      </c>
      <c r="DK24" s="71">
        <v>1023549.764</v>
      </c>
      <c r="DL24" s="71">
        <v>155017</v>
      </c>
      <c r="DM24" s="74">
        <v>14</v>
      </c>
      <c r="DN24" s="71">
        <v>30005</v>
      </c>
      <c r="DO24" s="71">
        <v>3769</v>
      </c>
      <c r="DP24" s="71">
        <v>2411</v>
      </c>
      <c r="DQ24" s="86">
        <v>175</v>
      </c>
      <c r="DR24" s="86">
        <v>1321</v>
      </c>
      <c r="DS24" s="145">
        <v>10980</v>
      </c>
      <c r="DT24" s="79">
        <v>15722</v>
      </c>
      <c r="DU24" s="71">
        <v>3791</v>
      </c>
      <c r="DV24" s="71">
        <v>6274</v>
      </c>
      <c r="DW24" s="86">
        <v>605</v>
      </c>
      <c r="DX24" s="86">
        <v>262</v>
      </c>
      <c r="DY24" s="86">
        <v>4</v>
      </c>
      <c r="DZ24" s="86">
        <v>2299</v>
      </c>
      <c r="EA24" s="86">
        <v>153</v>
      </c>
      <c r="EB24" s="86">
        <v>16634.2</v>
      </c>
      <c r="EC24" s="86">
        <v>1216</v>
      </c>
      <c r="ED24" s="766">
        <v>168</v>
      </c>
      <c r="EE24" s="71">
        <v>15508</v>
      </c>
      <c r="EF24" s="767">
        <v>13389</v>
      </c>
      <c r="EG24" s="74">
        <v>28</v>
      </c>
      <c r="EH24" s="768">
        <v>2564</v>
      </c>
      <c r="EI24" s="86">
        <v>160</v>
      </c>
      <c r="EJ24" s="86">
        <v>172</v>
      </c>
      <c r="EK24" s="72">
        <v>70.599999999999994</v>
      </c>
      <c r="EL24" s="86">
        <v>44</v>
      </c>
      <c r="EM24" s="86">
        <v>201</v>
      </c>
      <c r="EN24" s="86">
        <v>2884</v>
      </c>
      <c r="EO24" s="87">
        <v>602</v>
      </c>
      <c r="EP24" s="87">
        <v>94</v>
      </c>
      <c r="EQ24" s="87">
        <v>4349</v>
      </c>
      <c r="ER24" s="71">
        <v>4382</v>
      </c>
      <c r="ES24" s="72">
        <v>91.2</v>
      </c>
      <c r="ET24" s="72">
        <v>88.4</v>
      </c>
      <c r="EU24" s="87">
        <v>774</v>
      </c>
      <c r="EV24" s="72">
        <v>14.35</v>
      </c>
      <c r="EW24" s="87">
        <v>117115</v>
      </c>
      <c r="EX24" s="72">
        <v>42</v>
      </c>
      <c r="EY24" s="87">
        <v>347075.55737522949</v>
      </c>
      <c r="EZ24" s="162">
        <v>7.96</v>
      </c>
      <c r="FA24" s="86">
        <v>411</v>
      </c>
      <c r="FB24" s="86">
        <v>15</v>
      </c>
      <c r="FC24" s="125">
        <v>2888</v>
      </c>
      <c r="FD24" s="86">
        <v>391</v>
      </c>
      <c r="FE24" s="86" t="s">
        <v>1255</v>
      </c>
      <c r="FF24" s="86">
        <v>100</v>
      </c>
      <c r="FG24" s="72">
        <v>100</v>
      </c>
      <c r="FH24" s="71">
        <v>205325</v>
      </c>
      <c r="FI24" s="71">
        <v>11942</v>
      </c>
      <c r="FJ24" s="71">
        <v>52</v>
      </c>
      <c r="FK24" s="768">
        <v>174980</v>
      </c>
      <c r="FL24" s="71">
        <v>157337</v>
      </c>
      <c r="FM24" s="71">
        <v>9551</v>
      </c>
      <c r="FN24" s="71">
        <v>8092</v>
      </c>
      <c r="FO24" s="71">
        <v>18403</v>
      </c>
      <c r="FP24" s="769">
        <v>22.9</v>
      </c>
      <c r="FQ24" s="766">
        <v>830</v>
      </c>
      <c r="FR24" s="770">
        <v>3.4</v>
      </c>
      <c r="FS24" s="767">
        <v>13941</v>
      </c>
      <c r="FT24" s="86">
        <v>0</v>
      </c>
      <c r="FU24" s="86">
        <v>81</v>
      </c>
      <c r="FV24" s="86">
        <v>300</v>
      </c>
      <c r="FW24" s="96">
        <v>32</v>
      </c>
      <c r="FX24" s="95">
        <v>1509</v>
      </c>
      <c r="FY24" s="149">
        <v>60.689898834427083</v>
      </c>
      <c r="FZ24" s="145">
        <v>153200</v>
      </c>
      <c r="GA24" s="770">
        <v>98.2</v>
      </c>
      <c r="GB24" s="86" t="s">
        <v>439</v>
      </c>
      <c r="GC24" s="72">
        <v>90.4</v>
      </c>
      <c r="GD24" s="80">
        <v>26.8</v>
      </c>
      <c r="GE24" s="771">
        <v>85</v>
      </c>
      <c r="GF24" s="766">
        <v>14</v>
      </c>
      <c r="GG24" s="766">
        <v>83</v>
      </c>
      <c r="GH24" s="86">
        <v>1234</v>
      </c>
      <c r="GI24" s="86">
        <v>4</v>
      </c>
      <c r="GJ24" s="86">
        <v>3040</v>
      </c>
      <c r="GK24" s="86">
        <v>4147</v>
      </c>
      <c r="GL24" s="86">
        <v>10</v>
      </c>
      <c r="GM24" s="768">
        <v>672949</v>
      </c>
      <c r="GN24" s="772">
        <v>1690</v>
      </c>
      <c r="GO24" s="86" t="s">
        <v>439</v>
      </c>
      <c r="GP24" s="86" t="s">
        <v>439</v>
      </c>
      <c r="GQ24" s="71">
        <v>15194</v>
      </c>
      <c r="GR24" s="74">
        <v>36</v>
      </c>
      <c r="GS24" s="71">
        <v>2066</v>
      </c>
      <c r="GT24" s="71">
        <v>13092</v>
      </c>
      <c r="GU24" s="71">
        <v>192205</v>
      </c>
      <c r="GV24" s="71">
        <v>223</v>
      </c>
      <c r="GW24" s="71">
        <v>29084</v>
      </c>
      <c r="GX24" s="71">
        <v>162898</v>
      </c>
      <c r="GY24" s="71">
        <v>609</v>
      </c>
      <c r="GZ24" s="71">
        <v>5936</v>
      </c>
      <c r="HA24" s="71">
        <v>594576</v>
      </c>
      <c r="HB24" s="71">
        <v>2175</v>
      </c>
      <c r="HC24" s="71">
        <v>27188</v>
      </c>
      <c r="HD24" s="71">
        <v>560585</v>
      </c>
      <c r="HE24" s="71">
        <v>260</v>
      </c>
      <c r="HF24" s="71">
        <v>15157</v>
      </c>
      <c r="HG24" s="71">
        <v>696267.89</v>
      </c>
      <c r="HH24" s="74">
        <v>175</v>
      </c>
      <c r="HI24" s="86" t="s">
        <v>439</v>
      </c>
      <c r="HJ24" s="86" t="s">
        <v>439</v>
      </c>
      <c r="HK24" s="88">
        <v>11.87</v>
      </c>
      <c r="HL24" s="86">
        <v>760.9</v>
      </c>
      <c r="HM24" s="71">
        <v>799</v>
      </c>
      <c r="HN24" s="71">
        <v>610</v>
      </c>
      <c r="HO24" s="87">
        <v>174</v>
      </c>
      <c r="HP24" s="72">
        <v>62</v>
      </c>
      <c r="HQ24" s="87">
        <v>3</v>
      </c>
      <c r="HR24" s="72">
        <v>36.299999999999997</v>
      </c>
      <c r="HS24" s="87">
        <v>130</v>
      </c>
      <c r="HT24" s="71">
        <v>1168121</v>
      </c>
      <c r="HU24" s="71">
        <v>7106094</v>
      </c>
      <c r="HV24" s="86">
        <v>648020</v>
      </c>
      <c r="HW24" s="86">
        <v>1113315</v>
      </c>
      <c r="HX24" s="86">
        <v>325478</v>
      </c>
      <c r="HY24" s="86">
        <v>11760</v>
      </c>
      <c r="HZ24" s="86">
        <v>1250</v>
      </c>
      <c r="IA24" s="86">
        <v>128850</v>
      </c>
      <c r="IB24" s="86">
        <v>58194</v>
      </c>
      <c r="IC24" s="85">
        <v>771</v>
      </c>
      <c r="ID24" s="85">
        <v>19082691</v>
      </c>
      <c r="IE24" s="85" t="s">
        <v>439</v>
      </c>
      <c r="IF24" s="79">
        <v>253</v>
      </c>
      <c r="IG24" s="79" t="s">
        <v>439</v>
      </c>
      <c r="IH24" s="85">
        <v>167</v>
      </c>
      <c r="II24" s="79" t="s">
        <v>439</v>
      </c>
      <c r="IJ24" s="470">
        <v>71521</v>
      </c>
      <c r="IK24" s="71">
        <v>205355</v>
      </c>
      <c r="IL24" s="79">
        <v>30172</v>
      </c>
      <c r="IM24" s="85">
        <v>0</v>
      </c>
      <c r="IN24" s="112">
        <v>59.71</v>
      </c>
      <c r="IO24" s="85">
        <v>617424</v>
      </c>
      <c r="IP24" s="162" t="s">
        <v>439</v>
      </c>
      <c r="IQ24" s="94">
        <v>4.8</v>
      </c>
      <c r="IR24" s="94">
        <v>4.8</v>
      </c>
      <c r="IS24" s="72">
        <v>506.90000000000003</v>
      </c>
      <c r="IT24" s="72">
        <v>466.20000000000005</v>
      </c>
      <c r="IU24" s="86" t="s">
        <v>1255</v>
      </c>
      <c r="IV24" s="86" t="s">
        <v>1255</v>
      </c>
      <c r="IW24" s="86" t="s">
        <v>1255</v>
      </c>
      <c r="IX24" s="86" t="s">
        <v>1255</v>
      </c>
      <c r="IY24" s="86" t="s">
        <v>1255</v>
      </c>
      <c r="IZ24" s="86" t="s">
        <v>1255</v>
      </c>
      <c r="JA24" s="79">
        <v>7</v>
      </c>
      <c r="JB24" s="79">
        <v>27</v>
      </c>
      <c r="JC24" s="770">
        <v>70.510000000000005</v>
      </c>
      <c r="JD24" s="773">
        <v>0.94099999999999995</v>
      </c>
      <c r="JE24" s="774">
        <v>88.5</v>
      </c>
      <c r="JF24" s="774">
        <v>2.9</v>
      </c>
      <c r="JG24" s="774">
        <v>8</v>
      </c>
      <c r="JH24" s="775">
        <v>186179391</v>
      </c>
      <c r="JI24" s="162">
        <v>47.7</v>
      </c>
      <c r="JJ24" s="162">
        <v>55</v>
      </c>
      <c r="JK24" s="162" t="s">
        <v>439</v>
      </c>
      <c r="JL24" s="162" t="s">
        <v>439</v>
      </c>
      <c r="JM24" s="162">
        <v>15.5</v>
      </c>
      <c r="JN24" s="162">
        <v>33</v>
      </c>
      <c r="JO24" s="776">
        <v>5045</v>
      </c>
      <c r="JP24" s="776">
        <v>962015576</v>
      </c>
      <c r="JQ24" s="776">
        <v>2322148241.9000001</v>
      </c>
      <c r="JR24" s="776">
        <v>27700</v>
      </c>
      <c r="JS24" s="72">
        <v>21</v>
      </c>
      <c r="JT24" s="72">
        <v>31.6</v>
      </c>
      <c r="JU24" s="71">
        <v>136297</v>
      </c>
      <c r="JV24" s="71">
        <v>2119</v>
      </c>
      <c r="JW24" s="71">
        <v>2555</v>
      </c>
      <c r="JX24" s="71">
        <v>12668</v>
      </c>
      <c r="JY24" s="71">
        <v>15387</v>
      </c>
      <c r="JZ24" s="71">
        <v>13838</v>
      </c>
      <c r="KA24" s="71">
        <v>14734</v>
      </c>
      <c r="KB24" s="71">
        <v>17872</v>
      </c>
      <c r="KC24" s="71">
        <v>21303</v>
      </c>
      <c r="KD24" s="71">
        <v>18210</v>
      </c>
      <c r="KE24" s="71">
        <v>13312</v>
      </c>
      <c r="KF24" s="71">
        <v>8966</v>
      </c>
      <c r="KG24" s="71">
        <v>6228</v>
      </c>
      <c r="KH24" s="71">
        <v>8388</v>
      </c>
      <c r="KI24" s="86" t="s">
        <v>1255</v>
      </c>
      <c r="KJ24" s="86" t="s">
        <v>1255</v>
      </c>
      <c r="KK24" s="86" t="s">
        <v>1255</v>
      </c>
      <c r="KL24" s="86" t="s">
        <v>1255</v>
      </c>
      <c r="KM24" s="71">
        <v>13745</v>
      </c>
      <c r="KN24" s="71">
        <v>16786</v>
      </c>
      <c r="KO24" s="71">
        <v>17464</v>
      </c>
      <c r="KP24" s="71">
        <v>17804</v>
      </c>
      <c r="KQ24" s="71">
        <v>19898</v>
      </c>
      <c r="KR24" s="71">
        <v>23199</v>
      </c>
      <c r="KS24" s="71">
        <v>26976</v>
      </c>
      <c r="KT24" s="71">
        <v>23423</v>
      </c>
      <c r="KU24" s="71">
        <v>18350</v>
      </c>
      <c r="KV24" s="71">
        <v>14881</v>
      </c>
      <c r="KW24" s="71">
        <v>16856</v>
      </c>
      <c r="KX24" s="71">
        <v>68618</v>
      </c>
      <c r="KY24" s="86" t="s">
        <v>1255</v>
      </c>
      <c r="KZ24" s="86" t="s">
        <v>1255</v>
      </c>
      <c r="LA24" s="86" t="s">
        <v>1255</v>
      </c>
      <c r="LB24" s="86" t="s">
        <v>1255</v>
      </c>
    </row>
    <row r="25" spans="1:314" ht="12" customHeight="1">
      <c r="A25" s="3">
        <v>122173</v>
      </c>
      <c r="B25" s="555" t="s">
        <v>717</v>
      </c>
      <c r="C25" s="94">
        <v>114.74</v>
      </c>
      <c r="D25" s="71">
        <v>431203</v>
      </c>
      <c r="E25" s="72">
        <v>12.79</v>
      </c>
      <c r="F25" s="72">
        <v>61.17</v>
      </c>
      <c r="G25" s="72">
        <v>26.04</v>
      </c>
      <c r="H25" s="79">
        <v>20933</v>
      </c>
      <c r="I25" s="79">
        <v>43458</v>
      </c>
      <c r="J25" s="79">
        <v>66337</v>
      </c>
      <c r="K25" s="71">
        <v>58055</v>
      </c>
      <c r="L25" s="71">
        <v>200741</v>
      </c>
      <c r="M25" s="71">
        <v>9711</v>
      </c>
      <c r="N25" s="71">
        <v>22275</v>
      </c>
      <c r="O25" s="71">
        <v>18577</v>
      </c>
      <c r="P25" s="71">
        <v>1733</v>
      </c>
      <c r="Q25" s="71">
        <v>2938</v>
      </c>
      <c r="R25" s="79">
        <v>430032</v>
      </c>
      <c r="S25" s="71">
        <v>426468</v>
      </c>
      <c r="T25" s="71">
        <v>383860</v>
      </c>
      <c r="U25" s="71">
        <v>60601</v>
      </c>
      <c r="V25" s="71">
        <v>1813164</v>
      </c>
      <c r="W25" s="71">
        <v>799971</v>
      </c>
      <c r="X25" s="71">
        <v>855270</v>
      </c>
      <c r="Y25" s="86">
        <v>26</v>
      </c>
      <c r="Z25" s="765">
        <v>46</v>
      </c>
      <c r="AA25" s="86">
        <v>38</v>
      </c>
      <c r="AB25" s="86">
        <v>18</v>
      </c>
      <c r="AC25" s="86">
        <v>8</v>
      </c>
      <c r="AD25" s="87" t="s">
        <v>439</v>
      </c>
      <c r="AE25" s="71">
        <v>200</v>
      </c>
      <c r="AF25" s="71">
        <v>1951.53</v>
      </c>
      <c r="AG25" s="71">
        <v>1338</v>
      </c>
      <c r="AH25" s="71">
        <v>161252</v>
      </c>
      <c r="AI25" s="71" t="s">
        <v>439</v>
      </c>
      <c r="AJ25" s="94">
        <v>57.88</v>
      </c>
      <c r="AK25" s="765">
        <v>23</v>
      </c>
      <c r="AL25" s="71">
        <v>4990</v>
      </c>
      <c r="AM25" s="74">
        <v>42</v>
      </c>
      <c r="AN25" s="71">
        <v>22018</v>
      </c>
      <c r="AO25" s="71">
        <v>1115</v>
      </c>
      <c r="AP25" s="71">
        <v>356</v>
      </c>
      <c r="AQ25" s="102">
        <v>21</v>
      </c>
      <c r="AR25" s="71">
        <v>10459</v>
      </c>
      <c r="AS25" s="71">
        <v>605</v>
      </c>
      <c r="AT25" s="71">
        <v>10</v>
      </c>
      <c r="AU25" s="71">
        <v>552</v>
      </c>
      <c r="AV25" s="71">
        <v>21</v>
      </c>
      <c r="AW25" s="71">
        <v>70</v>
      </c>
      <c r="AX25" s="71">
        <v>18</v>
      </c>
      <c r="AY25" s="71">
        <v>12240</v>
      </c>
      <c r="AZ25" s="72" t="s">
        <v>439</v>
      </c>
      <c r="BA25" s="72" t="s">
        <v>439</v>
      </c>
      <c r="BB25" s="72">
        <v>100</v>
      </c>
      <c r="BC25" s="72">
        <v>114.7</v>
      </c>
      <c r="BD25" s="72">
        <v>98.6</v>
      </c>
      <c r="BE25" s="72">
        <v>1.6</v>
      </c>
      <c r="BF25" s="86">
        <v>52</v>
      </c>
      <c r="BG25" s="102">
        <v>55</v>
      </c>
      <c r="BH25" s="102">
        <v>16</v>
      </c>
      <c r="BI25" s="102">
        <v>2</v>
      </c>
      <c r="BJ25" s="102" t="s">
        <v>439</v>
      </c>
      <c r="BK25" s="86">
        <v>1</v>
      </c>
      <c r="BL25" s="86">
        <v>1</v>
      </c>
      <c r="BM25" s="102">
        <v>2</v>
      </c>
      <c r="BN25" s="102">
        <v>1</v>
      </c>
      <c r="BO25" s="74">
        <v>2</v>
      </c>
      <c r="BP25" s="71">
        <v>12295</v>
      </c>
      <c r="BQ25" s="74" t="s">
        <v>439</v>
      </c>
      <c r="BR25" s="71" t="s">
        <v>439</v>
      </c>
      <c r="BS25" s="74">
        <v>6</v>
      </c>
      <c r="BT25" s="71">
        <v>100843</v>
      </c>
      <c r="BU25" s="74">
        <v>6</v>
      </c>
      <c r="BV25" s="71">
        <v>5527</v>
      </c>
      <c r="BW25" s="72">
        <v>47.3</v>
      </c>
      <c r="BX25" s="86">
        <v>0</v>
      </c>
      <c r="BY25" s="86">
        <v>6</v>
      </c>
      <c r="BZ25" s="86">
        <v>0</v>
      </c>
      <c r="CA25" s="86">
        <v>5270</v>
      </c>
      <c r="CB25" s="72">
        <v>80</v>
      </c>
      <c r="CC25" s="101">
        <v>0.65</v>
      </c>
      <c r="CD25" s="72">
        <v>19.5</v>
      </c>
      <c r="CE25" s="72">
        <v>3.6348285702978309</v>
      </c>
      <c r="CF25" s="72">
        <v>62.829219999999999</v>
      </c>
      <c r="CG25" s="74">
        <v>18</v>
      </c>
      <c r="CH25" s="71">
        <v>5154</v>
      </c>
      <c r="CI25" s="74">
        <v>263</v>
      </c>
      <c r="CJ25" s="71">
        <v>1181</v>
      </c>
      <c r="CK25" s="71">
        <v>4043</v>
      </c>
      <c r="CL25" s="71">
        <v>1099</v>
      </c>
      <c r="CM25" s="74">
        <v>304</v>
      </c>
      <c r="CN25" s="74">
        <v>565</v>
      </c>
      <c r="CO25" s="94">
        <v>1.33</v>
      </c>
      <c r="CP25" s="71">
        <v>0</v>
      </c>
      <c r="CQ25" s="74">
        <v>2</v>
      </c>
      <c r="CR25" s="74">
        <v>57</v>
      </c>
      <c r="CS25" s="74">
        <v>3</v>
      </c>
      <c r="CT25" s="74">
        <v>1</v>
      </c>
      <c r="CU25" s="74">
        <v>70</v>
      </c>
      <c r="CV25" s="74">
        <v>18</v>
      </c>
      <c r="CW25" s="71">
        <v>1365</v>
      </c>
      <c r="CX25" s="74">
        <v>9</v>
      </c>
      <c r="CY25" s="71">
        <v>920</v>
      </c>
      <c r="CZ25" s="86">
        <v>28</v>
      </c>
      <c r="DA25" s="86">
        <v>440</v>
      </c>
      <c r="DB25" s="86">
        <v>3</v>
      </c>
      <c r="DC25" s="86">
        <v>32</v>
      </c>
      <c r="DD25" s="86">
        <v>9</v>
      </c>
      <c r="DE25" s="86">
        <v>241</v>
      </c>
      <c r="DF25" s="71">
        <v>11034</v>
      </c>
      <c r="DG25" s="71">
        <v>1982</v>
      </c>
      <c r="DH25" s="71">
        <v>2266</v>
      </c>
      <c r="DI25" s="71">
        <v>1177046.0249999999</v>
      </c>
      <c r="DJ25" s="71">
        <v>279921.41499999998</v>
      </c>
      <c r="DK25" s="71">
        <v>645195.01199999999</v>
      </c>
      <c r="DL25" s="71">
        <v>111674</v>
      </c>
      <c r="DM25" s="74">
        <v>12</v>
      </c>
      <c r="DN25" s="71">
        <v>18555</v>
      </c>
      <c r="DO25" s="71">
        <v>2077</v>
      </c>
      <c r="DP25" s="71">
        <v>1406</v>
      </c>
      <c r="DQ25" s="86">
        <v>131</v>
      </c>
      <c r="DR25" s="86">
        <v>1679</v>
      </c>
      <c r="DS25" s="145">
        <v>4272</v>
      </c>
      <c r="DT25" s="71">
        <v>12262</v>
      </c>
      <c r="DU25" s="71">
        <v>2972</v>
      </c>
      <c r="DV25" s="71">
        <v>3954</v>
      </c>
      <c r="DW25" s="86">
        <v>450</v>
      </c>
      <c r="DX25" s="86">
        <v>185</v>
      </c>
      <c r="DY25" s="86">
        <v>0</v>
      </c>
      <c r="DZ25" s="86">
        <v>1601</v>
      </c>
      <c r="EA25" s="86">
        <v>95</v>
      </c>
      <c r="EB25" s="86">
        <v>11756</v>
      </c>
      <c r="EC25" s="86">
        <v>10001</v>
      </c>
      <c r="ED25" s="766">
        <v>102</v>
      </c>
      <c r="EE25" s="71">
        <v>10318</v>
      </c>
      <c r="EF25" s="767">
        <v>10555</v>
      </c>
      <c r="EG25" s="74">
        <v>0</v>
      </c>
      <c r="EH25" s="768">
        <v>1728</v>
      </c>
      <c r="EI25" s="86">
        <v>93</v>
      </c>
      <c r="EJ25" s="86">
        <v>98</v>
      </c>
      <c r="EK25" s="72">
        <v>83.8</v>
      </c>
      <c r="EL25" s="86">
        <v>76</v>
      </c>
      <c r="EM25" s="86">
        <v>468</v>
      </c>
      <c r="EN25" s="86">
        <v>2079</v>
      </c>
      <c r="EO25" s="87">
        <v>333</v>
      </c>
      <c r="EP25" s="87">
        <v>122</v>
      </c>
      <c r="EQ25" s="87">
        <v>3016</v>
      </c>
      <c r="ER25" s="71">
        <v>3067</v>
      </c>
      <c r="ES25" s="72">
        <v>91</v>
      </c>
      <c r="ET25" s="72">
        <v>88.1</v>
      </c>
      <c r="EU25" s="87">
        <v>1063</v>
      </c>
      <c r="EV25" s="72">
        <v>11.44</v>
      </c>
      <c r="EW25" s="87">
        <v>85810</v>
      </c>
      <c r="EX25" s="72">
        <v>43.9</v>
      </c>
      <c r="EY25" s="87">
        <v>355177.36860505771</v>
      </c>
      <c r="EZ25" s="162">
        <v>7.0506715212306812</v>
      </c>
      <c r="FA25" s="134">
        <v>505</v>
      </c>
      <c r="FB25" s="86">
        <v>13</v>
      </c>
      <c r="FC25" s="125">
        <v>1749</v>
      </c>
      <c r="FD25" s="86">
        <v>125</v>
      </c>
      <c r="FE25" s="86" t="s">
        <v>1255</v>
      </c>
      <c r="FF25" s="86">
        <v>100</v>
      </c>
      <c r="FG25" s="72">
        <v>100</v>
      </c>
      <c r="FH25" s="71">
        <v>136998</v>
      </c>
      <c r="FI25" s="71">
        <v>7313</v>
      </c>
      <c r="FJ25" s="71">
        <v>0</v>
      </c>
      <c r="FK25" s="768">
        <v>129685</v>
      </c>
      <c r="FL25" s="71">
        <v>92628</v>
      </c>
      <c r="FM25" s="71">
        <v>28102</v>
      </c>
      <c r="FN25" s="71">
        <v>8955</v>
      </c>
      <c r="FO25" s="71" t="s">
        <v>439</v>
      </c>
      <c r="FP25" s="769">
        <v>20.3</v>
      </c>
      <c r="FQ25" s="766">
        <v>650</v>
      </c>
      <c r="FR25" s="770">
        <v>4.3</v>
      </c>
      <c r="FS25" s="767">
        <v>4889</v>
      </c>
      <c r="FT25" s="86">
        <v>10</v>
      </c>
      <c r="FU25" s="86">
        <v>42</v>
      </c>
      <c r="FV25" s="86">
        <v>199</v>
      </c>
      <c r="FW25" s="96">
        <v>43</v>
      </c>
      <c r="FX25" s="95">
        <v>1860</v>
      </c>
      <c r="FY25" s="149">
        <v>65.950376725423993</v>
      </c>
      <c r="FZ25" s="145">
        <v>109700</v>
      </c>
      <c r="GA25" s="770">
        <v>94.6</v>
      </c>
      <c r="GB25" s="770">
        <v>94.6</v>
      </c>
      <c r="GC25" s="72">
        <v>90.6</v>
      </c>
      <c r="GD25" s="80">
        <v>41.2</v>
      </c>
      <c r="GE25" s="771">
        <v>81</v>
      </c>
      <c r="GF25" s="766">
        <v>11</v>
      </c>
      <c r="GG25" s="766">
        <v>73</v>
      </c>
      <c r="GH25" s="86">
        <v>907</v>
      </c>
      <c r="GI25" s="86">
        <v>9</v>
      </c>
      <c r="GJ25" s="86">
        <v>2321</v>
      </c>
      <c r="GK25" s="86">
        <v>3428</v>
      </c>
      <c r="GL25" s="86">
        <v>7</v>
      </c>
      <c r="GM25" s="768">
        <v>2862361</v>
      </c>
      <c r="GN25" s="772">
        <v>2503</v>
      </c>
      <c r="GO25" s="86" t="s">
        <v>439</v>
      </c>
      <c r="GP25" s="86" t="s">
        <v>439</v>
      </c>
      <c r="GQ25" s="71">
        <v>11976</v>
      </c>
      <c r="GR25" s="74">
        <v>26</v>
      </c>
      <c r="GS25" s="71">
        <v>1755</v>
      </c>
      <c r="GT25" s="71">
        <v>10195</v>
      </c>
      <c r="GU25" s="71">
        <v>147694</v>
      </c>
      <c r="GV25" s="71">
        <v>234</v>
      </c>
      <c r="GW25" s="71">
        <v>20096</v>
      </c>
      <c r="GX25" s="71">
        <v>127364</v>
      </c>
      <c r="GY25" s="71">
        <v>541</v>
      </c>
      <c r="GZ25" s="71">
        <v>5491</v>
      </c>
      <c r="HA25" s="71">
        <v>417729</v>
      </c>
      <c r="HB25" s="71">
        <v>1718</v>
      </c>
      <c r="HC25" s="71">
        <v>21724</v>
      </c>
      <c r="HD25" s="71">
        <v>476149</v>
      </c>
      <c r="HE25" s="71">
        <v>222</v>
      </c>
      <c r="HF25" s="71">
        <v>9014</v>
      </c>
      <c r="HG25" s="71">
        <v>250643.36</v>
      </c>
      <c r="HH25" s="74">
        <v>140</v>
      </c>
      <c r="HI25" s="86">
        <v>7233</v>
      </c>
      <c r="HJ25" s="86" t="s">
        <v>439</v>
      </c>
      <c r="HK25" s="88">
        <v>28</v>
      </c>
      <c r="HL25" s="86">
        <v>1040</v>
      </c>
      <c r="HM25" s="71">
        <v>1218</v>
      </c>
      <c r="HN25" s="71">
        <v>735</v>
      </c>
      <c r="HO25" s="87">
        <v>150</v>
      </c>
      <c r="HP25" s="72">
        <v>62.3</v>
      </c>
      <c r="HQ25" s="87">
        <v>6</v>
      </c>
      <c r="HR25" s="72">
        <v>30.4</v>
      </c>
      <c r="HS25" s="87">
        <v>5</v>
      </c>
      <c r="HT25" s="71">
        <v>1434184</v>
      </c>
      <c r="HU25" s="71">
        <v>8612174</v>
      </c>
      <c r="HV25" s="86">
        <v>1178177</v>
      </c>
      <c r="HW25" s="86">
        <v>1245205</v>
      </c>
      <c r="HX25" s="86">
        <v>172137</v>
      </c>
      <c r="HY25" s="86">
        <v>9010</v>
      </c>
      <c r="HZ25" s="86">
        <v>20464</v>
      </c>
      <c r="IA25" s="86">
        <v>150200</v>
      </c>
      <c r="IB25" s="86">
        <v>60050</v>
      </c>
      <c r="IC25" s="85">
        <v>94993</v>
      </c>
      <c r="ID25" s="85">
        <v>14413182</v>
      </c>
      <c r="IE25" s="85">
        <v>28230</v>
      </c>
      <c r="IF25" s="79">
        <v>195</v>
      </c>
      <c r="IG25" s="79">
        <v>4</v>
      </c>
      <c r="IH25" s="85">
        <v>172</v>
      </c>
      <c r="II25" s="79" t="s">
        <v>439</v>
      </c>
      <c r="IJ25" s="85" t="s">
        <v>439</v>
      </c>
      <c r="IK25" s="71">
        <v>170382</v>
      </c>
      <c r="IL25" s="79">
        <v>2030</v>
      </c>
      <c r="IM25" s="113" t="s">
        <v>439</v>
      </c>
      <c r="IN25" s="112">
        <v>45.94</v>
      </c>
      <c r="IO25" s="787">
        <v>390336</v>
      </c>
      <c r="IP25" s="162">
        <v>24.3</v>
      </c>
      <c r="IQ25" s="94">
        <v>3.5</v>
      </c>
      <c r="IR25" s="94">
        <v>4.12</v>
      </c>
      <c r="IS25" s="72">
        <v>1366.9</v>
      </c>
      <c r="IT25" s="72">
        <v>1195.26</v>
      </c>
      <c r="IU25" s="86" t="s">
        <v>1255</v>
      </c>
      <c r="IV25" s="86" t="s">
        <v>1255</v>
      </c>
      <c r="IW25" s="86" t="s">
        <v>1255</v>
      </c>
      <c r="IX25" s="86" t="s">
        <v>1255</v>
      </c>
      <c r="IY25" s="86" t="s">
        <v>1255</v>
      </c>
      <c r="IZ25" s="86" t="s">
        <v>1255</v>
      </c>
      <c r="JA25" s="79">
        <v>0</v>
      </c>
      <c r="JB25" s="79">
        <v>21</v>
      </c>
      <c r="JC25" s="770">
        <v>64.88000000000001</v>
      </c>
      <c r="JD25" s="773">
        <v>0.93899999999999995</v>
      </c>
      <c r="JE25" s="774">
        <v>87.2</v>
      </c>
      <c r="JF25" s="774">
        <v>2.2999999999999998</v>
      </c>
      <c r="JG25" s="774">
        <v>6.4</v>
      </c>
      <c r="JH25" s="775">
        <v>86226163</v>
      </c>
      <c r="JI25" s="162">
        <v>50.2</v>
      </c>
      <c r="JJ25" s="162">
        <v>54.4</v>
      </c>
      <c r="JK25" s="162" t="s">
        <v>439</v>
      </c>
      <c r="JL25" s="162" t="s">
        <v>439</v>
      </c>
      <c r="JM25" s="162" t="s">
        <v>439</v>
      </c>
      <c r="JN25" s="162">
        <v>30.1</v>
      </c>
      <c r="JO25" s="776">
        <v>2809</v>
      </c>
      <c r="JP25" s="776">
        <v>178536945</v>
      </c>
      <c r="JQ25" s="776">
        <v>1413806925.02</v>
      </c>
      <c r="JR25" s="776">
        <v>55213</v>
      </c>
      <c r="JS25" s="72">
        <v>8</v>
      </c>
      <c r="JT25" s="72">
        <v>31.7</v>
      </c>
      <c r="JU25" s="71">
        <v>84373</v>
      </c>
      <c r="JV25" s="71">
        <v>1458</v>
      </c>
      <c r="JW25" s="71">
        <v>1740</v>
      </c>
      <c r="JX25" s="71">
        <v>7552</v>
      </c>
      <c r="JY25" s="71">
        <v>8938</v>
      </c>
      <c r="JZ25" s="71">
        <v>8691</v>
      </c>
      <c r="KA25" s="71">
        <v>9819</v>
      </c>
      <c r="KB25" s="71">
        <v>11418</v>
      </c>
      <c r="KC25" s="71">
        <v>13269</v>
      </c>
      <c r="KD25" s="71">
        <v>10991</v>
      </c>
      <c r="KE25" s="71">
        <v>8595</v>
      </c>
      <c r="KF25" s="71">
        <v>6561</v>
      </c>
      <c r="KG25" s="71">
        <v>4770</v>
      </c>
      <c r="KH25" s="71">
        <v>5967</v>
      </c>
      <c r="KI25" s="86" t="s">
        <v>1255</v>
      </c>
      <c r="KJ25" s="86" t="s">
        <v>1255</v>
      </c>
      <c r="KK25" s="86" t="s">
        <v>1255</v>
      </c>
      <c r="KL25" s="86" t="s">
        <v>1255</v>
      </c>
      <c r="KM25" s="71">
        <v>9212</v>
      </c>
      <c r="KN25" s="71">
        <v>10131</v>
      </c>
      <c r="KO25" s="71">
        <v>10409</v>
      </c>
      <c r="KP25" s="71">
        <v>11603</v>
      </c>
      <c r="KQ25" s="71">
        <v>13344</v>
      </c>
      <c r="KR25" s="71">
        <v>14950</v>
      </c>
      <c r="KS25" s="71">
        <v>16731</v>
      </c>
      <c r="KT25" s="71">
        <v>14193</v>
      </c>
      <c r="KU25" s="71">
        <v>12062</v>
      </c>
      <c r="KV25" s="71">
        <v>11168</v>
      </c>
      <c r="KW25" s="71">
        <v>13218</v>
      </c>
      <c r="KX25" s="71">
        <v>47810</v>
      </c>
      <c r="KY25" s="86" t="s">
        <v>1255</v>
      </c>
      <c r="KZ25" s="86" t="s">
        <v>1255</v>
      </c>
      <c r="LA25" s="86" t="s">
        <v>1255</v>
      </c>
      <c r="LB25" s="86" t="s">
        <v>1255</v>
      </c>
    </row>
    <row r="26" spans="1:314" ht="12" customHeight="1">
      <c r="A26" s="3">
        <v>132012</v>
      </c>
      <c r="B26" s="555" t="s">
        <v>718</v>
      </c>
      <c r="C26" s="94">
        <v>186.38</v>
      </c>
      <c r="D26" s="71">
        <v>561457</v>
      </c>
      <c r="E26" s="72">
        <v>11.1</v>
      </c>
      <c r="F26" s="72">
        <v>61.4</v>
      </c>
      <c r="G26" s="72">
        <v>27.5</v>
      </c>
      <c r="H26" s="79">
        <v>20693</v>
      </c>
      <c r="I26" s="79">
        <v>47293</v>
      </c>
      <c r="J26" s="79">
        <v>76930</v>
      </c>
      <c r="K26" s="71">
        <v>81348</v>
      </c>
      <c r="L26" s="71">
        <v>276743</v>
      </c>
      <c r="M26" s="71">
        <v>12796</v>
      </c>
      <c r="N26" s="71">
        <v>25692</v>
      </c>
      <c r="O26" s="71">
        <v>22882</v>
      </c>
      <c r="P26" s="71">
        <v>1872</v>
      </c>
      <c r="Q26" s="71">
        <v>2803</v>
      </c>
      <c r="R26" s="79">
        <v>578940</v>
      </c>
      <c r="S26" s="71">
        <v>579355</v>
      </c>
      <c r="T26" s="71">
        <v>574778</v>
      </c>
      <c r="U26" s="71">
        <v>122151</v>
      </c>
      <c r="V26" s="71">
        <v>2200661</v>
      </c>
      <c r="W26" s="71">
        <v>718365</v>
      </c>
      <c r="X26" s="71">
        <v>1669575</v>
      </c>
      <c r="Y26" s="86">
        <v>101</v>
      </c>
      <c r="Z26" s="765">
        <v>90</v>
      </c>
      <c r="AA26" s="86">
        <v>66</v>
      </c>
      <c r="AB26" s="86">
        <v>70</v>
      </c>
      <c r="AC26" s="86">
        <v>38</v>
      </c>
      <c r="AD26" s="87">
        <v>28480</v>
      </c>
      <c r="AE26" s="71">
        <v>957</v>
      </c>
      <c r="AF26" s="71">
        <v>2591</v>
      </c>
      <c r="AG26" s="71">
        <v>2021</v>
      </c>
      <c r="AH26" s="71">
        <v>358597</v>
      </c>
      <c r="AI26" s="71" t="s">
        <v>439</v>
      </c>
      <c r="AJ26" s="94">
        <v>76.5</v>
      </c>
      <c r="AK26" s="765">
        <v>30</v>
      </c>
      <c r="AL26" s="71">
        <v>5160</v>
      </c>
      <c r="AM26" s="74">
        <v>69</v>
      </c>
      <c r="AN26" s="71">
        <v>25531</v>
      </c>
      <c r="AO26" s="71">
        <v>1639</v>
      </c>
      <c r="AP26" s="71">
        <v>487</v>
      </c>
      <c r="AQ26" s="102">
        <v>37</v>
      </c>
      <c r="AR26" s="71">
        <v>12749</v>
      </c>
      <c r="AS26" s="71">
        <v>915</v>
      </c>
      <c r="AT26" s="71" t="s">
        <v>439</v>
      </c>
      <c r="AU26" s="71">
        <v>1002</v>
      </c>
      <c r="AV26" s="71">
        <v>7</v>
      </c>
      <c r="AW26" s="71">
        <v>36</v>
      </c>
      <c r="AX26" s="71">
        <v>12</v>
      </c>
      <c r="AY26" s="71">
        <v>17280</v>
      </c>
      <c r="AZ26" s="72" t="s">
        <v>439</v>
      </c>
      <c r="BA26" s="72" t="s">
        <v>439</v>
      </c>
      <c r="BB26" s="72">
        <v>100</v>
      </c>
      <c r="BC26" s="165">
        <v>104.8</v>
      </c>
      <c r="BD26" s="165">
        <v>86.4</v>
      </c>
      <c r="BE26" s="165">
        <v>10.4</v>
      </c>
      <c r="BF26" s="86">
        <v>50</v>
      </c>
      <c r="BG26" s="102">
        <v>58</v>
      </c>
      <c r="BH26" s="102">
        <v>0</v>
      </c>
      <c r="BI26" s="102">
        <v>12</v>
      </c>
      <c r="BJ26" s="102">
        <v>180</v>
      </c>
      <c r="BK26" s="86">
        <v>3</v>
      </c>
      <c r="BL26" s="86">
        <v>3</v>
      </c>
      <c r="BM26" s="102">
        <v>6</v>
      </c>
      <c r="BN26" s="102">
        <v>0</v>
      </c>
      <c r="BO26" s="74">
        <v>3</v>
      </c>
      <c r="BP26" s="71">
        <v>35116</v>
      </c>
      <c r="BQ26" s="74">
        <v>2</v>
      </c>
      <c r="BR26" s="71">
        <v>45847</v>
      </c>
      <c r="BS26" s="74">
        <v>6</v>
      </c>
      <c r="BT26" s="71">
        <v>186566</v>
      </c>
      <c r="BU26" s="74">
        <v>3</v>
      </c>
      <c r="BV26" s="71">
        <v>1485</v>
      </c>
      <c r="BW26" s="72">
        <v>65.900000000000006</v>
      </c>
      <c r="BX26" s="86">
        <v>3</v>
      </c>
      <c r="BY26" s="86">
        <v>17</v>
      </c>
      <c r="BZ26" s="86">
        <v>704</v>
      </c>
      <c r="CA26" s="86">
        <v>93046</v>
      </c>
      <c r="CB26" s="72">
        <v>59.9</v>
      </c>
      <c r="CC26" s="101">
        <v>0.66</v>
      </c>
      <c r="CD26" s="72">
        <v>19.2</v>
      </c>
      <c r="CE26" s="72">
        <v>4.4414997066250006</v>
      </c>
      <c r="CF26" s="72">
        <v>60.868340000000003</v>
      </c>
      <c r="CG26" s="74">
        <v>36</v>
      </c>
      <c r="CH26" s="71">
        <v>8044</v>
      </c>
      <c r="CI26" s="74">
        <v>388</v>
      </c>
      <c r="CJ26" s="71">
        <v>1172</v>
      </c>
      <c r="CK26" s="71">
        <v>5762</v>
      </c>
      <c r="CL26" s="71">
        <v>1557</v>
      </c>
      <c r="CM26" s="74">
        <v>426</v>
      </c>
      <c r="CN26" s="74">
        <v>856</v>
      </c>
      <c r="CO26" s="94">
        <v>1.0900000000000001</v>
      </c>
      <c r="CP26" s="71" t="s">
        <v>439</v>
      </c>
      <c r="CQ26" s="74">
        <v>2</v>
      </c>
      <c r="CR26" s="74">
        <v>38</v>
      </c>
      <c r="CS26" s="74">
        <v>2</v>
      </c>
      <c r="CT26" s="74">
        <v>5</v>
      </c>
      <c r="CU26" s="74">
        <v>580</v>
      </c>
      <c r="CV26" s="74">
        <v>25</v>
      </c>
      <c r="CW26" s="71">
        <v>2497</v>
      </c>
      <c r="CX26" s="74">
        <v>8</v>
      </c>
      <c r="CY26" s="71">
        <v>927</v>
      </c>
      <c r="CZ26" s="86">
        <v>25</v>
      </c>
      <c r="DA26" s="86">
        <v>440</v>
      </c>
      <c r="DB26" s="86">
        <v>13</v>
      </c>
      <c r="DC26" s="86">
        <v>161</v>
      </c>
      <c r="DD26" s="86">
        <v>18</v>
      </c>
      <c r="DE26" s="86">
        <v>467</v>
      </c>
      <c r="DF26" s="71">
        <v>16165</v>
      </c>
      <c r="DG26" s="71">
        <v>3465</v>
      </c>
      <c r="DH26" s="71">
        <v>3681</v>
      </c>
      <c r="DI26" s="71">
        <v>1596025.6029999999</v>
      </c>
      <c r="DJ26" s="71">
        <v>412972.15700000001</v>
      </c>
      <c r="DK26" s="71">
        <v>1110297.767</v>
      </c>
      <c r="DL26" s="71">
        <v>153569</v>
      </c>
      <c r="DM26" s="74">
        <v>21</v>
      </c>
      <c r="DN26" s="71">
        <v>29700</v>
      </c>
      <c r="DO26" s="71">
        <v>3084</v>
      </c>
      <c r="DP26" s="71">
        <v>2317</v>
      </c>
      <c r="DQ26" s="86">
        <v>122</v>
      </c>
      <c r="DR26" s="86">
        <v>2560</v>
      </c>
      <c r="DS26" s="145">
        <v>11839</v>
      </c>
      <c r="DT26" s="788">
        <v>15564</v>
      </c>
      <c r="DU26" s="788">
        <v>5068</v>
      </c>
      <c r="DV26" s="71">
        <v>7685</v>
      </c>
      <c r="DW26" s="86">
        <v>885</v>
      </c>
      <c r="DX26" s="86">
        <v>376</v>
      </c>
      <c r="DY26" s="86">
        <v>4</v>
      </c>
      <c r="DZ26" s="86">
        <v>3662</v>
      </c>
      <c r="EA26" s="86">
        <v>159</v>
      </c>
      <c r="EB26" s="86">
        <v>14169</v>
      </c>
      <c r="EC26" s="86">
        <v>2123</v>
      </c>
      <c r="ED26" s="766">
        <v>133</v>
      </c>
      <c r="EE26" s="71">
        <v>11668</v>
      </c>
      <c r="EF26" s="767">
        <v>11164</v>
      </c>
      <c r="EG26" s="74">
        <v>12</v>
      </c>
      <c r="EH26" s="768">
        <v>2084</v>
      </c>
      <c r="EI26" s="86">
        <v>113</v>
      </c>
      <c r="EJ26" s="86">
        <v>91</v>
      </c>
      <c r="EK26" s="72">
        <v>38.299999999999997</v>
      </c>
      <c r="EL26" s="86">
        <v>26</v>
      </c>
      <c r="EM26" s="86">
        <v>130</v>
      </c>
      <c r="EN26" s="86">
        <v>2042</v>
      </c>
      <c r="EO26" s="87">
        <v>582</v>
      </c>
      <c r="EP26" s="87">
        <v>57</v>
      </c>
      <c r="EQ26" s="87">
        <v>2904</v>
      </c>
      <c r="ER26" s="71">
        <v>2924</v>
      </c>
      <c r="ES26" s="72">
        <v>92.7</v>
      </c>
      <c r="ET26" s="72">
        <v>93.9</v>
      </c>
      <c r="EU26" s="87">
        <v>1228</v>
      </c>
      <c r="EV26" s="72">
        <v>17.399999999999999</v>
      </c>
      <c r="EW26" s="87">
        <v>123281</v>
      </c>
      <c r="EX26" s="72">
        <v>43.3</v>
      </c>
      <c r="EY26" s="87">
        <v>362567.01838888391</v>
      </c>
      <c r="EZ26" s="162">
        <v>7.5</v>
      </c>
      <c r="FA26" s="86">
        <v>516</v>
      </c>
      <c r="FB26" s="86">
        <v>56</v>
      </c>
      <c r="FC26" s="125">
        <v>1278</v>
      </c>
      <c r="FD26" s="86">
        <v>224</v>
      </c>
      <c r="FE26" s="86" t="s">
        <v>1255</v>
      </c>
      <c r="FF26" s="86">
        <v>100</v>
      </c>
      <c r="FG26" s="72">
        <v>100</v>
      </c>
      <c r="FH26" s="71">
        <v>157534</v>
      </c>
      <c r="FI26" s="71">
        <v>3533</v>
      </c>
      <c r="FJ26" s="71">
        <v>0</v>
      </c>
      <c r="FK26" s="768">
        <v>148040</v>
      </c>
      <c r="FL26" s="71">
        <v>106198</v>
      </c>
      <c r="FM26" s="71">
        <v>33440</v>
      </c>
      <c r="FN26" s="71">
        <v>8402</v>
      </c>
      <c r="FO26" s="71">
        <v>5961</v>
      </c>
      <c r="FP26" s="769">
        <v>34.700000000000003</v>
      </c>
      <c r="FQ26" s="766">
        <v>813</v>
      </c>
      <c r="FR26" s="770">
        <v>12.31</v>
      </c>
      <c r="FS26" s="767">
        <v>23903</v>
      </c>
      <c r="FT26" s="86">
        <v>0</v>
      </c>
      <c r="FU26" s="86">
        <v>102</v>
      </c>
      <c r="FV26" s="86">
        <v>534</v>
      </c>
      <c r="FW26" s="96">
        <v>28</v>
      </c>
      <c r="FX26" s="95">
        <v>865</v>
      </c>
      <c r="FY26" s="149">
        <v>56.789792060491493</v>
      </c>
      <c r="FZ26" s="145">
        <v>123800</v>
      </c>
      <c r="GA26" s="770">
        <v>99.994</v>
      </c>
      <c r="GB26" s="143">
        <v>88.46</v>
      </c>
      <c r="GC26" s="72">
        <v>99.4</v>
      </c>
      <c r="GD26" s="80">
        <v>21.9</v>
      </c>
      <c r="GE26" s="771">
        <v>173</v>
      </c>
      <c r="GF26" s="766">
        <v>8</v>
      </c>
      <c r="GG26" s="766">
        <v>36</v>
      </c>
      <c r="GH26" s="86">
        <v>1285</v>
      </c>
      <c r="GI26" s="86">
        <v>5</v>
      </c>
      <c r="GJ26" s="86">
        <v>2405</v>
      </c>
      <c r="GK26" s="86">
        <v>4436</v>
      </c>
      <c r="GL26" s="86">
        <v>8</v>
      </c>
      <c r="GM26" s="768">
        <v>5086638</v>
      </c>
      <c r="GN26" s="772">
        <v>2597</v>
      </c>
      <c r="GO26" s="86" t="s">
        <v>439</v>
      </c>
      <c r="GP26" s="86" t="s">
        <v>439</v>
      </c>
      <c r="GQ26" s="71">
        <v>17390</v>
      </c>
      <c r="GR26" s="74">
        <v>39</v>
      </c>
      <c r="GS26" s="71">
        <v>3097</v>
      </c>
      <c r="GT26" s="71">
        <v>14254</v>
      </c>
      <c r="GU26" s="71">
        <v>224135</v>
      </c>
      <c r="GV26" s="71">
        <v>337</v>
      </c>
      <c r="GW26" s="71">
        <v>32255</v>
      </c>
      <c r="GX26" s="71">
        <v>191543</v>
      </c>
      <c r="GY26" s="71">
        <v>766</v>
      </c>
      <c r="GZ26" s="71">
        <v>8861</v>
      </c>
      <c r="HA26" s="71">
        <v>716947</v>
      </c>
      <c r="HB26" s="71">
        <v>2278</v>
      </c>
      <c r="HC26" s="71">
        <v>27518</v>
      </c>
      <c r="HD26" s="71">
        <v>535614</v>
      </c>
      <c r="HE26" s="71">
        <v>468</v>
      </c>
      <c r="HF26" s="71">
        <v>14506</v>
      </c>
      <c r="HG26" s="71">
        <v>398541.23</v>
      </c>
      <c r="HH26" s="74">
        <v>284</v>
      </c>
      <c r="HI26" s="86">
        <v>14506</v>
      </c>
      <c r="HJ26" s="86">
        <v>398541</v>
      </c>
      <c r="HK26" s="88">
        <v>7.88</v>
      </c>
      <c r="HL26" s="86">
        <v>28</v>
      </c>
      <c r="HM26" s="71">
        <v>1012</v>
      </c>
      <c r="HN26" s="71">
        <v>324</v>
      </c>
      <c r="HO26" s="87">
        <v>106</v>
      </c>
      <c r="HP26" s="72">
        <v>13</v>
      </c>
      <c r="HQ26" s="87">
        <v>3</v>
      </c>
      <c r="HR26" s="72" t="s">
        <v>439</v>
      </c>
      <c r="HS26" s="87">
        <v>0</v>
      </c>
      <c r="HT26" s="71">
        <v>1340669</v>
      </c>
      <c r="HU26" s="71">
        <v>9441646</v>
      </c>
      <c r="HV26" s="86">
        <v>1088552</v>
      </c>
      <c r="HW26" s="121">
        <v>1293074</v>
      </c>
      <c r="HX26" s="86">
        <v>293588</v>
      </c>
      <c r="HY26" s="86">
        <v>7100</v>
      </c>
      <c r="HZ26" s="86">
        <v>10560</v>
      </c>
      <c r="IA26" s="86">
        <v>231420</v>
      </c>
      <c r="IB26" s="86">
        <v>179987</v>
      </c>
      <c r="IC26" s="85">
        <v>91630</v>
      </c>
      <c r="ID26" s="85">
        <v>38004000</v>
      </c>
      <c r="IE26" s="85">
        <v>0</v>
      </c>
      <c r="IF26" s="79">
        <v>463</v>
      </c>
      <c r="IG26" s="79">
        <v>0</v>
      </c>
      <c r="IH26" s="85">
        <v>463</v>
      </c>
      <c r="II26" s="79">
        <v>0</v>
      </c>
      <c r="IJ26" s="85">
        <v>0</v>
      </c>
      <c r="IK26" s="71">
        <v>207182</v>
      </c>
      <c r="IL26" s="79">
        <v>1100</v>
      </c>
      <c r="IM26" s="113">
        <v>0</v>
      </c>
      <c r="IN26" s="112">
        <v>67.75</v>
      </c>
      <c r="IO26" s="787">
        <v>525295</v>
      </c>
      <c r="IP26" s="162">
        <v>0.56000000000000005</v>
      </c>
      <c r="IQ26" s="94">
        <v>3.5</v>
      </c>
      <c r="IR26" s="94">
        <v>3.5</v>
      </c>
      <c r="IS26" s="72">
        <v>2277</v>
      </c>
      <c r="IT26" s="72">
        <v>2042</v>
      </c>
      <c r="IU26" s="86" t="s">
        <v>1255</v>
      </c>
      <c r="IV26" s="86" t="s">
        <v>1255</v>
      </c>
      <c r="IW26" s="86" t="s">
        <v>1255</v>
      </c>
      <c r="IX26" s="86" t="s">
        <v>1255</v>
      </c>
      <c r="IY26" s="86" t="s">
        <v>1255</v>
      </c>
      <c r="IZ26" s="86" t="s">
        <v>1255</v>
      </c>
      <c r="JA26" s="79">
        <v>3</v>
      </c>
      <c r="JB26" s="79">
        <v>18</v>
      </c>
      <c r="JC26" s="770">
        <v>54</v>
      </c>
      <c r="JD26" s="773">
        <v>0.92500000000000004</v>
      </c>
      <c r="JE26" s="774">
        <v>85.7</v>
      </c>
      <c r="JF26" s="774">
        <v>-0.6</v>
      </c>
      <c r="JG26" s="774">
        <v>6.5</v>
      </c>
      <c r="JH26" s="775">
        <v>140184826</v>
      </c>
      <c r="JI26" s="162">
        <v>42.7</v>
      </c>
      <c r="JJ26" s="162">
        <v>52.6</v>
      </c>
      <c r="JK26" s="162" t="s">
        <v>439</v>
      </c>
      <c r="JL26" s="162" t="s">
        <v>439</v>
      </c>
      <c r="JM26" s="162" t="s">
        <v>439</v>
      </c>
      <c r="JN26" s="162">
        <v>35</v>
      </c>
      <c r="JO26" s="776">
        <v>2870</v>
      </c>
      <c r="JP26" s="776">
        <v>122607000</v>
      </c>
      <c r="JQ26" s="776">
        <v>1541436987.5599999</v>
      </c>
      <c r="JR26" s="776">
        <v>16257</v>
      </c>
      <c r="JS26" s="72">
        <v>18.5</v>
      </c>
      <c r="JT26" s="72">
        <v>27.1</v>
      </c>
      <c r="JU26" s="71">
        <v>123952</v>
      </c>
      <c r="JV26" s="71">
        <v>2595</v>
      </c>
      <c r="JW26" s="71">
        <v>2998</v>
      </c>
      <c r="JX26" s="71">
        <v>12156</v>
      </c>
      <c r="JY26" s="71">
        <v>10992</v>
      </c>
      <c r="JZ26" s="71">
        <v>9839</v>
      </c>
      <c r="KA26" s="71">
        <v>11141</v>
      </c>
      <c r="KB26" s="71">
        <v>13874</v>
      </c>
      <c r="KC26" s="71">
        <v>17398</v>
      </c>
      <c r="KD26" s="71">
        <v>15543</v>
      </c>
      <c r="KE26" s="71">
        <v>12730</v>
      </c>
      <c r="KF26" s="71">
        <v>8897</v>
      </c>
      <c r="KG26" s="71">
        <v>6639</v>
      </c>
      <c r="KH26" s="71">
        <v>8323</v>
      </c>
      <c r="KI26" s="86" t="s">
        <v>1255</v>
      </c>
      <c r="KJ26" s="86" t="s">
        <v>1255</v>
      </c>
      <c r="KK26" s="86" t="s">
        <v>1255</v>
      </c>
      <c r="KL26" s="86" t="s">
        <v>1255</v>
      </c>
      <c r="KM26" s="71">
        <v>14476</v>
      </c>
      <c r="KN26" s="71">
        <v>17960</v>
      </c>
      <c r="KO26" s="71">
        <v>12623</v>
      </c>
      <c r="KP26" s="71">
        <v>12601</v>
      </c>
      <c r="KQ26" s="71">
        <v>14697</v>
      </c>
      <c r="KR26" s="71">
        <v>17830</v>
      </c>
      <c r="KS26" s="71">
        <v>22023</v>
      </c>
      <c r="KT26" s="71">
        <v>20195</v>
      </c>
      <c r="KU26" s="71">
        <v>17622</v>
      </c>
      <c r="KV26" s="71">
        <v>15371</v>
      </c>
      <c r="KW26" s="71">
        <v>17706</v>
      </c>
      <c r="KX26" s="71">
        <v>67158</v>
      </c>
      <c r="KY26" s="86" t="s">
        <v>1255</v>
      </c>
      <c r="KZ26" s="86" t="s">
        <v>1255</v>
      </c>
      <c r="LA26" s="86" t="s">
        <v>1255</v>
      </c>
      <c r="LB26" s="86" t="s">
        <v>1255</v>
      </c>
    </row>
    <row r="27" spans="1:314" ht="12" customHeight="1">
      <c r="A27" s="3">
        <v>142018</v>
      </c>
      <c r="B27" s="555" t="s">
        <v>719</v>
      </c>
      <c r="C27" s="94">
        <v>100.82</v>
      </c>
      <c r="D27" s="71">
        <v>389993</v>
      </c>
      <c r="E27" s="72">
        <v>10.33</v>
      </c>
      <c r="F27" s="72">
        <v>57.37</v>
      </c>
      <c r="G27" s="72">
        <v>32.28</v>
      </c>
      <c r="H27" s="79">
        <v>13442</v>
      </c>
      <c r="I27" s="79">
        <v>30850</v>
      </c>
      <c r="J27" s="79">
        <v>50930</v>
      </c>
      <c r="K27" s="71">
        <v>69028</v>
      </c>
      <c r="L27" s="71">
        <v>185571</v>
      </c>
      <c r="M27" s="71">
        <v>6023</v>
      </c>
      <c r="N27" s="71">
        <v>14118</v>
      </c>
      <c r="O27" s="71">
        <v>14839</v>
      </c>
      <c r="P27" s="71">
        <v>1236</v>
      </c>
      <c r="Q27" s="71">
        <v>1786</v>
      </c>
      <c r="R27" s="79">
        <v>380492</v>
      </c>
      <c r="S27" s="71">
        <v>388078</v>
      </c>
      <c r="T27" s="71">
        <v>355222</v>
      </c>
      <c r="U27" s="71">
        <v>71995</v>
      </c>
      <c r="V27" s="71">
        <v>1305488</v>
      </c>
      <c r="W27" s="71">
        <v>419684</v>
      </c>
      <c r="X27" s="71">
        <v>813640</v>
      </c>
      <c r="Y27" s="86">
        <v>69</v>
      </c>
      <c r="Z27" s="765">
        <v>78</v>
      </c>
      <c r="AA27" s="86">
        <v>5</v>
      </c>
      <c r="AB27" s="86">
        <v>46</v>
      </c>
      <c r="AC27" s="86">
        <v>23</v>
      </c>
      <c r="AD27" s="87">
        <v>91809</v>
      </c>
      <c r="AE27" s="71">
        <v>2213</v>
      </c>
      <c r="AF27" s="71">
        <v>2119</v>
      </c>
      <c r="AG27" s="71">
        <v>3216</v>
      </c>
      <c r="AH27" s="71">
        <v>218493</v>
      </c>
      <c r="AI27" s="71" t="s">
        <v>406</v>
      </c>
      <c r="AJ27" s="94">
        <v>60.16</v>
      </c>
      <c r="AK27" s="765">
        <v>22</v>
      </c>
      <c r="AL27" s="71">
        <v>2427</v>
      </c>
      <c r="AM27" s="74">
        <v>46</v>
      </c>
      <c r="AN27" s="71">
        <v>17118</v>
      </c>
      <c r="AO27" s="71">
        <v>1139</v>
      </c>
      <c r="AP27" s="71">
        <v>376</v>
      </c>
      <c r="AQ27" s="102">
        <v>23</v>
      </c>
      <c r="AR27" s="71">
        <v>9007</v>
      </c>
      <c r="AS27" s="71">
        <v>661</v>
      </c>
      <c r="AT27" s="71">
        <v>1</v>
      </c>
      <c r="AU27" s="71">
        <v>561</v>
      </c>
      <c r="AV27" s="71">
        <v>9</v>
      </c>
      <c r="AW27" s="71">
        <v>125</v>
      </c>
      <c r="AX27" s="71">
        <v>5</v>
      </c>
      <c r="AY27" s="71">
        <v>3100</v>
      </c>
      <c r="AZ27" s="72">
        <v>7.8</v>
      </c>
      <c r="BA27" s="72">
        <v>2.5</v>
      </c>
      <c r="BB27" s="72">
        <v>100</v>
      </c>
      <c r="BC27" s="72">
        <v>101.6</v>
      </c>
      <c r="BD27" s="72">
        <v>85.4</v>
      </c>
      <c r="BE27" s="72">
        <v>0</v>
      </c>
      <c r="BF27" s="86">
        <v>49</v>
      </c>
      <c r="BG27" s="102">
        <v>26</v>
      </c>
      <c r="BH27" s="102">
        <v>11</v>
      </c>
      <c r="BI27" s="102">
        <v>4</v>
      </c>
      <c r="BJ27" s="102">
        <v>64</v>
      </c>
      <c r="BK27" s="86">
        <v>1</v>
      </c>
      <c r="BL27" s="86">
        <v>1</v>
      </c>
      <c r="BM27" s="102">
        <v>0</v>
      </c>
      <c r="BN27" s="102">
        <v>3</v>
      </c>
      <c r="BO27" s="74">
        <v>4</v>
      </c>
      <c r="BP27" s="71">
        <v>32238</v>
      </c>
      <c r="BQ27" s="74">
        <v>1</v>
      </c>
      <c r="BR27" s="71">
        <v>24017</v>
      </c>
      <c r="BS27" s="74">
        <v>7</v>
      </c>
      <c r="BT27" s="71">
        <v>103074</v>
      </c>
      <c r="BU27" s="74">
        <v>12</v>
      </c>
      <c r="BV27" s="71">
        <v>7021</v>
      </c>
      <c r="BW27" s="72">
        <v>51.7</v>
      </c>
      <c r="BX27" s="86">
        <v>1</v>
      </c>
      <c r="BY27" s="86">
        <v>2</v>
      </c>
      <c r="BZ27" s="86">
        <v>487</v>
      </c>
      <c r="CA27" s="86">
        <v>1642</v>
      </c>
      <c r="CB27" s="72">
        <v>57.2</v>
      </c>
      <c r="CC27" s="101">
        <v>0.6</v>
      </c>
      <c r="CD27" s="72">
        <v>23.6</v>
      </c>
      <c r="CE27" s="72">
        <v>4.3295062635990904</v>
      </c>
      <c r="CF27" s="72">
        <v>58.46875</v>
      </c>
      <c r="CG27" s="74">
        <v>12</v>
      </c>
      <c r="CH27" s="71">
        <v>3341</v>
      </c>
      <c r="CI27" s="74">
        <v>317</v>
      </c>
      <c r="CJ27" s="71">
        <v>884</v>
      </c>
      <c r="CK27" s="71">
        <v>5116</v>
      </c>
      <c r="CL27" s="71">
        <v>1443</v>
      </c>
      <c r="CM27" s="74">
        <v>355</v>
      </c>
      <c r="CN27" s="74">
        <v>721</v>
      </c>
      <c r="CO27" s="94">
        <v>1.18</v>
      </c>
      <c r="CP27" s="71" t="s">
        <v>406</v>
      </c>
      <c r="CQ27" s="74">
        <v>1</v>
      </c>
      <c r="CR27" s="74">
        <v>4</v>
      </c>
      <c r="CS27" s="74">
        <v>4</v>
      </c>
      <c r="CT27" s="74">
        <v>2</v>
      </c>
      <c r="CU27" s="74">
        <v>122</v>
      </c>
      <c r="CV27" s="74">
        <v>21</v>
      </c>
      <c r="CW27" s="71">
        <v>2203</v>
      </c>
      <c r="CX27" s="74">
        <v>10</v>
      </c>
      <c r="CY27" s="71">
        <v>992</v>
      </c>
      <c r="CZ27" s="86">
        <v>47</v>
      </c>
      <c r="DA27" s="86">
        <v>693</v>
      </c>
      <c r="DB27" s="86">
        <v>20</v>
      </c>
      <c r="DC27" s="86">
        <v>195</v>
      </c>
      <c r="DD27" s="86">
        <v>10</v>
      </c>
      <c r="DE27" s="86">
        <v>234</v>
      </c>
      <c r="DF27" s="71">
        <v>14103</v>
      </c>
      <c r="DG27" s="71">
        <v>3321</v>
      </c>
      <c r="DH27" s="71">
        <v>3232</v>
      </c>
      <c r="DI27" s="71">
        <v>1426801.077</v>
      </c>
      <c r="DJ27" s="71">
        <v>405943.43199999997</v>
      </c>
      <c r="DK27" s="71">
        <v>905795.31</v>
      </c>
      <c r="DL27" s="71">
        <v>126148</v>
      </c>
      <c r="DM27" s="74">
        <v>12</v>
      </c>
      <c r="DN27" s="71">
        <v>23710</v>
      </c>
      <c r="DO27" s="71">
        <v>2907</v>
      </c>
      <c r="DP27" s="71">
        <v>1655</v>
      </c>
      <c r="DQ27" s="86">
        <v>122</v>
      </c>
      <c r="DR27" s="86">
        <v>1199</v>
      </c>
      <c r="DS27" s="145">
        <v>12399</v>
      </c>
      <c r="DT27" s="79">
        <v>13438</v>
      </c>
      <c r="DU27" s="71">
        <v>3555</v>
      </c>
      <c r="DV27" s="71">
        <v>4321</v>
      </c>
      <c r="DW27" s="86">
        <v>417</v>
      </c>
      <c r="DX27" s="86">
        <v>320</v>
      </c>
      <c r="DY27" s="86">
        <v>0</v>
      </c>
      <c r="DZ27" s="86">
        <v>1782</v>
      </c>
      <c r="EA27" s="86">
        <v>71</v>
      </c>
      <c r="EB27" s="86">
        <v>13380</v>
      </c>
      <c r="EC27" s="86">
        <v>66</v>
      </c>
      <c r="ED27" s="766">
        <v>77</v>
      </c>
      <c r="EE27" s="71">
        <v>6715</v>
      </c>
      <c r="EF27" s="767">
        <v>6124</v>
      </c>
      <c r="EG27" s="74">
        <v>9</v>
      </c>
      <c r="EH27" s="768">
        <v>837</v>
      </c>
      <c r="EI27" s="86">
        <v>66</v>
      </c>
      <c r="EJ27" s="86">
        <v>66</v>
      </c>
      <c r="EK27" s="72">
        <v>60</v>
      </c>
      <c r="EL27" s="86">
        <v>38</v>
      </c>
      <c r="EM27" s="86">
        <v>126</v>
      </c>
      <c r="EN27" s="86">
        <v>1011</v>
      </c>
      <c r="EO27" s="87">
        <v>320</v>
      </c>
      <c r="EP27" s="87">
        <v>117</v>
      </c>
      <c r="EQ27" s="87">
        <v>1859</v>
      </c>
      <c r="ER27" s="71">
        <v>1844</v>
      </c>
      <c r="ES27" s="72">
        <v>98</v>
      </c>
      <c r="ET27" s="72">
        <v>96</v>
      </c>
      <c r="EU27" s="87">
        <v>790</v>
      </c>
      <c r="EV27" s="72">
        <v>14.1</v>
      </c>
      <c r="EW27" s="87">
        <v>87355</v>
      </c>
      <c r="EX27" s="72">
        <v>27.3</v>
      </c>
      <c r="EY27" s="87">
        <v>401040</v>
      </c>
      <c r="EZ27" s="162">
        <v>7</v>
      </c>
      <c r="FA27" s="86">
        <v>322</v>
      </c>
      <c r="FB27" s="86">
        <v>38</v>
      </c>
      <c r="FC27" s="125">
        <v>2990</v>
      </c>
      <c r="FD27" s="86">
        <v>44</v>
      </c>
      <c r="FE27" s="86" t="s">
        <v>1255</v>
      </c>
      <c r="FF27" s="86">
        <v>100</v>
      </c>
      <c r="FG27" s="72">
        <v>100</v>
      </c>
      <c r="FH27" s="71">
        <v>125488</v>
      </c>
      <c r="FI27" s="71">
        <v>7240</v>
      </c>
      <c r="FJ27" s="71">
        <v>2234</v>
      </c>
      <c r="FK27" s="768">
        <v>99627</v>
      </c>
      <c r="FL27" s="71">
        <v>83352</v>
      </c>
      <c r="FM27" s="71">
        <v>13766</v>
      </c>
      <c r="FN27" s="71">
        <v>2509</v>
      </c>
      <c r="FO27" s="71">
        <v>18621</v>
      </c>
      <c r="FP27" s="769">
        <v>33.799999999999997</v>
      </c>
      <c r="FQ27" s="766">
        <v>536</v>
      </c>
      <c r="FR27" s="770">
        <v>15.3</v>
      </c>
      <c r="FS27" s="767">
        <v>9540</v>
      </c>
      <c r="FT27" s="86" t="s">
        <v>406</v>
      </c>
      <c r="FU27" s="86">
        <v>125</v>
      </c>
      <c r="FV27" s="86">
        <v>872</v>
      </c>
      <c r="FW27" s="96">
        <v>8</v>
      </c>
      <c r="FX27" s="95">
        <v>253</v>
      </c>
      <c r="FY27" s="149">
        <v>73.07485880874836</v>
      </c>
      <c r="FZ27" s="145">
        <v>107500</v>
      </c>
      <c r="GA27" s="770">
        <v>100</v>
      </c>
      <c r="GB27" s="770">
        <v>91.3</v>
      </c>
      <c r="GC27" s="72">
        <v>97.9</v>
      </c>
      <c r="GD27" s="80">
        <v>62.6</v>
      </c>
      <c r="GE27" s="771">
        <v>93</v>
      </c>
      <c r="GF27" s="766">
        <v>15</v>
      </c>
      <c r="GG27" s="766">
        <v>89</v>
      </c>
      <c r="GH27" s="86">
        <v>1069</v>
      </c>
      <c r="GI27" s="86">
        <v>9</v>
      </c>
      <c r="GJ27" s="86">
        <v>1146</v>
      </c>
      <c r="GK27" s="86">
        <v>2825</v>
      </c>
      <c r="GL27" s="86">
        <v>7</v>
      </c>
      <c r="GM27" s="768">
        <v>5616276</v>
      </c>
      <c r="GN27" s="772">
        <v>1995</v>
      </c>
      <c r="GO27" s="206" t="s">
        <v>406</v>
      </c>
      <c r="GP27" s="206" t="s">
        <v>406</v>
      </c>
      <c r="GQ27" s="71">
        <v>11677</v>
      </c>
      <c r="GR27" s="74">
        <v>34</v>
      </c>
      <c r="GS27" s="71">
        <v>1861</v>
      </c>
      <c r="GT27" s="71">
        <v>9782</v>
      </c>
      <c r="GU27" s="71">
        <v>118198</v>
      </c>
      <c r="GV27" s="71">
        <v>527</v>
      </c>
      <c r="GW27" s="71">
        <v>23283</v>
      </c>
      <c r="GX27" s="71">
        <v>94388</v>
      </c>
      <c r="GY27" s="71">
        <v>309</v>
      </c>
      <c r="GZ27" s="71">
        <v>2272</v>
      </c>
      <c r="HA27" s="71">
        <v>146021</v>
      </c>
      <c r="HB27" s="71">
        <v>1851</v>
      </c>
      <c r="HC27" s="71">
        <v>17592</v>
      </c>
      <c r="HD27" s="71">
        <v>356147</v>
      </c>
      <c r="HE27" s="71">
        <v>203</v>
      </c>
      <c r="HF27" s="71">
        <v>14389</v>
      </c>
      <c r="HG27" s="71">
        <v>510232.58</v>
      </c>
      <c r="HH27" s="74">
        <v>114</v>
      </c>
      <c r="HI27" s="788">
        <v>6896</v>
      </c>
      <c r="HJ27" s="789">
        <v>276042</v>
      </c>
      <c r="HK27" s="88">
        <v>7.7</v>
      </c>
      <c r="HL27" s="86">
        <v>150.26</v>
      </c>
      <c r="HM27" s="71">
        <v>573</v>
      </c>
      <c r="HN27" s="71">
        <v>311</v>
      </c>
      <c r="HO27" s="87">
        <v>139</v>
      </c>
      <c r="HP27" s="72">
        <v>28.5</v>
      </c>
      <c r="HQ27" s="87">
        <v>1</v>
      </c>
      <c r="HR27" s="72">
        <v>41.2</v>
      </c>
      <c r="HS27" s="87">
        <v>6</v>
      </c>
      <c r="HT27" s="71">
        <v>1183243</v>
      </c>
      <c r="HU27" s="71">
        <v>6760603</v>
      </c>
      <c r="HV27" s="86">
        <v>674834</v>
      </c>
      <c r="HW27" s="86">
        <v>1099988</v>
      </c>
      <c r="HX27" s="86">
        <v>303551</v>
      </c>
      <c r="HY27" s="86">
        <v>3383</v>
      </c>
      <c r="HZ27" s="86">
        <v>3347</v>
      </c>
      <c r="IA27" s="86">
        <v>176420</v>
      </c>
      <c r="IB27" s="86">
        <v>111468</v>
      </c>
      <c r="IC27" s="85">
        <v>53237</v>
      </c>
      <c r="ID27" s="85">
        <v>37596841</v>
      </c>
      <c r="IE27" s="85">
        <v>0</v>
      </c>
      <c r="IF27" s="79">
        <v>315</v>
      </c>
      <c r="IG27" s="79">
        <v>0</v>
      </c>
      <c r="IH27" s="85">
        <v>260</v>
      </c>
      <c r="II27" s="79">
        <v>0</v>
      </c>
      <c r="IJ27" s="85">
        <v>0</v>
      </c>
      <c r="IK27" s="71">
        <v>145466</v>
      </c>
      <c r="IL27" s="79">
        <v>0</v>
      </c>
      <c r="IM27" s="134">
        <v>0</v>
      </c>
      <c r="IN27" s="112">
        <v>56.88</v>
      </c>
      <c r="IO27" s="85">
        <v>364104</v>
      </c>
      <c r="IP27" s="162">
        <v>1.3</v>
      </c>
      <c r="IQ27" s="94">
        <v>3.4</v>
      </c>
      <c r="IR27" s="94">
        <v>3.4</v>
      </c>
      <c r="IS27" s="72">
        <v>393</v>
      </c>
      <c r="IT27" s="72">
        <v>393</v>
      </c>
      <c r="IU27" s="86" t="s">
        <v>1255</v>
      </c>
      <c r="IV27" s="86" t="s">
        <v>1255</v>
      </c>
      <c r="IW27" s="86" t="s">
        <v>1255</v>
      </c>
      <c r="IX27" s="86" t="s">
        <v>1255</v>
      </c>
      <c r="IY27" s="86" t="s">
        <v>1255</v>
      </c>
      <c r="IZ27" s="86" t="s">
        <v>1255</v>
      </c>
      <c r="JA27" s="79">
        <v>2</v>
      </c>
      <c r="JB27" s="132">
        <v>14</v>
      </c>
      <c r="JC27" s="770">
        <v>81.3</v>
      </c>
      <c r="JD27" s="773">
        <v>0.78800000000000003</v>
      </c>
      <c r="JE27" s="774">
        <v>95.2</v>
      </c>
      <c r="JF27" s="774">
        <v>5.9</v>
      </c>
      <c r="JG27" s="774">
        <v>9.5</v>
      </c>
      <c r="JH27" s="775">
        <v>191828874</v>
      </c>
      <c r="JI27" s="162">
        <v>39.799999999999997</v>
      </c>
      <c r="JJ27" s="162">
        <v>53.8</v>
      </c>
      <c r="JK27" s="162" t="s">
        <v>406</v>
      </c>
      <c r="JL27" s="162" t="s">
        <v>406</v>
      </c>
      <c r="JM27" s="162">
        <v>22.2</v>
      </c>
      <c r="JN27" s="162">
        <v>37.1</v>
      </c>
      <c r="JO27" s="776">
        <v>3314</v>
      </c>
      <c r="JP27" s="776">
        <v>286402000</v>
      </c>
      <c r="JQ27" s="776">
        <v>697373756.63999999</v>
      </c>
      <c r="JR27" s="776">
        <v>34206</v>
      </c>
      <c r="JS27" s="72">
        <v>11</v>
      </c>
      <c r="JT27" s="72">
        <v>28</v>
      </c>
      <c r="JU27" s="71">
        <v>72477</v>
      </c>
      <c r="JV27" s="71">
        <v>1539</v>
      </c>
      <c r="JW27" s="71">
        <v>2066</v>
      </c>
      <c r="JX27" s="71">
        <v>6396</v>
      </c>
      <c r="JY27" s="71">
        <v>5848</v>
      </c>
      <c r="JZ27" s="71">
        <v>5790</v>
      </c>
      <c r="KA27" s="71">
        <v>6633</v>
      </c>
      <c r="KB27" s="71">
        <v>8736</v>
      </c>
      <c r="KC27" s="71">
        <v>11847</v>
      </c>
      <c r="KD27" s="71">
        <v>10472</v>
      </c>
      <c r="KE27" s="71">
        <v>8747</v>
      </c>
      <c r="KF27" s="71">
        <v>6499</v>
      </c>
      <c r="KG27" s="71">
        <v>4664</v>
      </c>
      <c r="KH27" s="71">
        <v>5924</v>
      </c>
      <c r="KI27" s="86" t="s">
        <v>1255</v>
      </c>
      <c r="KJ27" s="86" t="s">
        <v>1255</v>
      </c>
      <c r="KK27" s="86" t="s">
        <v>1255</v>
      </c>
      <c r="KL27" s="86" t="s">
        <v>1255</v>
      </c>
      <c r="KM27" s="71">
        <v>8549</v>
      </c>
      <c r="KN27" s="71">
        <v>8620</v>
      </c>
      <c r="KO27" s="71">
        <v>7201</v>
      </c>
      <c r="KP27" s="71">
        <v>7928</v>
      </c>
      <c r="KQ27" s="71">
        <v>9349</v>
      </c>
      <c r="KR27" s="71">
        <v>11490</v>
      </c>
      <c r="KS27" s="71">
        <v>14998</v>
      </c>
      <c r="KT27" s="71">
        <v>13528</v>
      </c>
      <c r="KU27" s="71">
        <v>12096</v>
      </c>
      <c r="KV27" s="71">
        <v>11113</v>
      </c>
      <c r="KW27" s="71">
        <v>13062</v>
      </c>
      <c r="KX27" s="71">
        <v>56499</v>
      </c>
      <c r="KY27" s="86" t="s">
        <v>1255</v>
      </c>
      <c r="KZ27" s="86" t="s">
        <v>1255</v>
      </c>
      <c r="LA27" s="86" t="s">
        <v>1255</v>
      </c>
      <c r="LB27" s="86" t="s">
        <v>1255</v>
      </c>
    </row>
    <row r="28" spans="1:314" ht="12" customHeight="1">
      <c r="A28" s="3">
        <v>162019</v>
      </c>
      <c r="B28" s="555" t="s">
        <v>720</v>
      </c>
      <c r="C28" s="199">
        <v>1241.74</v>
      </c>
      <c r="D28" s="191">
        <v>410214</v>
      </c>
      <c r="E28" s="192">
        <v>11.7</v>
      </c>
      <c r="F28" s="192">
        <v>58.2</v>
      </c>
      <c r="G28" s="192">
        <v>30.1</v>
      </c>
      <c r="H28" s="132">
        <v>17459</v>
      </c>
      <c r="I28" s="132">
        <v>37207</v>
      </c>
      <c r="J28" s="132">
        <v>58797</v>
      </c>
      <c r="K28" s="191">
        <v>65737</v>
      </c>
      <c r="L28" s="191">
        <v>182725</v>
      </c>
      <c r="M28" s="191">
        <v>6866</v>
      </c>
      <c r="N28" s="191">
        <v>10449</v>
      </c>
      <c r="O28" s="191">
        <v>10970</v>
      </c>
      <c r="P28" s="191">
        <v>1742</v>
      </c>
      <c r="Q28" s="191">
        <v>2665</v>
      </c>
      <c r="R28" s="132">
        <v>409384</v>
      </c>
      <c r="S28" s="191">
        <v>413938</v>
      </c>
      <c r="T28" s="191">
        <v>437517</v>
      </c>
      <c r="U28" s="191">
        <v>445554</v>
      </c>
      <c r="V28" s="191">
        <v>1689298</v>
      </c>
      <c r="W28" s="191">
        <v>1107773</v>
      </c>
      <c r="X28" s="191">
        <v>1043877</v>
      </c>
      <c r="Y28" s="196">
        <v>0</v>
      </c>
      <c r="Z28" s="765">
        <v>126</v>
      </c>
      <c r="AA28" s="196">
        <v>37</v>
      </c>
      <c r="AB28" s="196">
        <v>8</v>
      </c>
      <c r="AC28" s="196">
        <v>5</v>
      </c>
      <c r="AD28" s="197">
        <v>124487</v>
      </c>
      <c r="AE28" s="191">
        <v>76474</v>
      </c>
      <c r="AF28" s="191">
        <v>4344</v>
      </c>
      <c r="AG28" s="191">
        <v>2196</v>
      </c>
      <c r="AH28" s="191">
        <v>174447</v>
      </c>
      <c r="AI28" s="191">
        <v>3268</v>
      </c>
      <c r="AJ28" s="199">
        <v>34.1</v>
      </c>
      <c r="AK28" s="765">
        <v>14</v>
      </c>
      <c r="AL28" s="191">
        <v>550</v>
      </c>
      <c r="AM28" s="193">
        <v>66</v>
      </c>
      <c r="AN28" s="191">
        <v>19409</v>
      </c>
      <c r="AO28" s="191">
        <v>1406</v>
      </c>
      <c r="AP28" s="191">
        <v>350</v>
      </c>
      <c r="AQ28" s="204">
        <v>27</v>
      </c>
      <c r="AR28" s="191">
        <v>10116</v>
      </c>
      <c r="AS28" s="191">
        <v>764</v>
      </c>
      <c r="AT28" s="191">
        <v>5</v>
      </c>
      <c r="AU28" s="191">
        <v>468</v>
      </c>
      <c r="AV28" s="191">
        <v>19</v>
      </c>
      <c r="AW28" s="191">
        <v>140</v>
      </c>
      <c r="AX28" s="191">
        <v>11</v>
      </c>
      <c r="AY28" s="191">
        <v>3880</v>
      </c>
      <c r="AZ28" s="192" t="s">
        <v>439</v>
      </c>
      <c r="BA28" s="192" t="s">
        <v>439</v>
      </c>
      <c r="BB28" s="192">
        <v>100</v>
      </c>
      <c r="BC28" s="192">
        <v>109.7</v>
      </c>
      <c r="BD28" s="192">
        <v>105.5</v>
      </c>
      <c r="BE28" s="192">
        <v>0</v>
      </c>
      <c r="BF28" s="196">
        <v>52</v>
      </c>
      <c r="BG28" s="204">
        <v>28</v>
      </c>
      <c r="BH28" s="204">
        <v>13</v>
      </c>
      <c r="BI28" s="204">
        <v>13</v>
      </c>
      <c r="BJ28" s="204" t="s">
        <v>439</v>
      </c>
      <c r="BK28" s="196">
        <v>2</v>
      </c>
      <c r="BL28" s="196">
        <v>2</v>
      </c>
      <c r="BM28" s="204">
        <v>4</v>
      </c>
      <c r="BN28" s="204">
        <v>1</v>
      </c>
      <c r="BO28" s="193">
        <v>10</v>
      </c>
      <c r="BP28" s="191">
        <v>55209</v>
      </c>
      <c r="BQ28" s="193">
        <v>1</v>
      </c>
      <c r="BR28" s="191">
        <v>29500</v>
      </c>
      <c r="BS28" s="193">
        <v>2</v>
      </c>
      <c r="BT28" s="191">
        <v>126582</v>
      </c>
      <c r="BU28" s="193">
        <v>6</v>
      </c>
      <c r="BV28" s="191">
        <v>3775</v>
      </c>
      <c r="BW28" s="192">
        <v>49</v>
      </c>
      <c r="BX28" s="196">
        <v>1</v>
      </c>
      <c r="BY28" s="196">
        <v>3</v>
      </c>
      <c r="BZ28" s="196">
        <v>617</v>
      </c>
      <c r="CA28" s="196">
        <v>10033</v>
      </c>
      <c r="CB28" s="192">
        <v>98</v>
      </c>
      <c r="CC28" s="203">
        <v>1.38</v>
      </c>
      <c r="CD28" s="192">
        <v>28.6</v>
      </c>
      <c r="CE28" s="192">
        <v>2.9892105158983244</v>
      </c>
      <c r="CF28" s="192">
        <v>63.402439999999999</v>
      </c>
      <c r="CG28" s="193">
        <v>46</v>
      </c>
      <c r="CH28" s="191">
        <v>7063</v>
      </c>
      <c r="CI28" s="193">
        <v>356</v>
      </c>
      <c r="CJ28" s="191">
        <v>1481</v>
      </c>
      <c r="CK28" s="71">
        <v>4993</v>
      </c>
      <c r="CL28" s="71">
        <v>1299</v>
      </c>
      <c r="CM28" s="74">
        <v>373</v>
      </c>
      <c r="CN28" s="74">
        <v>669</v>
      </c>
      <c r="CO28" s="199">
        <v>1.48</v>
      </c>
      <c r="CP28" s="191">
        <v>79683250</v>
      </c>
      <c r="CQ28" s="193">
        <v>2</v>
      </c>
      <c r="CR28" s="193">
        <v>1898</v>
      </c>
      <c r="CS28" s="193">
        <v>6</v>
      </c>
      <c r="CT28" s="193">
        <v>2</v>
      </c>
      <c r="CU28" s="193">
        <v>180</v>
      </c>
      <c r="CV28" s="193">
        <v>26</v>
      </c>
      <c r="CW28" s="191">
        <v>1746</v>
      </c>
      <c r="CX28" s="193">
        <v>17</v>
      </c>
      <c r="CY28" s="191">
        <v>1683</v>
      </c>
      <c r="CZ28" s="196">
        <v>48</v>
      </c>
      <c r="DA28" s="196">
        <v>660</v>
      </c>
      <c r="DB28" s="196">
        <v>25</v>
      </c>
      <c r="DC28" s="196">
        <v>243</v>
      </c>
      <c r="DD28" s="196">
        <v>27</v>
      </c>
      <c r="DE28" s="196">
        <v>708</v>
      </c>
      <c r="DF28" s="191">
        <v>15372</v>
      </c>
      <c r="DG28" s="191">
        <v>3806</v>
      </c>
      <c r="DH28" s="191">
        <v>3718</v>
      </c>
      <c r="DI28" s="191">
        <v>1490464.9609999999</v>
      </c>
      <c r="DJ28" s="191">
        <v>579378.91500000004</v>
      </c>
      <c r="DK28" s="191">
        <v>1126676.111</v>
      </c>
      <c r="DL28" s="191">
        <v>123082</v>
      </c>
      <c r="DM28" s="193">
        <v>32</v>
      </c>
      <c r="DN28" s="191">
        <v>24622</v>
      </c>
      <c r="DO28" s="191">
        <v>2995</v>
      </c>
      <c r="DP28" s="191">
        <v>2030</v>
      </c>
      <c r="DQ28" s="196">
        <v>374</v>
      </c>
      <c r="DR28" s="196">
        <v>1737</v>
      </c>
      <c r="DS28" s="790">
        <v>37058</v>
      </c>
      <c r="DT28" s="71">
        <v>17991</v>
      </c>
      <c r="DU28" s="191">
        <v>3208</v>
      </c>
      <c r="DV28" s="191">
        <v>3529</v>
      </c>
      <c r="DW28" s="196">
        <v>386</v>
      </c>
      <c r="DX28" s="196">
        <v>438</v>
      </c>
      <c r="DY28" s="196">
        <v>3</v>
      </c>
      <c r="DZ28" s="196">
        <v>2431</v>
      </c>
      <c r="EA28" s="196">
        <v>56</v>
      </c>
      <c r="EB28" s="196">
        <v>17058</v>
      </c>
      <c r="EC28" s="196">
        <v>1496</v>
      </c>
      <c r="ED28" s="766">
        <v>118</v>
      </c>
      <c r="EE28" s="71">
        <v>15247</v>
      </c>
      <c r="EF28" s="767">
        <v>12447</v>
      </c>
      <c r="EG28" s="193">
        <v>0</v>
      </c>
      <c r="EH28" s="768">
        <v>2081</v>
      </c>
      <c r="EI28" s="196">
        <v>107</v>
      </c>
      <c r="EJ28" s="196">
        <v>88</v>
      </c>
      <c r="EK28" s="192">
        <v>69.599999999999994</v>
      </c>
      <c r="EL28" s="196">
        <v>118</v>
      </c>
      <c r="EM28" s="196">
        <v>320</v>
      </c>
      <c r="EN28" s="196">
        <v>1709</v>
      </c>
      <c r="EO28" s="197">
        <v>644</v>
      </c>
      <c r="EP28" s="197">
        <v>125</v>
      </c>
      <c r="EQ28" s="197">
        <v>2375</v>
      </c>
      <c r="ER28" s="191">
        <v>2674</v>
      </c>
      <c r="ES28" s="192">
        <v>97.4</v>
      </c>
      <c r="ET28" s="192">
        <v>96.3</v>
      </c>
      <c r="EU28" s="197">
        <v>225</v>
      </c>
      <c r="EV28" s="192">
        <v>6.09</v>
      </c>
      <c r="EW28" s="197">
        <v>69934</v>
      </c>
      <c r="EX28" s="192">
        <v>30.8</v>
      </c>
      <c r="EY28" s="197">
        <v>411614</v>
      </c>
      <c r="EZ28" s="468">
        <v>8.5</v>
      </c>
      <c r="FA28" s="196">
        <v>700</v>
      </c>
      <c r="FB28" s="196">
        <v>41</v>
      </c>
      <c r="FC28" s="120">
        <v>5213</v>
      </c>
      <c r="FD28" s="202">
        <v>52</v>
      </c>
      <c r="FE28" s="202" t="s">
        <v>1255</v>
      </c>
      <c r="FF28" s="202">
        <v>100</v>
      </c>
      <c r="FG28" s="201">
        <v>96.9</v>
      </c>
      <c r="FH28" s="191">
        <v>158162</v>
      </c>
      <c r="FI28" s="191" t="s">
        <v>439</v>
      </c>
      <c r="FJ28" s="191">
        <v>14382</v>
      </c>
      <c r="FK28" s="768">
        <v>148160</v>
      </c>
      <c r="FL28" s="191">
        <v>118832</v>
      </c>
      <c r="FM28" s="191">
        <v>22789</v>
      </c>
      <c r="FN28" s="191">
        <v>6539</v>
      </c>
      <c r="FO28" s="191">
        <v>10002</v>
      </c>
      <c r="FP28" s="769">
        <v>23.4</v>
      </c>
      <c r="FQ28" s="766">
        <v>1142</v>
      </c>
      <c r="FR28" s="770">
        <v>14.68</v>
      </c>
      <c r="FS28" s="767">
        <v>6077</v>
      </c>
      <c r="FT28" s="196">
        <v>159</v>
      </c>
      <c r="FU28" s="196">
        <v>2</v>
      </c>
      <c r="FV28" s="196">
        <v>5</v>
      </c>
      <c r="FW28" s="96">
        <v>50</v>
      </c>
      <c r="FX28" s="200">
        <v>1332</v>
      </c>
      <c r="FY28" s="504">
        <v>69.742814814814807</v>
      </c>
      <c r="FZ28" s="790">
        <v>38400</v>
      </c>
      <c r="GA28" s="770">
        <v>98.9</v>
      </c>
      <c r="GB28" s="770">
        <v>90.6</v>
      </c>
      <c r="GC28" s="72">
        <v>93.3</v>
      </c>
      <c r="GD28" s="194">
        <v>79.400000000000006</v>
      </c>
      <c r="GE28" s="771">
        <v>59</v>
      </c>
      <c r="GF28" s="766">
        <v>17</v>
      </c>
      <c r="GG28" s="766">
        <v>93</v>
      </c>
      <c r="GH28" s="196">
        <v>873</v>
      </c>
      <c r="GI28" s="196">
        <v>9</v>
      </c>
      <c r="GJ28" s="196">
        <v>2155</v>
      </c>
      <c r="GK28" s="196">
        <v>1749</v>
      </c>
      <c r="GL28" s="196">
        <v>6</v>
      </c>
      <c r="GM28" s="768">
        <v>3827331</v>
      </c>
      <c r="GN28" s="772">
        <v>7731</v>
      </c>
      <c r="GO28" s="196" t="s">
        <v>439</v>
      </c>
      <c r="GP28" s="196" t="s">
        <v>439</v>
      </c>
      <c r="GQ28" s="191">
        <v>19456</v>
      </c>
      <c r="GR28" s="193">
        <v>141</v>
      </c>
      <c r="GS28" s="191">
        <v>3408</v>
      </c>
      <c r="GT28" s="191">
        <v>15907</v>
      </c>
      <c r="GU28" s="191">
        <v>221130</v>
      </c>
      <c r="GV28" s="191">
        <v>2076</v>
      </c>
      <c r="GW28" s="191">
        <v>60824</v>
      </c>
      <c r="GX28" s="191">
        <v>158230</v>
      </c>
      <c r="GY28" s="191">
        <v>1297</v>
      </c>
      <c r="GZ28" s="191">
        <v>11576</v>
      </c>
      <c r="HA28" s="191">
        <v>1118021</v>
      </c>
      <c r="HB28" s="191">
        <v>2909</v>
      </c>
      <c r="HC28" s="191">
        <v>23027</v>
      </c>
      <c r="HD28" s="191">
        <v>515251</v>
      </c>
      <c r="HE28" s="191">
        <v>780</v>
      </c>
      <c r="HF28" s="191">
        <v>41824</v>
      </c>
      <c r="HG28" s="191">
        <v>1350901.24</v>
      </c>
      <c r="HH28" s="193">
        <v>533</v>
      </c>
      <c r="HI28" s="196">
        <v>27540</v>
      </c>
      <c r="HJ28" s="196">
        <v>698443</v>
      </c>
      <c r="HK28" s="198">
        <v>159.18</v>
      </c>
      <c r="HL28" s="196">
        <v>8719.7000000000007</v>
      </c>
      <c r="HM28" s="191">
        <v>4962</v>
      </c>
      <c r="HN28" s="191">
        <v>3381</v>
      </c>
      <c r="HO28" s="197">
        <v>360</v>
      </c>
      <c r="HP28" s="192">
        <v>110</v>
      </c>
      <c r="HQ28" s="197">
        <v>25</v>
      </c>
      <c r="HR28" s="192">
        <v>56.2</v>
      </c>
      <c r="HS28" s="197">
        <v>389</v>
      </c>
      <c r="HT28" s="191">
        <v>3090501</v>
      </c>
      <c r="HU28" s="191">
        <v>21863052</v>
      </c>
      <c r="HV28" s="196">
        <v>2407841</v>
      </c>
      <c r="HW28" s="196">
        <v>2887339</v>
      </c>
      <c r="HX28" s="196">
        <v>477374</v>
      </c>
      <c r="HY28" s="196">
        <v>16527</v>
      </c>
      <c r="HZ28" s="196">
        <v>19350</v>
      </c>
      <c r="IA28" s="196">
        <v>313270</v>
      </c>
      <c r="IB28" s="196">
        <v>257590</v>
      </c>
      <c r="IC28" s="82">
        <v>16741</v>
      </c>
      <c r="ID28" s="82">
        <v>5020000</v>
      </c>
      <c r="IE28" s="82">
        <v>127368</v>
      </c>
      <c r="IF28" s="132">
        <v>169</v>
      </c>
      <c r="IG28" s="132">
        <v>19</v>
      </c>
      <c r="IH28" s="82">
        <v>99</v>
      </c>
      <c r="II28" s="132">
        <v>1</v>
      </c>
      <c r="IJ28" s="82">
        <v>97513</v>
      </c>
      <c r="IK28" s="191">
        <v>278509</v>
      </c>
      <c r="IL28" s="132">
        <v>27270</v>
      </c>
      <c r="IM28" s="113">
        <v>0</v>
      </c>
      <c r="IN28" s="112">
        <v>61.96</v>
      </c>
      <c r="IO28" s="85">
        <v>246850</v>
      </c>
      <c r="IP28" s="468">
        <v>-6.07</v>
      </c>
      <c r="IQ28" s="199">
        <v>9.6</v>
      </c>
      <c r="IR28" s="199">
        <v>8.8000000000000007</v>
      </c>
      <c r="IS28" s="192">
        <v>2157.6999999999998</v>
      </c>
      <c r="IT28" s="192">
        <v>2147.3000000000002</v>
      </c>
      <c r="IU28" s="202" t="s">
        <v>1255</v>
      </c>
      <c r="IV28" s="202" t="s">
        <v>1255</v>
      </c>
      <c r="IW28" s="202" t="s">
        <v>1255</v>
      </c>
      <c r="IX28" s="202" t="s">
        <v>1255</v>
      </c>
      <c r="IY28" s="202" t="s">
        <v>1255</v>
      </c>
      <c r="IZ28" s="202" t="s">
        <v>1255</v>
      </c>
      <c r="JA28" s="132">
        <v>2</v>
      </c>
      <c r="JB28" s="132">
        <v>39</v>
      </c>
      <c r="JC28" s="770">
        <v>84</v>
      </c>
      <c r="JD28" s="773">
        <v>0.81399999999999995</v>
      </c>
      <c r="JE28" s="774">
        <v>86.7</v>
      </c>
      <c r="JF28" s="774">
        <v>7.5</v>
      </c>
      <c r="JG28" s="774">
        <v>3.23</v>
      </c>
      <c r="JH28" s="775">
        <v>239107315</v>
      </c>
      <c r="JI28" s="468">
        <v>43.4</v>
      </c>
      <c r="JJ28" s="468">
        <v>48.4</v>
      </c>
      <c r="JK28" s="468" t="s">
        <v>439</v>
      </c>
      <c r="JL28" s="468" t="s">
        <v>439</v>
      </c>
      <c r="JM28" s="468">
        <v>104.8</v>
      </c>
      <c r="JN28" s="468">
        <v>39</v>
      </c>
      <c r="JO28" s="776">
        <v>4073</v>
      </c>
      <c r="JP28" s="791">
        <v>170540000</v>
      </c>
      <c r="JQ28" s="791">
        <v>753140575.82000005</v>
      </c>
      <c r="JR28" s="791">
        <v>39554</v>
      </c>
      <c r="JS28" s="192">
        <v>20</v>
      </c>
      <c r="JT28" s="192">
        <v>27.5</v>
      </c>
      <c r="JU28" s="191">
        <v>77159</v>
      </c>
      <c r="JV28" s="191">
        <v>1376</v>
      </c>
      <c r="JW28" s="191">
        <v>1178</v>
      </c>
      <c r="JX28" s="191">
        <v>6723</v>
      </c>
      <c r="JY28" s="191">
        <v>7966</v>
      </c>
      <c r="JZ28" s="191">
        <v>8108</v>
      </c>
      <c r="KA28" s="191">
        <v>9201</v>
      </c>
      <c r="KB28" s="191">
        <v>11243</v>
      </c>
      <c r="KC28" s="191">
        <v>14229</v>
      </c>
      <c r="KD28" s="191">
        <v>11499</v>
      </c>
      <c r="KE28" s="191">
        <v>10001</v>
      </c>
      <c r="KF28" s="191">
        <v>7721</v>
      </c>
      <c r="KG28" s="191">
        <v>6088</v>
      </c>
      <c r="KH28" s="71">
        <v>8371</v>
      </c>
      <c r="KI28" s="202" t="s">
        <v>1255</v>
      </c>
      <c r="KJ28" s="202" t="s">
        <v>1255</v>
      </c>
      <c r="KK28" s="202" t="s">
        <v>1255</v>
      </c>
      <c r="KL28" s="202" t="s">
        <v>1255</v>
      </c>
      <c r="KM28" s="191">
        <v>8951</v>
      </c>
      <c r="KN28" s="191">
        <v>8799</v>
      </c>
      <c r="KO28" s="191">
        <v>8977</v>
      </c>
      <c r="KP28" s="191">
        <v>9666</v>
      </c>
      <c r="KQ28" s="191">
        <v>11039</v>
      </c>
      <c r="KR28" s="191">
        <v>13103</v>
      </c>
      <c r="KS28" s="191">
        <v>16411</v>
      </c>
      <c r="KT28" s="191">
        <v>13571</v>
      </c>
      <c r="KU28" s="191">
        <v>12470</v>
      </c>
      <c r="KV28" s="191">
        <v>11888</v>
      </c>
      <c r="KW28" s="191">
        <v>13802</v>
      </c>
      <c r="KX28" s="71">
        <v>56651</v>
      </c>
      <c r="KY28" s="202" t="s">
        <v>1255</v>
      </c>
      <c r="KZ28" s="202" t="s">
        <v>1255</v>
      </c>
      <c r="LA28" s="202" t="s">
        <v>1255</v>
      </c>
      <c r="LB28" s="202" t="s">
        <v>1255</v>
      </c>
    </row>
    <row r="29" spans="1:314" s="792" customFormat="1" ht="12" customHeight="1">
      <c r="A29" s="167">
        <v>172014</v>
      </c>
      <c r="B29" s="555" t="s">
        <v>721</v>
      </c>
      <c r="C29" s="94">
        <v>468.81</v>
      </c>
      <c r="D29" s="71">
        <v>447209</v>
      </c>
      <c r="E29" s="72">
        <v>12.5</v>
      </c>
      <c r="F29" s="72">
        <v>60.3</v>
      </c>
      <c r="G29" s="72">
        <v>27.3</v>
      </c>
      <c r="H29" s="79">
        <v>20197</v>
      </c>
      <c r="I29" s="79">
        <v>43504</v>
      </c>
      <c r="J29" s="79">
        <v>67815</v>
      </c>
      <c r="K29" s="71">
        <v>62702</v>
      </c>
      <c r="L29" s="71">
        <v>210493</v>
      </c>
      <c r="M29" s="71">
        <v>5056</v>
      </c>
      <c r="N29" s="71">
        <v>15648</v>
      </c>
      <c r="O29" s="71">
        <v>16174</v>
      </c>
      <c r="P29" s="71">
        <v>2012</v>
      </c>
      <c r="Q29" s="71">
        <v>3066</v>
      </c>
      <c r="R29" s="79">
        <v>459549</v>
      </c>
      <c r="S29" s="71">
        <v>463254</v>
      </c>
      <c r="T29" s="71">
        <v>496481</v>
      </c>
      <c r="U29" s="71">
        <v>451262</v>
      </c>
      <c r="V29" s="71">
        <v>2258617</v>
      </c>
      <c r="W29" s="71">
        <v>819667</v>
      </c>
      <c r="X29" s="71">
        <v>1654281</v>
      </c>
      <c r="Y29" s="86">
        <v>50</v>
      </c>
      <c r="Z29" s="765">
        <v>103</v>
      </c>
      <c r="AA29" s="86">
        <v>8</v>
      </c>
      <c r="AB29" s="86">
        <v>50</v>
      </c>
      <c r="AC29" s="86">
        <v>24</v>
      </c>
      <c r="AD29" s="87">
        <v>1028599</v>
      </c>
      <c r="AE29" s="71">
        <v>9094</v>
      </c>
      <c r="AF29" s="71" t="s">
        <v>439</v>
      </c>
      <c r="AG29" s="71">
        <v>1919</v>
      </c>
      <c r="AH29" s="71">
        <v>216692</v>
      </c>
      <c r="AI29" s="71">
        <v>2500</v>
      </c>
      <c r="AJ29" s="94">
        <v>36.44</v>
      </c>
      <c r="AK29" s="765">
        <v>28</v>
      </c>
      <c r="AL29" s="71">
        <v>3080</v>
      </c>
      <c r="AM29" s="74">
        <v>54</v>
      </c>
      <c r="AN29" s="71">
        <v>22582</v>
      </c>
      <c r="AO29" s="71">
        <v>1376</v>
      </c>
      <c r="AP29" s="71">
        <v>332</v>
      </c>
      <c r="AQ29" s="102">
        <v>25</v>
      </c>
      <c r="AR29" s="71">
        <v>11232</v>
      </c>
      <c r="AS29" s="71">
        <v>751</v>
      </c>
      <c r="AT29" s="71">
        <v>7</v>
      </c>
      <c r="AU29" s="71">
        <v>632</v>
      </c>
      <c r="AV29" s="71">
        <v>11</v>
      </c>
      <c r="AW29" s="71">
        <v>31</v>
      </c>
      <c r="AX29" s="71">
        <v>3</v>
      </c>
      <c r="AY29" s="71">
        <v>2760</v>
      </c>
      <c r="AZ29" s="72" t="s">
        <v>439</v>
      </c>
      <c r="BA29" s="72" t="s">
        <v>439</v>
      </c>
      <c r="BB29" s="72">
        <v>100</v>
      </c>
      <c r="BC29" s="72">
        <v>131.19999999999999</v>
      </c>
      <c r="BD29" s="72">
        <v>121.7</v>
      </c>
      <c r="BE29" s="72">
        <v>0</v>
      </c>
      <c r="BF29" s="102">
        <v>4</v>
      </c>
      <c r="BG29" s="102">
        <v>4</v>
      </c>
      <c r="BH29" s="102">
        <v>4</v>
      </c>
      <c r="BI29" s="102">
        <v>10</v>
      </c>
      <c r="BJ29" s="102">
        <v>52</v>
      </c>
      <c r="BK29" s="102">
        <v>13</v>
      </c>
      <c r="BL29" s="102">
        <v>13</v>
      </c>
      <c r="BM29" s="102">
        <v>23</v>
      </c>
      <c r="BN29" s="102">
        <v>16</v>
      </c>
      <c r="BO29" s="74">
        <v>11</v>
      </c>
      <c r="BP29" s="71">
        <v>34877</v>
      </c>
      <c r="BQ29" s="74">
        <v>1</v>
      </c>
      <c r="BR29" s="71">
        <v>35922</v>
      </c>
      <c r="BS29" s="74">
        <v>2</v>
      </c>
      <c r="BT29" s="71">
        <v>30950</v>
      </c>
      <c r="BU29" s="74">
        <v>3</v>
      </c>
      <c r="BV29" s="71">
        <v>2949</v>
      </c>
      <c r="BW29" s="72">
        <v>46.5</v>
      </c>
      <c r="BX29" s="102">
        <v>3</v>
      </c>
      <c r="BY29" s="102">
        <v>6</v>
      </c>
      <c r="BZ29" s="102">
        <v>714</v>
      </c>
      <c r="CA29" s="121">
        <v>17434</v>
      </c>
      <c r="CB29" s="72">
        <v>46.5</v>
      </c>
      <c r="CC29" s="101">
        <v>1.46</v>
      </c>
      <c r="CD29" s="101">
        <v>28.7</v>
      </c>
      <c r="CE29" s="72">
        <v>3.3595541149497983</v>
      </c>
      <c r="CF29" s="72">
        <v>64.371499999999997</v>
      </c>
      <c r="CG29" s="74">
        <v>43</v>
      </c>
      <c r="CH29" s="71">
        <v>9404</v>
      </c>
      <c r="CI29" s="74">
        <v>429</v>
      </c>
      <c r="CJ29" s="71">
        <v>1943</v>
      </c>
      <c r="CK29" s="71">
        <v>4802</v>
      </c>
      <c r="CL29" s="71">
        <v>1331</v>
      </c>
      <c r="CM29" s="74">
        <v>429</v>
      </c>
      <c r="CN29" s="74">
        <v>692</v>
      </c>
      <c r="CO29" s="94">
        <v>1.47</v>
      </c>
      <c r="CP29" s="125">
        <v>10371010</v>
      </c>
      <c r="CQ29" s="74">
        <v>7</v>
      </c>
      <c r="CR29" s="74">
        <v>56</v>
      </c>
      <c r="CS29" s="74">
        <v>5</v>
      </c>
      <c r="CT29" s="74">
        <v>2</v>
      </c>
      <c r="CU29" s="74">
        <v>240</v>
      </c>
      <c r="CV29" s="74">
        <v>20</v>
      </c>
      <c r="CW29" s="71">
        <v>1852</v>
      </c>
      <c r="CX29" s="74">
        <v>12</v>
      </c>
      <c r="CY29" s="71">
        <v>1429</v>
      </c>
      <c r="CZ29" s="86">
        <v>55</v>
      </c>
      <c r="DA29" s="86">
        <v>1052</v>
      </c>
      <c r="DB29" s="86">
        <v>7</v>
      </c>
      <c r="DC29" s="86">
        <v>81</v>
      </c>
      <c r="DD29" s="86">
        <v>24</v>
      </c>
      <c r="DE29" s="86">
        <v>632</v>
      </c>
      <c r="DF29" s="71">
        <v>14113</v>
      </c>
      <c r="DG29" s="71">
        <v>3871</v>
      </c>
      <c r="DH29" s="71">
        <v>2844</v>
      </c>
      <c r="DI29" s="71">
        <v>1458528.844</v>
      </c>
      <c r="DJ29" s="71">
        <v>697978.70799999998</v>
      </c>
      <c r="DK29" s="71">
        <v>782440.71200000006</v>
      </c>
      <c r="DL29" s="71">
        <v>121397</v>
      </c>
      <c r="DM29" s="74">
        <v>19</v>
      </c>
      <c r="DN29" s="71">
        <v>23812</v>
      </c>
      <c r="DO29" s="71">
        <v>2608</v>
      </c>
      <c r="DP29" s="71">
        <v>1733</v>
      </c>
      <c r="DQ29" s="86">
        <v>233</v>
      </c>
      <c r="DR29" s="86">
        <v>1891</v>
      </c>
      <c r="DS29" s="145">
        <v>21093</v>
      </c>
      <c r="DT29" s="71">
        <v>14956</v>
      </c>
      <c r="DU29" s="71">
        <v>3291</v>
      </c>
      <c r="DV29" s="71">
        <v>4824</v>
      </c>
      <c r="DW29" s="74">
        <v>532</v>
      </c>
      <c r="DX29" s="74">
        <v>454</v>
      </c>
      <c r="DY29" s="74">
        <v>2</v>
      </c>
      <c r="DZ29" s="74">
        <v>2934</v>
      </c>
      <c r="EA29" s="74">
        <v>90</v>
      </c>
      <c r="EB29" s="74">
        <v>15534</v>
      </c>
      <c r="EC29" s="74">
        <v>1635</v>
      </c>
      <c r="ED29" s="766">
        <v>136</v>
      </c>
      <c r="EE29" s="71">
        <v>16304</v>
      </c>
      <c r="EF29" s="767">
        <v>13989</v>
      </c>
      <c r="EG29" s="74">
        <v>0</v>
      </c>
      <c r="EH29" s="768">
        <v>2108</v>
      </c>
      <c r="EI29" s="86">
        <v>131</v>
      </c>
      <c r="EJ29" s="86">
        <v>129</v>
      </c>
      <c r="EK29" s="72">
        <v>62.8</v>
      </c>
      <c r="EL29" s="86">
        <v>83</v>
      </c>
      <c r="EM29" s="86">
        <v>163</v>
      </c>
      <c r="EN29" s="86">
        <v>4579</v>
      </c>
      <c r="EO29" s="86">
        <v>399</v>
      </c>
      <c r="EP29" s="86">
        <v>152</v>
      </c>
      <c r="EQ29" s="86">
        <v>2939</v>
      </c>
      <c r="ER29" s="71">
        <v>3069</v>
      </c>
      <c r="ES29" s="72">
        <v>98.9</v>
      </c>
      <c r="ET29" s="72">
        <v>98.6</v>
      </c>
      <c r="EU29" s="102">
        <v>830</v>
      </c>
      <c r="EV29" s="72">
        <v>8.9</v>
      </c>
      <c r="EW29" s="87">
        <v>83236</v>
      </c>
      <c r="EX29" s="136">
        <v>38.5</v>
      </c>
      <c r="EY29" s="87">
        <v>440243.36153827701</v>
      </c>
      <c r="EZ29" s="162">
        <v>5.9</v>
      </c>
      <c r="FA29" s="87">
        <v>382</v>
      </c>
      <c r="FB29" s="87">
        <v>75</v>
      </c>
      <c r="FC29" s="71">
        <v>2399</v>
      </c>
      <c r="FD29" s="87">
        <v>154</v>
      </c>
      <c r="FE29" s="87" t="s">
        <v>1255</v>
      </c>
      <c r="FF29" s="87">
        <v>91.7</v>
      </c>
      <c r="FG29" s="72">
        <v>90.5</v>
      </c>
      <c r="FH29" s="71">
        <v>149417</v>
      </c>
      <c r="FI29" s="71">
        <v>14831</v>
      </c>
      <c r="FJ29" s="71">
        <v>4011</v>
      </c>
      <c r="FK29" s="768">
        <v>131287</v>
      </c>
      <c r="FL29" s="71">
        <v>112399</v>
      </c>
      <c r="FM29" s="71">
        <v>11207</v>
      </c>
      <c r="FN29" s="71">
        <v>7681</v>
      </c>
      <c r="FO29" s="71">
        <v>3299</v>
      </c>
      <c r="FP29" s="769">
        <v>12.7</v>
      </c>
      <c r="FQ29" s="766">
        <v>586</v>
      </c>
      <c r="FR29" s="770">
        <v>12.96</v>
      </c>
      <c r="FS29" s="767">
        <v>6709</v>
      </c>
      <c r="FT29" s="86">
        <v>44</v>
      </c>
      <c r="FU29" s="86">
        <v>158</v>
      </c>
      <c r="FV29" s="86">
        <v>155</v>
      </c>
      <c r="FW29" s="86">
        <v>28</v>
      </c>
      <c r="FX29" s="86">
        <v>1112</v>
      </c>
      <c r="FY29" s="149">
        <v>58.793690433221798</v>
      </c>
      <c r="FZ29" s="145">
        <v>82900</v>
      </c>
      <c r="GA29" s="770">
        <v>99.66</v>
      </c>
      <c r="GB29" s="770">
        <v>93.4</v>
      </c>
      <c r="GC29" s="72">
        <v>98.2</v>
      </c>
      <c r="GD29" s="80">
        <v>57.5</v>
      </c>
      <c r="GE29" s="771">
        <v>75</v>
      </c>
      <c r="GF29" s="766">
        <v>12</v>
      </c>
      <c r="GG29" s="766">
        <v>59</v>
      </c>
      <c r="GH29" s="86">
        <v>1028</v>
      </c>
      <c r="GI29" s="86">
        <v>4</v>
      </c>
      <c r="GJ29" s="86">
        <v>1635</v>
      </c>
      <c r="GK29" s="86">
        <v>1877</v>
      </c>
      <c r="GL29" s="86">
        <v>4</v>
      </c>
      <c r="GM29" s="768">
        <v>5187000</v>
      </c>
      <c r="GN29" s="772">
        <v>13297</v>
      </c>
      <c r="GO29" s="86">
        <v>23676486</v>
      </c>
      <c r="GP29" s="86">
        <v>46333146</v>
      </c>
      <c r="GQ29" s="71">
        <v>24881</v>
      </c>
      <c r="GR29" s="74">
        <v>86</v>
      </c>
      <c r="GS29" s="71">
        <v>3921</v>
      </c>
      <c r="GT29" s="71">
        <v>20874</v>
      </c>
      <c r="GU29" s="71">
        <v>251596</v>
      </c>
      <c r="GV29" s="71">
        <v>767</v>
      </c>
      <c r="GW29" s="71">
        <v>43505</v>
      </c>
      <c r="GX29" s="71">
        <v>207324</v>
      </c>
      <c r="GY29" s="71">
        <v>1928</v>
      </c>
      <c r="GZ29" s="71">
        <v>20106</v>
      </c>
      <c r="HA29" s="71">
        <v>1919475</v>
      </c>
      <c r="HB29" s="71">
        <v>3365</v>
      </c>
      <c r="HC29" s="71">
        <v>26348</v>
      </c>
      <c r="HD29" s="71">
        <v>525062</v>
      </c>
      <c r="HE29" s="71">
        <v>670</v>
      </c>
      <c r="HF29" s="71">
        <v>18866</v>
      </c>
      <c r="HG29" s="71">
        <v>493976.69</v>
      </c>
      <c r="HH29" s="74">
        <v>342</v>
      </c>
      <c r="HI29" s="86">
        <v>15224</v>
      </c>
      <c r="HJ29" s="86">
        <v>269587</v>
      </c>
      <c r="HK29" s="94">
        <v>34.9</v>
      </c>
      <c r="HL29" s="86">
        <v>555</v>
      </c>
      <c r="HM29" s="71">
        <v>2127</v>
      </c>
      <c r="HN29" s="71">
        <v>1319</v>
      </c>
      <c r="HO29" s="87">
        <v>240</v>
      </c>
      <c r="HP29" s="72">
        <v>69</v>
      </c>
      <c r="HQ29" s="87">
        <v>10</v>
      </c>
      <c r="HR29" s="72">
        <v>53</v>
      </c>
      <c r="HS29" s="87">
        <v>23</v>
      </c>
      <c r="HT29" s="71">
        <v>2168418</v>
      </c>
      <c r="HU29" s="71">
        <v>15752376</v>
      </c>
      <c r="HV29" s="86">
        <v>1851314</v>
      </c>
      <c r="HW29" s="86">
        <v>2201010</v>
      </c>
      <c r="HX29" s="86">
        <v>593821</v>
      </c>
      <c r="HY29" s="86">
        <v>36496</v>
      </c>
      <c r="HZ29" s="86">
        <v>61466</v>
      </c>
      <c r="IA29" s="86">
        <v>299757</v>
      </c>
      <c r="IB29" s="86">
        <v>251871</v>
      </c>
      <c r="IC29" s="86">
        <v>12222</v>
      </c>
      <c r="ID29" s="86">
        <v>17042015</v>
      </c>
      <c r="IE29" s="86">
        <v>496772</v>
      </c>
      <c r="IF29" s="71">
        <v>300</v>
      </c>
      <c r="IG29" s="71">
        <v>12</v>
      </c>
      <c r="IH29" s="86">
        <v>168</v>
      </c>
      <c r="II29" s="71">
        <v>12</v>
      </c>
      <c r="IJ29" s="86">
        <v>105232</v>
      </c>
      <c r="IK29" s="71">
        <v>284784</v>
      </c>
      <c r="IL29" s="79">
        <v>40400</v>
      </c>
      <c r="IM29" s="79">
        <v>0</v>
      </c>
      <c r="IN29" s="112">
        <v>69.47</v>
      </c>
      <c r="IO29" s="85">
        <v>399221</v>
      </c>
      <c r="IP29" s="162">
        <v>12.1</v>
      </c>
      <c r="IQ29" s="94">
        <v>13.6</v>
      </c>
      <c r="IR29" s="94">
        <v>13.6</v>
      </c>
      <c r="IS29" s="72">
        <v>3977.8</v>
      </c>
      <c r="IT29" s="72">
        <v>3919.6</v>
      </c>
      <c r="IU29" s="87" t="s">
        <v>1255</v>
      </c>
      <c r="IV29" s="87" t="s">
        <v>1255</v>
      </c>
      <c r="IW29" s="87" t="s">
        <v>1255</v>
      </c>
      <c r="IX29" s="87" t="s">
        <v>1255</v>
      </c>
      <c r="IY29" s="87" t="s">
        <v>1255</v>
      </c>
      <c r="IZ29" s="87" t="s">
        <v>1255</v>
      </c>
      <c r="JA29" s="79">
        <v>5</v>
      </c>
      <c r="JB29" s="79">
        <v>39</v>
      </c>
      <c r="JC29" s="770">
        <v>68</v>
      </c>
      <c r="JD29" s="773">
        <v>0.88300000000000001</v>
      </c>
      <c r="JE29" s="774">
        <v>84.2</v>
      </c>
      <c r="JF29" s="774">
        <v>4.4000000000000004</v>
      </c>
      <c r="JG29" s="774">
        <v>4.3</v>
      </c>
      <c r="JH29" s="775">
        <v>215147042</v>
      </c>
      <c r="JI29" s="162">
        <v>43.2</v>
      </c>
      <c r="JJ29" s="162">
        <v>48.6</v>
      </c>
      <c r="JK29" s="162" t="s">
        <v>439</v>
      </c>
      <c r="JL29" s="162" t="s">
        <v>439</v>
      </c>
      <c r="JM29" s="162">
        <v>38.9</v>
      </c>
      <c r="JN29" s="162">
        <v>54.3</v>
      </c>
      <c r="JO29" s="776">
        <v>3188</v>
      </c>
      <c r="JP29" s="776">
        <v>778172000</v>
      </c>
      <c r="JQ29" s="776">
        <v>1169373362</v>
      </c>
      <c r="JR29" s="776">
        <v>18000</v>
      </c>
      <c r="JS29" s="72">
        <v>52</v>
      </c>
      <c r="JT29" s="72">
        <v>27.1</v>
      </c>
      <c r="JU29" s="71">
        <v>94742</v>
      </c>
      <c r="JV29" s="71">
        <v>1615</v>
      </c>
      <c r="JW29" s="71">
        <v>1655</v>
      </c>
      <c r="JX29" s="71">
        <v>8610</v>
      </c>
      <c r="JY29" s="71">
        <v>9686</v>
      </c>
      <c r="JZ29" s="71">
        <v>9729</v>
      </c>
      <c r="KA29" s="71">
        <v>10849</v>
      </c>
      <c r="KB29" s="71">
        <v>13119</v>
      </c>
      <c r="KC29" s="71">
        <v>15932</v>
      </c>
      <c r="KD29" s="71">
        <v>12787</v>
      </c>
      <c r="KE29" s="71">
        <v>10944</v>
      </c>
      <c r="KF29" s="71">
        <v>8535</v>
      </c>
      <c r="KG29" s="71">
        <v>6196</v>
      </c>
      <c r="KH29" s="71">
        <v>8558</v>
      </c>
      <c r="KI29" s="87" t="s">
        <v>1255</v>
      </c>
      <c r="KJ29" s="87" t="s">
        <v>1255</v>
      </c>
      <c r="KK29" s="87" t="s">
        <v>1255</v>
      </c>
      <c r="KL29" s="87" t="s">
        <v>1255</v>
      </c>
      <c r="KM29" s="71">
        <v>10951</v>
      </c>
      <c r="KN29" s="71">
        <v>12355</v>
      </c>
      <c r="KO29" s="71">
        <v>10996</v>
      </c>
      <c r="KP29" s="71">
        <v>11811</v>
      </c>
      <c r="KQ29" s="71">
        <v>13066</v>
      </c>
      <c r="KR29" s="71">
        <v>15418</v>
      </c>
      <c r="KS29" s="71">
        <v>18485</v>
      </c>
      <c r="KT29" s="71">
        <v>15296</v>
      </c>
      <c r="KU29" s="71">
        <v>13992</v>
      </c>
      <c r="KV29" s="71">
        <v>13247</v>
      </c>
      <c r="KW29" s="71">
        <v>13955</v>
      </c>
      <c r="KX29" s="71">
        <v>55818</v>
      </c>
      <c r="KY29" s="87" t="s">
        <v>1255</v>
      </c>
      <c r="KZ29" s="87" t="s">
        <v>1255</v>
      </c>
      <c r="LA29" s="87" t="s">
        <v>1255</v>
      </c>
      <c r="LB29" s="87" t="s">
        <v>1255</v>
      </c>
    </row>
    <row r="30" spans="1:314" s="792" customFormat="1" ht="12" customHeight="1">
      <c r="A30" s="167">
        <v>182010</v>
      </c>
      <c r="B30" s="555" t="s">
        <v>777</v>
      </c>
      <c r="C30" s="183">
        <v>536.41</v>
      </c>
      <c r="D30" s="176">
        <v>258198</v>
      </c>
      <c r="E30" s="189">
        <v>12.6</v>
      </c>
      <c r="F30" s="189">
        <v>57.8</v>
      </c>
      <c r="G30" s="189">
        <v>29.6</v>
      </c>
      <c r="H30" s="176">
        <v>11848</v>
      </c>
      <c r="I30" s="176">
        <v>25293</v>
      </c>
      <c r="J30" s="176">
        <v>39916</v>
      </c>
      <c r="K30" s="173">
        <v>39823</v>
      </c>
      <c r="L30" s="176">
        <v>105638</v>
      </c>
      <c r="M30" s="176">
        <v>4031</v>
      </c>
      <c r="N30" s="176">
        <v>6667</v>
      </c>
      <c r="O30" s="176">
        <v>7526</v>
      </c>
      <c r="P30" s="176">
        <v>2400</v>
      </c>
      <c r="Q30" s="176">
        <v>2352</v>
      </c>
      <c r="R30" s="176">
        <v>258673</v>
      </c>
      <c r="S30" s="173">
        <v>262328</v>
      </c>
      <c r="T30" s="173">
        <v>286759</v>
      </c>
      <c r="U30" s="173">
        <v>337457</v>
      </c>
      <c r="V30" s="173">
        <v>1196334</v>
      </c>
      <c r="W30" s="173">
        <v>457805</v>
      </c>
      <c r="X30" s="173">
        <v>1245928</v>
      </c>
      <c r="Y30" s="180">
        <v>0</v>
      </c>
      <c r="Z30" s="74">
        <v>81</v>
      </c>
      <c r="AA30" s="180">
        <v>16</v>
      </c>
      <c r="AB30" s="180">
        <v>0</v>
      </c>
      <c r="AC30" s="180">
        <v>0</v>
      </c>
      <c r="AD30" s="181">
        <v>107604</v>
      </c>
      <c r="AE30" s="173">
        <v>1919</v>
      </c>
      <c r="AF30" s="173">
        <v>1608</v>
      </c>
      <c r="AG30" s="173">
        <v>2912</v>
      </c>
      <c r="AH30" s="173">
        <v>194555</v>
      </c>
      <c r="AI30" s="173">
        <v>3636</v>
      </c>
      <c r="AJ30" s="183">
        <v>48.1</v>
      </c>
      <c r="AK30" s="74">
        <v>23</v>
      </c>
      <c r="AL30" s="173">
        <v>459</v>
      </c>
      <c r="AM30" s="175">
        <v>53</v>
      </c>
      <c r="AN30" s="173">
        <v>13189</v>
      </c>
      <c r="AO30" s="173">
        <v>951</v>
      </c>
      <c r="AP30" s="173">
        <v>134</v>
      </c>
      <c r="AQ30" s="187">
        <v>26</v>
      </c>
      <c r="AR30" s="173">
        <v>6660</v>
      </c>
      <c r="AS30" s="173">
        <v>577</v>
      </c>
      <c r="AT30" s="173">
        <v>8</v>
      </c>
      <c r="AU30" s="173">
        <v>242</v>
      </c>
      <c r="AV30" s="173">
        <v>20</v>
      </c>
      <c r="AW30" s="173">
        <v>1</v>
      </c>
      <c r="AX30" s="173">
        <v>0</v>
      </c>
      <c r="AY30" s="173">
        <v>0</v>
      </c>
      <c r="AZ30" s="174" t="s">
        <v>439</v>
      </c>
      <c r="BA30" s="174" t="s">
        <v>439</v>
      </c>
      <c r="BB30" s="174">
        <v>100</v>
      </c>
      <c r="BC30" s="174">
        <v>122.3</v>
      </c>
      <c r="BD30" s="174">
        <v>107.2</v>
      </c>
      <c r="BE30" s="174">
        <v>0</v>
      </c>
      <c r="BF30" s="180">
        <v>5</v>
      </c>
      <c r="BG30" s="187">
        <v>5</v>
      </c>
      <c r="BH30" s="187">
        <v>9</v>
      </c>
      <c r="BI30" s="187">
        <v>3</v>
      </c>
      <c r="BJ30" s="187">
        <v>44</v>
      </c>
      <c r="BK30" s="180">
        <v>3</v>
      </c>
      <c r="BL30" s="180">
        <v>1</v>
      </c>
      <c r="BM30" s="187">
        <v>1</v>
      </c>
      <c r="BN30" s="187">
        <v>4</v>
      </c>
      <c r="BO30" s="175">
        <v>7</v>
      </c>
      <c r="BP30" s="173">
        <v>18961</v>
      </c>
      <c r="BQ30" s="175" t="s">
        <v>439</v>
      </c>
      <c r="BR30" s="173" t="s">
        <v>439</v>
      </c>
      <c r="BS30" s="175">
        <v>1</v>
      </c>
      <c r="BT30" s="173">
        <v>24600</v>
      </c>
      <c r="BU30" s="175">
        <v>2</v>
      </c>
      <c r="BV30" s="173">
        <v>1448</v>
      </c>
      <c r="BW30" s="174">
        <v>59</v>
      </c>
      <c r="BX30" s="180">
        <v>1</v>
      </c>
      <c r="BY30" s="180">
        <v>3</v>
      </c>
      <c r="BZ30" s="180">
        <v>431</v>
      </c>
      <c r="CA30" s="180">
        <v>7871</v>
      </c>
      <c r="CB30" s="174">
        <v>61</v>
      </c>
      <c r="CC30" s="186">
        <v>1.82</v>
      </c>
      <c r="CD30" s="174">
        <v>39.4</v>
      </c>
      <c r="CE30" s="174">
        <v>2.8748895721906824</v>
      </c>
      <c r="CF30" s="174">
        <v>65.054370000000006</v>
      </c>
      <c r="CG30" s="175">
        <v>27</v>
      </c>
      <c r="CH30" s="173">
        <v>5270</v>
      </c>
      <c r="CI30" s="175">
        <v>268</v>
      </c>
      <c r="CJ30" s="173">
        <v>997</v>
      </c>
      <c r="CK30" s="71">
        <v>3064</v>
      </c>
      <c r="CL30" s="71">
        <v>777</v>
      </c>
      <c r="CM30" s="74">
        <v>235</v>
      </c>
      <c r="CN30" s="74">
        <v>462</v>
      </c>
      <c r="CO30" s="183">
        <v>1.5</v>
      </c>
      <c r="CP30" s="173">
        <v>0</v>
      </c>
      <c r="CQ30" s="175">
        <v>4</v>
      </c>
      <c r="CR30" s="175">
        <v>101</v>
      </c>
      <c r="CS30" s="175">
        <v>1</v>
      </c>
      <c r="CT30" s="175">
        <v>1</v>
      </c>
      <c r="CU30" s="175">
        <v>100</v>
      </c>
      <c r="CV30" s="175">
        <v>21</v>
      </c>
      <c r="CW30" s="173">
        <v>1484</v>
      </c>
      <c r="CX30" s="175">
        <v>10</v>
      </c>
      <c r="CY30" s="173">
        <v>992</v>
      </c>
      <c r="CZ30" s="180">
        <v>35</v>
      </c>
      <c r="DA30" s="180">
        <v>477</v>
      </c>
      <c r="DB30" s="180">
        <v>20</v>
      </c>
      <c r="DC30" s="180">
        <v>190</v>
      </c>
      <c r="DD30" s="180">
        <v>32</v>
      </c>
      <c r="DE30" s="180">
        <v>818</v>
      </c>
      <c r="DF30" s="173">
        <v>8435</v>
      </c>
      <c r="DG30" s="173">
        <v>2425</v>
      </c>
      <c r="DH30" s="173">
        <v>2319</v>
      </c>
      <c r="DI30" s="173">
        <v>798964.48899999994</v>
      </c>
      <c r="DJ30" s="173">
        <v>457965.16399999999</v>
      </c>
      <c r="DK30" s="173">
        <v>657704.29700000002</v>
      </c>
      <c r="DL30" s="173">
        <v>76265</v>
      </c>
      <c r="DM30" s="175">
        <v>13</v>
      </c>
      <c r="DN30" s="173">
        <v>14071</v>
      </c>
      <c r="DO30" s="173">
        <v>1914</v>
      </c>
      <c r="DP30" s="173">
        <v>1351</v>
      </c>
      <c r="DQ30" s="180">
        <v>271</v>
      </c>
      <c r="DR30" s="180">
        <v>2057</v>
      </c>
      <c r="DS30" s="756">
        <v>6396</v>
      </c>
      <c r="DT30" s="71">
        <v>10020</v>
      </c>
      <c r="DU30" s="173">
        <v>2164</v>
      </c>
      <c r="DV30" s="173">
        <v>2892</v>
      </c>
      <c r="DW30" s="180">
        <v>307</v>
      </c>
      <c r="DX30" s="180">
        <v>340</v>
      </c>
      <c r="DY30" s="180">
        <v>0</v>
      </c>
      <c r="DZ30" s="180">
        <v>2232</v>
      </c>
      <c r="EA30" s="180">
        <v>11</v>
      </c>
      <c r="EB30" s="180">
        <v>23995</v>
      </c>
      <c r="EC30" s="180">
        <v>1445</v>
      </c>
      <c r="ED30" s="766">
        <v>94</v>
      </c>
      <c r="EE30" s="71">
        <v>11152</v>
      </c>
      <c r="EF30" s="767">
        <v>8994</v>
      </c>
      <c r="EG30" s="175">
        <v>0</v>
      </c>
      <c r="EH30" s="768">
        <v>1238</v>
      </c>
      <c r="EI30" s="180">
        <v>91</v>
      </c>
      <c r="EJ30" s="180">
        <v>92</v>
      </c>
      <c r="EK30" s="174">
        <v>61.7</v>
      </c>
      <c r="EL30" s="180">
        <v>73</v>
      </c>
      <c r="EM30" s="180">
        <v>184</v>
      </c>
      <c r="EN30" s="180">
        <v>0</v>
      </c>
      <c r="EO30" s="181">
        <v>0</v>
      </c>
      <c r="EP30" s="181">
        <v>0</v>
      </c>
      <c r="EQ30" s="181">
        <v>1760</v>
      </c>
      <c r="ER30" s="173">
        <v>1939</v>
      </c>
      <c r="ES30" s="174">
        <v>96.6</v>
      </c>
      <c r="ET30" s="174">
        <v>96.2</v>
      </c>
      <c r="EU30" s="181">
        <v>23</v>
      </c>
      <c r="EV30" s="174">
        <v>10.09</v>
      </c>
      <c r="EW30" s="181">
        <v>43417</v>
      </c>
      <c r="EX30" s="174">
        <v>30.3</v>
      </c>
      <c r="EY30" s="181">
        <v>419830</v>
      </c>
      <c r="EZ30" s="467">
        <v>8.9</v>
      </c>
      <c r="FA30" s="180">
        <v>282</v>
      </c>
      <c r="FB30" s="180">
        <v>22</v>
      </c>
      <c r="FC30" s="120">
        <v>2574</v>
      </c>
      <c r="FD30" s="180">
        <v>124</v>
      </c>
      <c r="FE30" s="180" t="s">
        <v>1255</v>
      </c>
      <c r="FF30" s="180">
        <v>100</v>
      </c>
      <c r="FG30" s="174">
        <v>100</v>
      </c>
      <c r="FH30" s="173">
        <v>86662</v>
      </c>
      <c r="FI30" s="173">
        <v>6426</v>
      </c>
      <c r="FJ30" s="173">
        <v>152</v>
      </c>
      <c r="FK30" s="768">
        <v>76605</v>
      </c>
      <c r="FL30" s="173">
        <v>62838</v>
      </c>
      <c r="FM30" s="173">
        <v>4576</v>
      </c>
      <c r="FN30" s="173">
        <v>9191</v>
      </c>
      <c r="FO30" s="173">
        <v>3631</v>
      </c>
      <c r="FP30" s="769">
        <v>11.880639726754518</v>
      </c>
      <c r="FQ30" s="766">
        <v>398</v>
      </c>
      <c r="FR30" s="770">
        <v>15.6</v>
      </c>
      <c r="FS30" s="767">
        <v>3323</v>
      </c>
      <c r="FT30" s="180">
        <v>89</v>
      </c>
      <c r="FU30" s="180">
        <v>252</v>
      </c>
      <c r="FV30" s="180">
        <v>131</v>
      </c>
      <c r="FW30" s="185">
        <v>29</v>
      </c>
      <c r="FX30" s="184">
        <v>873</v>
      </c>
      <c r="FY30" s="503">
        <v>65.960731764157543</v>
      </c>
      <c r="FZ30" s="756">
        <v>49400</v>
      </c>
      <c r="GA30" s="770">
        <v>99.9</v>
      </c>
      <c r="GB30" s="770">
        <v>89.7</v>
      </c>
      <c r="GC30" s="72">
        <v>97.5</v>
      </c>
      <c r="GD30" s="177">
        <v>31.8</v>
      </c>
      <c r="GE30" s="771">
        <v>48</v>
      </c>
      <c r="GF30" s="766">
        <v>17</v>
      </c>
      <c r="GG30" s="766">
        <v>120</v>
      </c>
      <c r="GH30" s="180">
        <v>369</v>
      </c>
      <c r="GI30" s="180">
        <v>1</v>
      </c>
      <c r="GJ30" s="180">
        <v>1260</v>
      </c>
      <c r="GK30" s="180">
        <v>1521</v>
      </c>
      <c r="GL30" s="180">
        <v>4</v>
      </c>
      <c r="GM30" s="768">
        <v>2713673</v>
      </c>
      <c r="GN30" s="772">
        <v>3508</v>
      </c>
      <c r="GO30" s="180">
        <v>7083173</v>
      </c>
      <c r="GP30" s="180">
        <v>8144162</v>
      </c>
      <c r="GQ30" s="173">
        <v>15338</v>
      </c>
      <c r="GR30" s="175">
        <v>81</v>
      </c>
      <c r="GS30" s="173">
        <v>2813</v>
      </c>
      <c r="GT30" s="173">
        <v>12444</v>
      </c>
      <c r="GU30" s="173">
        <v>149002</v>
      </c>
      <c r="GV30" s="173">
        <v>1284</v>
      </c>
      <c r="GW30" s="173">
        <v>31309</v>
      </c>
      <c r="GX30" s="173">
        <v>116409</v>
      </c>
      <c r="GY30" s="173">
        <v>1047</v>
      </c>
      <c r="GZ30" s="173">
        <v>9834</v>
      </c>
      <c r="HA30" s="173">
        <v>756572</v>
      </c>
      <c r="HB30" s="173">
        <v>2327</v>
      </c>
      <c r="HC30" s="173">
        <v>17747</v>
      </c>
      <c r="HD30" s="173">
        <v>375539</v>
      </c>
      <c r="HE30" s="173">
        <v>596</v>
      </c>
      <c r="HF30" s="173">
        <v>16948</v>
      </c>
      <c r="HG30" s="173">
        <v>405070.35</v>
      </c>
      <c r="HH30" s="175">
        <v>339</v>
      </c>
      <c r="HI30" s="180">
        <v>16948</v>
      </c>
      <c r="HJ30" s="180">
        <v>405071</v>
      </c>
      <c r="HK30" s="182">
        <v>86.69</v>
      </c>
      <c r="HL30" s="180">
        <v>6306.2</v>
      </c>
      <c r="HM30" s="173">
        <v>3387</v>
      </c>
      <c r="HN30" s="173">
        <v>2179</v>
      </c>
      <c r="HO30" s="181">
        <v>220</v>
      </c>
      <c r="HP30" s="174">
        <v>71.599999999999994</v>
      </c>
      <c r="HQ30" s="181">
        <v>16</v>
      </c>
      <c r="HR30" s="174">
        <v>77.8</v>
      </c>
      <c r="HS30" s="181">
        <v>3403</v>
      </c>
      <c r="HT30" s="173">
        <v>2078048</v>
      </c>
      <c r="HU30" s="173">
        <v>14324628</v>
      </c>
      <c r="HV30" s="180">
        <v>1648778</v>
      </c>
      <c r="HW30" s="180">
        <v>2040495</v>
      </c>
      <c r="HX30" s="180">
        <v>335373</v>
      </c>
      <c r="HY30" s="180">
        <v>7165</v>
      </c>
      <c r="HZ30" s="180">
        <v>7165</v>
      </c>
      <c r="IA30" s="180">
        <v>233680</v>
      </c>
      <c r="IB30" s="180">
        <v>196750</v>
      </c>
      <c r="IC30" s="179">
        <v>6545</v>
      </c>
      <c r="ID30" s="179">
        <v>2260231</v>
      </c>
      <c r="IE30" s="179">
        <v>20533</v>
      </c>
      <c r="IF30" s="176">
        <v>201</v>
      </c>
      <c r="IG30" s="176">
        <v>6</v>
      </c>
      <c r="IH30" s="179">
        <v>134</v>
      </c>
      <c r="II30" s="176">
        <v>0</v>
      </c>
      <c r="IJ30" s="179">
        <v>269896</v>
      </c>
      <c r="IK30" s="173">
        <v>176975</v>
      </c>
      <c r="IL30" s="176">
        <v>0</v>
      </c>
      <c r="IM30" s="113">
        <v>0</v>
      </c>
      <c r="IN30" s="793">
        <v>40.04</v>
      </c>
      <c r="IO30" s="794">
        <v>184843</v>
      </c>
      <c r="IP30" s="467">
        <v>-20.28</v>
      </c>
      <c r="IQ30" s="183">
        <v>5</v>
      </c>
      <c r="IR30" s="183">
        <v>3.1</v>
      </c>
      <c r="IS30" s="174">
        <v>3742.4</v>
      </c>
      <c r="IT30" s="174">
        <v>3722.6</v>
      </c>
      <c r="IU30" s="180" t="s">
        <v>1255</v>
      </c>
      <c r="IV30" s="180" t="s">
        <v>1255</v>
      </c>
      <c r="IW30" s="180" t="s">
        <v>1255</v>
      </c>
      <c r="IX30" s="180" t="s">
        <v>1255</v>
      </c>
      <c r="IY30" s="180" t="s">
        <v>1255</v>
      </c>
      <c r="IZ30" s="180" t="s">
        <v>1255</v>
      </c>
      <c r="JA30" s="176">
        <v>0</v>
      </c>
      <c r="JB30" s="176">
        <v>27</v>
      </c>
      <c r="JC30" s="770">
        <v>74.099999999999994</v>
      </c>
      <c r="JD30" s="773">
        <v>0.81</v>
      </c>
      <c r="JE30" s="774">
        <v>87</v>
      </c>
      <c r="JF30" s="774">
        <v>10.5</v>
      </c>
      <c r="JG30" s="774">
        <v>5.5</v>
      </c>
      <c r="JH30" s="775">
        <v>137810574</v>
      </c>
      <c r="JI30" s="467">
        <v>43.5</v>
      </c>
      <c r="JJ30" s="467">
        <v>54.5</v>
      </c>
      <c r="JK30" s="467" t="s">
        <v>439</v>
      </c>
      <c r="JL30" s="467" t="s">
        <v>439</v>
      </c>
      <c r="JM30" s="467">
        <v>50.6</v>
      </c>
      <c r="JN30" s="467">
        <v>58.7</v>
      </c>
      <c r="JO30" s="71">
        <v>2279</v>
      </c>
      <c r="JP30" s="173">
        <v>419688000</v>
      </c>
      <c r="JQ30" s="173">
        <v>535103306.12</v>
      </c>
      <c r="JR30" s="173">
        <v>3896</v>
      </c>
      <c r="JS30" s="174">
        <v>16</v>
      </c>
      <c r="JT30" s="174">
        <v>33.299999999999997</v>
      </c>
      <c r="JU30" s="173">
        <v>48719</v>
      </c>
      <c r="JV30" s="173">
        <v>920</v>
      </c>
      <c r="JW30" s="173">
        <v>681</v>
      </c>
      <c r="JX30" s="173">
        <v>4012</v>
      </c>
      <c r="JY30" s="173">
        <v>5168</v>
      </c>
      <c r="JZ30" s="173">
        <v>5645</v>
      </c>
      <c r="KA30" s="173">
        <v>6363</v>
      </c>
      <c r="KB30" s="173">
        <v>7353</v>
      </c>
      <c r="KC30" s="173">
        <v>8617</v>
      </c>
      <c r="KD30" s="173">
        <v>7321</v>
      </c>
      <c r="KE30" s="173">
        <v>6766</v>
      </c>
      <c r="KF30" s="173">
        <v>5582</v>
      </c>
      <c r="KG30" s="173">
        <v>4254</v>
      </c>
      <c r="KH30" s="71">
        <v>5583</v>
      </c>
      <c r="KI30" s="180" t="s">
        <v>1255</v>
      </c>
      <c r="KJ30" s="180" t="s">
        <v>1255</v>
      </c>
      <c r="KK30" s="180" t="s">
        <v>1255</v>
      </c>
      <c r="KL30" s="180" t="s">
        <v>1255</v>
      </c>
      <c r="KM30" s="173">
        <v>5695</v>
      </c>
      <c r="KN30" s="173">
        <v>5206</v>
      </c>
      <c r="KO30" s="173">
        <v>5747</v>
      </c>
      <c r="KP30" s="173">
        <v>6579</v>
      </c>
      <c r="KQ30" s="173">
        <v>7380</v>
      </c>
      <c r="KR30" s="173">
        <v>8258</v>
      </c>
      <c r="KS30" s="173">
        <v>9701</v>
      </c>
      <c r="KT30" s="173">
        <v>8441</v>
      </c>
      <c r="KU30" s="173">
        <v>8276</v>
      </c>
      <c r="KV30" s="173">
        <v>8123</v>
      </c>
      <c r="KW30" s="173">
        <v>8794</v>
      </c>
      <c r="KX30" s="71">
        <v>34355</v>
      </c>
      <c r="KY30" s="180" t="s">
        <v>1255</v>
      </c>
      <c r="KZ30" s="180" t="s">
        <v>1255</v>
      </c>
      <c r="LA30" s="180" t="s">
        <v>1255</v>
      </c>
      <c r="LB30" s="180" t="s">
        <v>1255</v>
      </c>
    </row>
    <row r="31" spans="1:314" s="792" customFormat="1" ht="12" customHeight="1">
      <c r="A31" s="167">
        <v>192015</v>
      </c>
      <c r="B31" s="555" t="s">
        <v>775</v>
      </c>
      <c r="C31" s="170">
        <v>212.47</v>
      </c>
      <c r="D31" s="79">
        <v>185751</v>
      </c>
      <c r="E31" s="147">
        <v>11.5</v>
      </c>
      <c r="F31" s="147">
        <v>58.7</v>
      </c>
      <c r="G31" s="147">
        <v>29.8</v>
      </c>
      <c r="H31" s="121">
        <v>7819</v>
      </c>
      <c r="I31" s="121">
        <v>16537</v>
      </c>
      <c r="J31" s="121">
        <v>26224</v>
      </c>
      <c r="K31" s="121">
        <v>30856</v>
      </c>
      <c r="L31" s="79">
        <v>92368</v>
      </c>
      <c r="M31" s="79">
        <v>5518</v>
      </c>
      <c r="N31" s="79">
        <v>8013</v>
      </c>
      <c r="O31" s="79">
        <v>7618</v>
      </c>
      <c r="P31" s="79">
        <v>1875</v>
      </c>
      <c r="Q31" s="79">
        <v>1602</v>
      </c>
      <c r="R31" s="121">
        <v>188121</v>
      </c>
      <c r="S31" s="79">
        <v>189591</v>
      </c>
      <c r="T31" s="79">
        <v>215034</v>
      </c>
      <c r="U31" s="121">
        <v>127580</v>
      </c>
      <c r="V31" s="79">
        <v>386315</v>
      </c>
      <c r="W31" s="121">
        <v>148134</v>
      </c>
      <c r="X31" s="79">
        <v>401794</v>
      </c>
      <c r="Y31" s="121">
        <v>0</v>
      </c>
      <c r="Z31" s="121">
        <v>37</v>
      </c>
      <c r="AA31" s="121">
        <v>14</v>
      </c>
      <c r="AB31" s="121">
        <v>1</v>
      </c>
      <c r="AC31" s="121">
        <v>0</v>
      </c>
      <c r="AD31" s="121" t="s">
        <v>439</v>
      </c>
      <c r="AE31" s="79">
        <v>877.09</v>
      </c>
      <c r="AF31" s="79">
        <v>1174.6300000000001</v>
      </c>
      <c r="AG31" s="79">
        <v>2000</v>
      </c>
      <c r="AH31" s="121">
        <v>88163</v>
      </c>
      <c r="AI31" s="121">
        <v>1989</v>
      </c>
      <c r="AJ31" s="170">
        <v>31</v>
      </c>
      <c r="AK31" s="121">
        <v>23</v>
      </c>
      <c r="AL31" s="79">
        <v>1496</v>
      </c>
      <c r="AM31" s="121">
        <v>27</v>
      </c>
      <c r="AN31" s="79">
        <v>7647</v>
      </c>
      <c r="AO31" s="121">
        <v>559</v>
      </c>
      <c r="AP31" s="121">
        <v>109</v>
      </c>
      <c r="AQ31" s="172">
        <v>13</v>
      </c>
      <c r="AR31" s="79">
        <v>3992</v>
      </c>
      <c r="AS31" s="121">
        <v>302</v>
      </c>
      <c r="AT31" s="121">
        <v>1</v>
      </c>
      <c r="AU31" s="121">
        <v>245</v>
      </c>
      <c r="AV31" s="121">
        <v>19</v>
      </c>
      <c r="AW31" s="121">
        <v>29</v>
      </c>
      <c r="AX31" s="121">
        <v>1</v>
      </c>
      <c r="AY31" s="121">
        <v>1508</v>
      </c>
      <c r="AZ31" s="147">
        <v>7.9</v>
      </c>
      <c r="BA31" s="147">
        <v>1.4</v>
      </c>
      <c r="BB31" s="147">
        <v>100</v>
      </c>
      <c r="BC31" s="471">
        <v>130.30000000000001</v>
      </c>
      <c r="BD31" s="121">
        <v>112.2</v>
      </c>
      <c r="BE31" s="121">
        <v>0</v>
      </c>
      <c r="BF31" s="121">
        <v>8</v>
      </c>
      <c r="BG31" s="121">
        <v>8</v>
      </c>
      <c r="BH31" s="121">
        <v>7</v>
      </c>
      <c r="BI31" s="121">
        <v>2</v>
      </c>
      <c r="BJ31" s="121">
        <v>18</v>
      </c>
      <c r="BK31" s="121">
        <v>0</v>
      </c>
      <c r="BL31" s="121">
        <v>0</v>
      </c>
      <c r="BM31" s="121">
        <v>0</v>
      </c>
      <c r="BN31" s="121">
        <v>0</v>
      </c>
      <c r="BO31" s="121">
        <v>1</v>
      </c>
      <c r="BP31" s="79">
        <v>1116</v>
      </c>
      <c r="BQ31" s="121">
        <v>1</v>
      </c>
      <c r="BR31" s="79">
        <v>24958</v>
      </c>
      <c r="BS31" s="121">
        <v>1</v>
      </c>
      <c r="BT31" s="79">
        <v>20930</v>
      </c>
      <c r="BU31" s="121">
        <v>2</v>
      </c>
      <c r="BV31" s="79">
        <v>1268</v>
      </c>
      <c r="BW31" s="121">
        <v>40</v>
      </c>
      <c r="BX31" s="121">
        <v>1</v>
      </c>
      <c r="BY31" s="121">
        <v>4</v>
      </c>
      <c r="BZ31" s="121">
        <v>406</v>
      </c>
      <c r="CA31" s="121">
        <v>8654</v>
      </c>
      <c r="CB31" s="147">
        <v>60.5</v>
      </c>
      <c r="CC31" s="472">
        <v>1.45</v>
      </c>
      <c r="CD31" s="471">
        <v>34.1</v>
      </c>
      <c r="CE31" s="147">
        <v>3.7334070796460179</v>
      </c>
      <c r="CF31" s="147">
        <v>62.16225</v>
      </c>
      <c r="CG31" s="121">
        <v>14</v>
      </c>
      <c r="CH31" s="79">
        <v>3522</v>
      </c>
      <c r="CI31" s="121">
        <v>223</v>
      </c>
      <c r="CJ31" s="79">
        <v>698</v>
      </c>
      <c r="CK31" s="71">
        <v>2275</v>
      </c>
      <c r="CL31" s="71">
        <v>579</v>
      </c>
      <c r="CM31" s="74">
        <v>175</v>
      </c>
      <c r="CN31" s="74">
        <v>298</v>
      </c>
      <c r="CO31" s="170">
        <v>1.45</v>
      </c>
      <c r="CP31" s="79" t="s">
        <v>439</v>
      </c>
      <c r="CQ31" s="121">
        <v>3</v>
      </c>
      <c r="CR31" s="121">
        <v>12</v>
      </c>
      <c r="CS31" s="121">
        <v>5</v>
      </c>
      <c r="CT31" s="121">
        <v>3</v>
      </c>
      <c r="CU31" s="121">
        <v>220</v>
      </c>
      <c r="CV31" s="121">
        <v>12</v>
      </c>
      <c r="CW31" s="79">
        <v>767</v>
      </c>
      <c r="CX31" s="121">
        <v>5</v>
      </c>
      <c r="CY31" s="79">
        <v>481</v>
      </c>
      <c r="CZ31" s="121">
        <v>30</v>
      </c>
      <c r="DA31" s="121">
        <v>445</v>
      </c>
      <c r="DB31" s="121">
        <v>14</v>
      </c>
      <c r="DC31" s="121">
        <v>103</v>
      </c>
      <c r="DD31" s="121">
        <v>6</v>
      </c>
      <c r="DE31" s="121">
        <v>170</v>
      </c>
      <c r="DF31" s="79">
        <v>7216</v>
      </c>
      <c r="DG31" s="79">
        <v>2554</v>
      </c>
      <c r="DH31" s="79">
        <v>1199</v>
      </c>
      <c r="DI31" s="79">
        <v>782771.46299999999</v>
      </c>
      <c r="DJ31" s="79">
        <v>424459.82199999999</v>
      </c>
      <c r="DK31" s="79">
        <v>328826.03999999998</v>
      </c>
      <c r="DL31" s="79">
        <v>55105</v>
      </c>
      <c r="DM31" s="121">
        <v>9</v>
      </c>
      <c r="DN31" s="79">
        <v>11124</v>
      </c>
      <c r="DO31" s="79">
        <v>1552</v>
      </c>
      <c r="DP31" s="79">
        <v>901</v>
      </c>
      <c r="DQ31" s="121">
        <v>125</v>
      </c>
      <c r="DR31" s="121">
        <v>575</v>
      </c>
      <c r="DS31" s="154">
        <v>8984</v>
      </c>
      <c r="DT31" s="79">
        <v>8678</v>
      </c>
      <c r="DU31" s="79">
        <v>1584</v>
      </c>
      <c r="DV31" s="79">
        <v>2416</v>
      </c>
      <c r="DW31" s="121">
        <v>179</v>
      </c>
      <c r="DX31" s="121">
        <v>229</v>
      </c>
      <c r="DY31" s="121">
        <v>2</v>
      </c>
      <c r="DZ31" s="121">
        <v>1405</v>
      </c>
      <c r="EA31" s="121">
        <v>22</v>
      </c>
      <c r="EB31" s="121">
        <v>15442</v>
      </c>
      <c r="EC31" s="121">
        <v>713</v>
      </c>
      <c r="ED31" s="766">
        <v>59</v>
      </c>
      <c r="EE31" s="79">
        <v>6578</v>
      </c>
      <c r="EF31" s="767">
        <v>4816</v>
      </c>
      <c r="EG31" s="121">
        <v>0</v>
      </c>
      <c r="EH31" s="768">
        <v>751</v>
      </c>
      <c r="EI31" s="121">
        <v>52</v>
      </c>
      <c r="EJ31" s="121">
        <v>35</v>
      </c>
      <c r="EK31" s="147">
        <v>39</v>
      </c>
      <c r="EL31" s="121">
        <v>21</v>
      </c>
      <c r="EM31" s="121">
        <v>69</v>
      </c>
      <c r="EN31" s="121">
        <v>641</v>
      </c>
      <c r="EO31" s="121">
        <v>68</v>
      </c>
      <c r="EP31" s="121">
        <v>24</v>
      </c>
      <c r="EQ31" s="121">
        <v>811</v>
      </c>
      <c r="ER31" s="79">
        <v>1246</v>
      </c>
      <c r="ES31" s="121">
        <v>94.9</v>
      </c>
      <c r="ET31" s="121">
        <v>94.2</v>
      </c>
      <c r="EU31" s="121">
        <v>224</v>
      </c>
      <c r="EV31" s="147">
        <v>14.9</v>
      </c>
      <c r="EW31" s="121">
        <v>40168</v>
      </c>
      <c r="EX31" s="121">
        <v>34.1</v>
      </c>
      <c r="EY31" s="121">
        <v>368574</v>
      </c>
      <c r="EZ31" s="466">
        <v>4.3</v>
      </c>
      <c r="FA31" s="121">
        <v>200</v>
      </c>
      <c r="FB31" s="121">
        <v>18</v>
      </c>
      <c r="FC31" s="120">
        <v>4323</v>
      </c>
      <c r="FD31" s="121">
        <v>70</v>
      </c>
      <c r="FE31" s="121" t="s">
        <v>1255</v>
      </c>
      <c r="FF31" s="121">
        <v>100</v>
      </c>
      <c r="FG31" s="147">
        <v>100</v>
      </c>
      <c r="FH31" s="79">
        <v>72171</v>
      </c>
      <c r="FI31" s="79">
        <v>5416</v>
      </c>
      <c r="FJ31" s="79">
        <v>190</v>
      </c>
      <c r="FK31" s="121">
        <v>62647</v>
      </c>
      <c r="FL31" s="121">
        <v>52640</v>
      </c>
      <c r="FM31" s="121">
        <v>5238</v>
      </c>
      <c r="FN31" s="121">
        <v>4769</v>
      </c>
      <c r="FO31" s="121">
        <v>4108</v>
      </c>
      <c r="FP31" s="168">
        <v>19</v>
      </c>
      <c r="FQ31" s="766">
        <v>58</v>
      </c>
      <c r="FR31" s="770">
        <v>13.6</v>
      </c>
      <c r="FS31" s="767">
        <v>5025</v>
      </c>
      <c r="FT31" s="121">
        <v>40</v>
      </c>
      <c r="FU31" s="121">
        <v>0</v>
      </c>
      <c r="FV31" s="121">
        <v>129</v>
      </c>
      <c r="FW31" s="171">
        <v>24</v>
      </c>
      <c r="FX31" s="142">
        <v>522</v>
      </c>
      <c r="FY31" s="502">
        <v>57.734488573588415</v>
      </c>
      <c r="FZ31" s="154">
        <v>37200</v>
      </c>
      <c r="GA31" s="770">
        <v>99.3</v>
      </c>
      <c r="GB31" s="770">
        <v>85.9</v>
      </c>
      <c r="GC31" s="147">
        <v>97</v>
      </c>
      <c r="GD31" s="168">
        <v>60.3</v>
      </c>
      <c r="GE31" s="771">
        <v>51</v>
      </c>
      <c r="GF31" s="766">
        <v>8</v>
      </c>
      <c r="GG31" s="766">
        <v>32</v>
      </c>
      <c r="GH31" s="121">
        <v>598</v>
      </c>
      <c r="GI31" s="121">
        <v>5</v>
      </c>
      <c r="GJ31" s="121">
        <v>790</v>
      </c>
      <c r="GK31" s="121">
        <v>1645</v>
      </c>
      <c r="GL31" s="121">
        <v>4</v>
      </c>
      <c r="GM31" s="768">
        <v>3870939</v>
      </c>
      <c r="GN31" s="772">
        <v>3691</v>
      </c>
      <c r="GO31" s="121">
        <v>9173459</v>
      </c>
      <c r="GP31" s="121">
        <v>6684575</v>
      </c>
      <c r="GQ31" s="79">
        <v>10482</v>
      </c>
      <c r="GR31" s="121">
        <v>22</v>
      </c>
      <c r="GS31" s="79">
        <v>1427</v>
      </c>
      <c r="GT31" s="79">
        <v>9033</v>
      </c>
      <c r="GU31" s="79">
        <v>100235</v>
      </c>
      <c r="GV31" s="79">
        <v>174</v>
      </c>
      <c r="GW31" s="79">
        <v>16104</v>
      </c>
      <c r="GX31" s="79">
        <v>83957</v>
      </c>
      <c r="GY31" s="79">
        <v>716</v>
      </c>
      <c r="GZ31" s="79">
        <v>6355</v>
      </c>
      <c r="HA31" s="79">
        <v>448776</v>
      </c>
      <c r="HB31" s="79">
        <v>1572</v>
      </c>
      <c r="HC31" s="79">
        <v>11405</v>
      </c>
      <c r="HD31" s="79">
        <v>223093</v>
      </c>
      <c r="HE31" s="79">
        <v>262</v>
      </c>
      <c r="HF31" s="79">
        <v>9040</v>
      </c>
      <c r="HG31" s="79">
        <v>259211.81</v>
      </c>
      <c r="HH31" s="121">
        <v>150</v>
      </c>
      <c r="HI31" s="121">
        <v>6512</v>
      </c>
      <c r="HJ31" s="121">
        <v>105001</v>
      </c>
      <c r="HK31" s="121">
        <v>18.399999999999999</v>
      </c>
      <c r="HL31" s="121">
        <v>579</v>
      </c>
      <c r="HM31" s="79">
        <v>1785</v>
      </c>
      <c r="HN31" s="79">
        <v>938</v>
      </c>
      <c r="HO31" s="121">
        <v>261</v>
      </c>
      <c r="HP31" s="147">
        <v>78</v>
      </c>
      <c r="HQ31" s="121">
        <v>12</v>
      </c>
      <c r="HR31" s="147">
        <v>31.7</v>
      </c>
      <c r="HS31" s="121">
        <v>6</v>
      </c>
      <c r="HT31" s="79">
        <v>676737</v>
      </c>
      <c r="HU31" s="79">
        <v>4062679</v>
      </c>
      <c r="HV31" s="121">
        <v>468814</v>
      </c>
      <c r="HW31" s="121">
        <v>658820</v>
      </c>
      <c r="HX31" s="121">
        <v>140359</v>
      </c>
      <c r="HY31" s="121">
        <v>1765</v>
      </c>
      <c r="HZ31" s="121">
        <v>3257</v>
      </c>
      <c r="IA31" s="121">
        <v>123770</v>
      </c>
      <c r="IB31" s="121">
        <v>72544</v>
      </c>
      <c r="IC31" s="121">
        <v>7570</v>
      </c>
      <c r="ID31" s="121">
        <v>3027086</v>
      </c>
      <c r="IE31" s="121">
        <v>3870</v>
      </c>
      <c r="IF31" s="79">
        <v>428</v>
      </c>
      <c r="IG31" s="79">
        <v>2</v>
      </c>
      <c r="IH31" s="121">
        <v>125</v>
      </c>
      <c r="II31" s="79" t="s">
        <v>439</v>
      </c>
      <c r="IJ31" s="121">
        <v>57040</v>
      </c>
      <c r="IK31" s="79">
        <v>123542</v>
      </c>
      <c r="IL31" s="121">
        <v>14355</v>
      </c>
      <c r="IM31" s="121" t="s">
        <v>439</v>
      </c>
      <c r="IN31" s="793">
        <v>32.909999999999997</v>
      </c>
      <c r="IO31" s="794">
        <v>149277</v>
      </c>
      <c r="IP31" s="466">
        <v>-9.0500000000000007</v>
      </c>
      <c r="IQ31" s="170">
        <v>4</v>
      </c>
      <c r="IR31" s="170">
        <v>4</v>
      </c>
      <c r="IS31" s="147">
        <v>280</v>
      </c>
      <c r="IT31" s="147">
        <v>258</v>
      </c>
      <c r="IU31" s="121" t="s">
        <v>1255</v>
      </c>
      <c r="IV31" s="121" t="s">
        <v>1255</v>
      </c>
      <c r="IW31" s="121" t="s">
        <v>1255</v>
      </c>
      <c r="IX31" s="121" t="s">
        <v>1255</v>
      </c>
      <c r="IY31" s="121" t="s">
        <v>1255</v>
      </c>
      <c r="IZ31" s="121" t="s">
        <v>1255</v>
      </c>
      <c r="JA31" s="121">
        <v>3</v>
      </c>
      <c r="JB31" s="121">
        <v>33</v>
      </c>
      <c r="JC31" s="770">
        <v>68</v>
      </c>
      <c r="JD31" s="773">
        <v>0.74</v>
      </c>
      <c r="JE31" s="774">
        <v>88.8</v>
      </c>
      <c r="JF31" s="774">
        <v>7.6</v>
      </c>
      <c r="JG31" s="774">
        <v>8</v>
      </c>
      <c r="JH31" s="775">
        <v>76639598</v>
      </c>
      <c r="JI31" s="162">
        <v>39.299999999999997</v>
      </c>
      <c r="JJ31" s="162">
        <v>55.7</v>
      </c>
      <c r="JK31" s="466" t="s">
        <v>439</v>
      </c>
      <c r="JL31" s="466" t="s">
        <v>439</v>
      </c>
      <c r="JM31" s="466">
        <v>41.6</v>
      </c>
      <c r="JN31" s="466">
        <v>40.200000000000003</v>
      </c>
      <c r="JO31" s="79">
        <v>1761</v>
      </c>
      <c r="JP31" s="79">
        <v>2199778474</v>
      </c>
      <c r="JQ31" s="79">
        <v>406562514.48000002</v>
      </c>
      <c r="JR31" s="79">
        <v>7309</v>
      </c>
      <c r="JS31" s="72">
        <v>28</v>
      </c>
      <c r="JT31" s="147">
        <v>24.8</v>
      </c>
      <c r="JU31" s="79">
        <v>36442</v>
      </c>
      <c r="JV31" s="79">
        <v>754</v>
      </c>
      <c r="JW31" s="79">
        <v>586</v>
      </c>
      <c r="JX31" s="79">
        <v>3015</v>
      </c>
      <c r="JY31" s="79">
        <v>3438</v>
      </c>
      <c r="JZ31" s="79">
        <v>3494</v>
      </c>
      <c r="KA31" s="79">
        <v>4063</v>
      </c>
      <c r="KB31" s="79">
        <v>4712</v>
      </c>
      <c r="KC31" s="79">
        <v>5732</v>
      </c>
      <c r="KD31" s="79">
        <v>5196</v>
      </c>
      <c r="KE31" s="79">
        <v>4585</v>
      </c>
      <c r="KF31" s="79">
        <v>3560</v>
      </c>
      <c r="KG31" s="79">
        <v>2752</v>
      </c>
      <c r="KH31" s="71">
        <v>4263</v>
      </c>
      <c r="KI31" s="121" t="s">
        <v>1255</v>
      </c>
      <c r="KJ31" s="121" t="s">
        <v>1255</v>
      </c>
      <c r="KK31" s="121" t="s">
        <v>1255</v>
      </c>
      <c r="KL31" s="121" t="s">
        <v>1255</v>
      </c>
      <c r="KM31" s="79">
        <v>4212</v>
      </c>
      <c r="KN31" s="79">
        <v>4436</v>
      </c>
      <c r="KO31" s="79">
        <v>3975</v>
      </c>
      <c r="KP31" s="79">
        <v>4340</v>
      </c>
      <c r="KQ31" s="79">
        <v>5036</v>
      </c>
      <c r="KR31" s="79">
        <v>5797</v>
      </c>
      <c r="KS31" s="79">
        <v>6965</v>
      </c>
      <c r="KT31" s="79">
        <v>6372</v>
      </c>
      <c r="KU31" s="79">
        <v>5958</v>
      </c>
      <c r="KV31" s="79">
        <v>5552</v>
      </c>
      <c r="KW31" s="79">
        <v>5917</v>
      </c>
      <c r="KX31" s="71">
        <v>25662</v>
      </c>
      <c r="KY31" s="121" t="s">
        <v>1255</v>
      </c>
      <c r="KZ31" s="121" t="s">
        <v>1255</v>
      </c>
      <c r="LA31" s="121" t="s">
        <v>1255</v>
      </c>
      <c r="LB31" s="121" t="s">
        <v>1255</v>
      </c>
    </row>
    <row r="32" spans="1:314" ht="12" customHeight="1">
      <c r="A32" s="3">
        <v>202011</v>
      </c>
      <c r="B32" s="795" t="s">
        <v>722</v>
      </c>
      <c r="C32" s="94">
        <v>834.81</v>
      </c>
      <c r="D32" s="71">
        <v>369652</v>
      </c>
      <c r="E32" s="72">
        <v>12</v>
      </c>
      <c r="F32" s="72">
        <v>57.7</v>
      </c>
      <c r="G32" s="72">
        <v>30.4</v>
      </c>
      <c r="H32" s="79">
        <v>15651</v>
      </c>
      <c r="I32" s="79">
        <v>34154</v>
      </c>
      <c r="J32" s="79">
        <v>54580</v>
      </c>
      <c r="K32" s="71">
        <v>61016</v>
      </c>
      <c r="L32" s="71">
        <v>163228</v>
      </c>
      <c r="M32" s="71">
        <v>3827</v>
      </c>
      <c r="N32" s="71">
        <v>10325</v>
      </c>
      <c r="O32" s="71">
        <v>10741</v>
      </c>
      <c r="P32" s="71">
        <v>1517</v>
      </c>
      <c r="Q32" s="71">
        <v>2402</v>
      </c>
      <c r="R32" s="79">
        <v>368133</v>
      </c>
      <c r="S32" s="71">
        <v>372760</v>
      </c>
      <c r="T32" s="71">
        <v>382352</v>
      </c>
      <c r="U32" s="71">
        <v>51175</v>
      </c>
      <c r="V32" s="71">
        <v>1490453</v>
      </c>
      <c r="W32" s="71">
        <v>497997</v>
      </c>
      <c r="X32" s="71">
        <v>1087321</v>
      </c>
      <c r="Y32" s="86" t="s">
        <v>439</v>
      </c>
      <c r="Z32" s="765">
        <v>87</v>
      </c>
      <c r="AA32" s="86">
        <v>54</v>
      </c>
      <c r="AB32" s="86">
        <v>54</v>
      </c>
      <c r="AC32" s="86">
        <v>25</v>
      </c>
      <c r="AD32" s="87">
        <v>8803</v>
      </c>
      <c r="AE32" s="71">
        <v>7083.47</v>
      </c>
      <c r="AF32" s="71">
        <v>1996.84</v>
      </c>
      <c r="AG32" s="71">
        <v>1292</v>
      </c>
      <c r="AH32" s="71">
        <v>239204</v>
      </c>
      <c r="AI32" s="71">
        <v>1971</v>
      </c>
      <c r="AJ32" s="94">
        <v>59.9</v>
      </c>
      <c r="AK32" s="765">
        <v>23</v>
      </c>
      <c r="AL32" s="71">
        <v>2767</v>
      </c>
      <c r="AM32" s="74">
        <v>54</v>
      </c>
      <c r="AN32" s="71">
        <v>18087</v>
      </c>
      <c r="AO32" s="71">
        <v>1108</v>
      </c>
      <c r="AP32" s="71">
        <v>201</v>
      </c>
      <c r="AQ32" s="102">
        <v>25</v>
      </c>
      <c r="AR32" s="71">
        <v>9111</v>
      </c>
      <c r="AS32" s="71">
        <v>764</v>
      </c>
      <c r="AT32" s="71" t="s">
        <v>439</v>
      </c>
      <c r="AU32" s="71">
        <v>392</v>
      </c>
      <c r="AV32" s="71">
        <v>10</v>
      </c>
      <c r="AW32" s="71">
        <v>68</v>
      </c>
      <c r="AX32" s="71">
        <v>2</v>
      </c>
      <c r="AY32" s="71">
        <v>724</v>
      </c>
      <c r="AZ32" s="72">
        <v>7.1</v>
      </c>
      <c r="BA32" s="72">
        <v>1.1000000000000001</v>
      </c>
      <c r="BB32" s="72">
        <v>100</v>
      </c>
      <c r="BC32" s="72">
        <v>123</v>
      </c>
      <c r="BD32" s="72">
        <v>112.8</v>
      </c>
      <c r="BE32" s="72">
        <v>0</v>
      </c>
      <c r="BF32" s="86">
        <v>8</v>
      </c>
      <c r="BG32" s="102">
        <v>14</v>
      </c>
      <c r="BH32" s="102">
        <v>9</v>
      </c>
      <c r="BI32" s="102">
        <v>8</v>
      </c>
      <c r="BJ32" s="102">
        <v>113</v>
      </c>
      <c r="BK32" s="86">
        <v>8</v>
      </c>
      <c r="BL32" s="86">
        <v>8</v>
      </c>
      <c r="BM32" s="102">
        <v>14</v>
      </c>
      <c r="BN32" s="102">
        <v>9</v>
      </c>
      <c r="BO32" s="74">
        <v>4</v>
      </c>
      <c r="BP32" s="71">
        <v>36079.47</v>
      </c>
      <c r="BQ32" s="74">
        <v>2</v>
      </c>
      <c r="BR32" s="71">
        <v>42944</v>
      </c>
      <c r="BS32" s="74">
        <v>1</v>
      </c>
      <c r="BT32" s="71">
        <v>37900</v>
      </c>
      <c r="BU32" s="74">
        <v>7</v>
      </c>
      <c r="BV32" s="71">
        <v>8173</v>
      </c>
      <c r="BW32" s="72">
        <v>62.3</v>
      </c>
      <c r="BX32" s="86">
        <v>2</v>
      </c>
      <c r="BY32" s="86">
        <v>4</v>
      </c>
      <c r="BZ32" s="86">
        <v>414</v>
      </c>
      <c r="CA32" s="86">
        <v>5501</v>
      </c>
      <c r="CB32" s="72">
        <v>64.900000000000006</v>
      </c>
      <c r="CC32" s="101">
        <v>1.4</v>
      </c>
      <c r="CD32" s="72">
        <v>32.9</v>
      </c>
      <c r="CE32" s="72">
        <v>3.1391016300538985</v>
      </c>
      <c r="CF32" s="72">
        <v>63.952240000000003</v>
      </c>
      <c r="CG32" s="74">
        <v>25</v>
      </c>
      <c r="CH32" s="71">
        <v>5186</v>
      </c>
      <c r="CI32" s="74">
        <v>302</v>
      </c>
      <c r="CJ32" s="71">
        <v>1004</v>
      </c>
      <c r="CK32" s="71">
        <v>4338</v>
      </c>
      <c r="CL32" s="71">
        <v>1154</v>
      </c>
      <c r="CM32" s="74">
        <v>389</v>
      </c>
      <c r="CN32" s="74">
        <v>572</v>
      </c>
      <c r="CO32" s="94">
        <v>1.41</v>
      </c>
      <c r="CP32" s="71" t="s">
        <v>439</v>
      </c>
      <c r="CQ32" s="74">
        <v>2</v>
      </c>
      <c r="CR32" s="74">
        <v>154</v>
      </c>
      <c r="CS32" s="74">
        <v>11</v>
      </c>
      <c r="CT32" s="74">
        <v>2</v>
      </c>
      <c r="CU32" s="74">
        <v>150</v>
      </c>
      <c r="CV32" s="74">
        <v>23</v>
      </c>
      <c r="CW32" s="71">
        <v>1685</v>
      </c>
      <c r="CX32" s="74">
        <v>13</v>
      </c>
      <c r="CY32" s="71">
        <v>1324</v>
      </c>
      <c r="CZ32" s="86">
        <v>48</v>
      </c>
      <c r="DA32" s="86">
        <v>834</v>
      </c>
      <c r="DB32" s="86">
        <v>7</v>
      </c>
      <c r="DC32" s="86">
        <v>73</v>
      </c>
      <c r="DD32" s="86">
        <v>11</v>
      </c>
      <c r="DE32" s="86">
        <v>315</v>
      </c>
      <c r="DF32" s="71">
        <v>12333</v>
      </c>
      <c r="DG32" s="71">
        <v>3929</v>
      </c>
      <c r="DH32" s="71">
        <v>2832</v>
      </c>
      <c r="DI32" s="71">
        <v>1108019.362</v>
      </c>
      <c r="DJ32" s="71">
        <v>675683.402</v>
      </c>
      <c r="DK32" s="71">
        <v>804722.37899999996</v>
      </c>
      <c r="DL32" s="71">
        <v>111992</v>
      </c>
      <c r="DM32" s="74">
        <v>20</v>
      </c>
      <c r="DN32" s="71">
        <v>20840</v>
      </c>
      <c r="DO32" s="71">
        <v>3064</v>
      </c>
      <c r="DP32" s="71">
        <v>1725</v>
      </c>
      <c r="DQ32" s="86">
        <v>453</v>
      </c>
      <c r="DR32" s="86">
        <v>1913</v>
      </c>
      <c r="DS32" s="145">
        <v>12800</v>
      </c>
      <c r="DT32" s="71">
        <v>14672</v>
      </c>
      <c r="DU32" s="71">
        <v>3563</v>
      </c>
      <c r="DV32" s="71">
        <v>4610</v>
      </c>
      <c r="DW32" s="86">
        <v>579</v>
      </c>
      <c r="DX32" s="86">
        <v>245</v>
      </c>
      <c r="DY32" s="86">
        <v>11</v>
      </c>
      <c r="DZ32" s="86">
        <v>2334</v>
      </c>
      <c r="EA32" s="86">
        <v>92</v>
      </c>
      <c r="EB32" s="86">
        <v>16231</v>
      </c>
      <c r="EC32" s="86">
        <v>1348</v>
      </c>
      <c r="ED32" s="766">
        <v>93</v>
      </c>
      <c r="EE32" s="71">
        <v>10162</v>
      </c>
      <c r="EF32" s="767">
        <v>8553</v>
      </c>
      <c r="EG32" s="74">
        <v>5</v>
      </c>
      <c r="EH32" s="768">
        <v>1568</v>
      </c>
      <c r="EI32" s="86">
        <v>88</v>
      </c>
      <c r="EJ32" s="86">
        <v>59</v>
      </c>
      <c r="EK32" s="72">
        <v>75.3</v>
      </c>
      <c r="EL32" s="86">
        <v>30</v>
      </c>
      <c r="EM32" s="86">
        <v>61</v>
      </c>
      <c r="EN32" s="86">
        <v>1291</v>
      </c>
      <c r="EO32" s="87">
        <v>388</v>
      </c>
      <c r="EP32" s="87">
        <v>29</v>
      </c>
      <c r="EQ32" s="87">
        <v>2265</v>
      </c>
      <c r="ER32" s="71">
        <v>2466</v>
      </c>
      <c r="ES32" s="72">
        <v>98.4</v>
      </c>
      <c r="ET32" s="72">
        <v>95.9</v>
      </c>
      <c r="EU32" s="87">
        <v>265</v>
      </c>
      <c r="EV32" s="72">
        <v>8.8000000000000007</v>
      </c>
      <c r="EW32" s="87">
        <v>70271</v>
      </c>
      <c r="EX32" s="72">
        <v>44.4</v>
      </c>
      <c r="EY32" s="87">
        <v>394120</v>
      </c>
      <c r="EZ32" s="162">
        <v>4.5999999999999996</v>
      </c>
      <c r="FA32" s="86">
        <v>565</v>
      </c>
      <c r="FB32" s="86">
        <v>14</v>
      </c>
      <c r="FC32" s="125">
        <v>13666</v>
      </c>
      <c r="FD32" s="86">
        <v>139</v>
      </c>
      <c r="FE32" s="86" t="s">
        <v>1255</v>
      </c>
      <c r="FF32" s="86">
        <v>92</v>
      </c>
      <c r="FG32" s="72">
        <v>94</v>
      </c>
      <c r="FH32" s="71">
        <v>122241</v>
      </c>
      <c r="FI32" s="71">
        <v>4979</v>
      </c>
      <c r="FJ32" s="71">
        <v>524</v>
      </c>
      <c r="FK32" s="768">
        <v>108887</v>
      </c>
      <c r="FL32" s="71">
        <v>85215</v>
      </c>
      <c r="FM32" s="71">
        <v>17850</v>
      </c>
      <c r="FN32" s="71">
        <v>5822</v>
      </c>
      <c r="FO32" s="71">
        <v>8375</v>
      </c>
      <c r="FP32" s="769">
        <v>28.9</v>
      </c>
      <c r="FQ32" s="766">
        <v>206</v>
      </c>
      <c r="FR32" s="770">
        <v>7.9290000000000003</v>
      </c>
      <c r="FS32" s="767">
        <v>7740</v>
      </c>
      <c r="FT32" s="86">
        <v>58</v>
      </c>
      <c r="FU32" s="86">
        <v>130</v>
      </c>
      <c r="FV32" s="86">
        <v>337</v>
      </c>
      <c r="FW32" s="96">
        <v>31</v>
      </c>
      <c r="FX32" s="95">
        <v>878</v>
      </c>
      <c r="FY32" s="149">
        <v>63.603209336250913</v>
      </c>
      <c r="FZ32" s="145">
        <v>42300</v>
      </c>
      <c r="GA32" s="770">
        <v>99.8</v>
      </c>
      <c r="GB32" s="770">
        <v>85.7</v>
      </c>
      <c r="GC32" s="72">
        <v>97.9</v>
      </c>
      <c r="GD32" s="80">
        <v>34.299999999999997</v>
      </c>
      <c r="GE32" s="771">
        <v>100</v>
      </c>
      <c r="GF32" s="766">
        <v>18</v>
      </c>
      <c r="GG32" s="766">
        <v>101</v>
      </c>
      <c r="GH32" s="86">
        <v>1033</v>
      </c>
      <c r="GI32" s="86">
        <v>7</v>
      </c>
      <c r="GJ32" s="86">
        <v>1189</v>
      </c>
      <c r="GK32" s="86">
        <v>1778</v>
      </c>
      <c r="GL32" s="86">
        <v>4</v>
      </c>
      <c r="GM32" s="768">
        <v>5282600</v>
      </c>
      <c r="GN32" s="772">
        <v>5828</v>
      </c>
      <c r="GO32" s="101" t="s">
        <v>439</v>
      </c>
      <c r="GP32" s="101" t="s">
        <v>439</v>
      </c>
      <c r="GQ32" s="71">
        <v>17811</v>
      </c>
      <c r="GR32" s="74">
        <v>117</v>
      </c>
      <c r="GS32" s="71">
        <v>2758</v>
      </c>
      <c r="GT32" s="71">
        <v>14936</v>
      </c>
      <c r="GU32" s="71">
        <v>184932</v>
      </c>
      <c r="GV32" s="71">
        <v>1859</v>
      </c>
      <c r="GW32" s="71">
        <v>36888</v>
      </c>
      <c r="GX32" s="71">
        <v>146185</v>
      </c>
      <c r="GY32" s="71">
        <v>1047</v>
      </c>
      <c r="GZ32" s="71">
        <v>10549</v>
      </c>
      <c r="HA32" s="71">
        <v>1161198</v>
      </c>
      <c r="HB32" s="71">
        <v>2405</v>
      </c>
      <c r="HC32" s="71">
        <v>19967</v>
      </c>
      <c r="HD32" s="71">
        <v>427913</v>
      </c>
      <c r="HE32" s="71">
        <v>450</v>
      </c>
      <c r="HF32" s="71">
        <v>19045</v>
      </c>
      <c r="HG32" s="71">
        <v>577517.81000000006</v>
      </c>
      <c r="HH32" s="74">
        <v>280</v>
      </c>
      <c r="HI32" s="86">
        <v>12719</v>
      </c>
      <c r="HJ32" s="86">
        <v>268691</v>
      </c>
      <c r="HK32" s="88">
        <v>105.28</v>
      </c>
      <c r="HL32" s="101" t="s">
        <v>439</v>
      </c>
      <c r="HM32" s="71">
        <v>9902</v>
      </c>
      <c r="HN32" s="71">
        <v>3824</v>
      </c>
      <c r="HO32" s="87">
        <v>308</v>
      </c>
      <c r="HP32" s="72">
        <v>193.5</v>
      </c>
      <c r="HQ32" s="87">
        <v>62</v>
      </c>
      <c r="HR32" s="72">
        <v>12.7</v>
      </c>
      <c r="HS32" s="87">
        <v>84</v>
      </c>
      <c r="HT32" s="71">
        <v>4393834</v>
      </c>
      <c r="HU32" s="71">
        <v>20606882</v>
      </c>
      <c r="HV32" s="86">
        <v>2066014</v>
      </c>
      <c r="HW32" s="86">
        <v>3622866.15</v>
      </c>
      <c r="HX32" s="86">
        <v>335511</v>
      </c>
      <c r="HY32" s="86">
        <v>12070</v>
      </c>
      <c r="HZ32" s="86">
        <v>5080</v>
      </c>
      <c r="IA32" s="86">
        <v>260410</v>
      </c>
      <c r="IB32" s="86">
        <v>157940</v>
      </c>
      <c r="IC32" s="85">
        <v>32667</v>
      </c>
      <c r="ID32" s="85">
        <v>4972082</v>
      </c>
      <c r="IE32" s="85">
        <v>44864</v>
      </c>
      <c r="IF32" s="79">
        <v>170</v>
      </c>
      <c r="IG32" s="79">
        <v>25</v>
      </c>
      <c r="IH32" s="85">
        <v>84</v>
      </c>
      <c r="II32" s="79">
        <v>0</v>
      </c>
      <c r="IJ32" s="85">
        <v>128887</v>
      </c>
      <c r="IK32" s="71">
        <v>235781</v>
      </c>
      <c r="IL32" s="79">
        <v>17600</v>
      </c>
      <c r="IM32" s="113">
        <v>0</v>
      </c>
      <c r="IN32" s="112">
        <v>55.4</v>
      </c>
      <c r="IO32" s="86">
        <v>272005</v>
      </c>
      <c r="IP32" s="162">
        <v>8.15</v>
      </c>
      <c r="IQ32" s="94">
        <v>5.9</v>
      </c>
      <c r="IR32" s="94">
        <v>5.9</v>
      </c>
      <c r="IS32" s="72">
        <v>917.4</v>
      </c>
      <c r="IT32" s="72">
        <v>917.2</v>
      </c>
      <c r="IU32" s="86" t="s">
        <v>1255</v>
      </c>
      <c r="IV32" s="86" t="s">
        <v>1255</v>
      </c>
      <c r="IW32" s="86" t="s">
        <v>1255</v>
      </c>
      <c r="IX32" s="86" t="s">
        <v>1255</v>
      </c>
      <c r="IY32" s="86" t="s">
        <v>1255</v>
      </c>
      <c r="IZ32" s="86" t="s">
        <v>1255</v>
      </c>
      <c r="JA32" s="79">
        <v>2</v>
      </c>
      <c r="JB32" s="79">
        <v>28</v>
      </c>
      <c r="JC32" s="770">
        <v>96</v>
      </c>
      <c r="JD32" s="773">
        <v>0.72</v>
      </c>
      <c r="JE32" s="774">
        <v>86.4</v>
      </c>
      <c r="JF32" s="774">
        <v>4.3</v>
      </c>
      <c r="JG32" s="774">
        <v>4.4000000000000004</v>
      </c>
      <c r="JH32" s="775">
        <v>150561530</v>
      </c>
      <c r="JI32" s="162">
        <v>43.7</v>
      </c>
      <c r="JJ32" s="162">
        <v>47.4</v>
      </c>
      <c r="JK32" s="162" t="s">
        <v>439</v>
      </c>
      <c r="JL32" s="162" t="s">
        <v>439</v>
      </c>
      <c r="JM32" s="162">
        <v>33</v>
      </c>
      <c r="JN32" s="162">
        <v>39.700000000000003</v>
      </c>
      <c r="JO32" s="776">
        <v>2832</v>
      </c>
      <c r="JP32" s="776">
        <v>1153831344</v>
      </c>
      <c r="JQ32" s="776">
        <v>622951331.86000001</v>
      </c>
      <c r="JR32" s="776">
        <v>16000</v>
      </c>
      <c r="JS32" s="72">
        <v>31</v>
      </c>
      <c r="JT32" s="72">
        <v>32.4</v>
      </c>
      <c r="JU32" s="71">
        <v>61527</v>
      </c>
      <c r="JV32" s="71">
        <v>1271</v>
      </c>
      <c r="JW32" s="71">
        <v>952</v>
      </c>
      <c r="JX32" s="71">
        <v>5134</v>
      </c>
      <c r="JY32" s="71">
        <v>6360</v>
      </c>
      <c r="JZ32" s="71">
        <v>6423</v>
      </c>
      <c r="KA32" s="71">
        <v>7598</v>
      </c>
      <c r="KB32" s="71">
        <v>9828</v>
      </c>
      <c r="KC32" s="71">
        <v>11822</v>
      </c>
      <c r="KD32" s="71">
        <v>10456</v>
      </c>
      <c r="KE32" s="71">
        <v>9363</v>
      </c>
      <c r="KF32" s="71">
        <v>7504</v>
      </c>
      <c r="KG32" s="71">
        <v>5551</v>
      </c>
      <c r="KH32" s="71">
        <v>9047</v>
      </c>
      <c r="KI32" s="86" t="s">
        <v>1255</v>
      </c>
      <c r="KJ32" s="86" t="s">
        <v>1255</v>
      </c>
      <c r="KK32" s="86" t="s">
        <v>1255</v>
      </c>
      <c r="KL32" s="86" t="s">
        <v>1255</v>
      </c>
      <c r="KM32" s="71">
        <v>7950</v>
      </c>
      <c r="KN32" s="71">
        <v>6639</v>
      </c>
      <c r="KO32" s="71">
        <v>7265</v>
      </c>
      <c r="KP32" s="71">
        <v>8245</v>
      </c>
      <c r="KQ32" s="71">
        <v>9521</v>
      </c>
      <c r="KR32" s="71">
        <v>11692</v>
      </c>
      <c r="KS32" s="71">
        <v>13783</v>
      </c>
      <c r="KT32" s="71">
        <v>12453</v>
      </c>
      <c r="KU32" s="71">
        <v>11710</v>
      </c>
      <c r="KV32" s="71">
        <v>11284</v>
      </c>
      <c r="KW32" s="71">
        <v>12231</v>
      </c>
      <c r="KX32" s="71">
        <v>49098</v>
      </c>
      <c r="KY32" s="86" t="s">
        <v>1255</v>
      </c>
      <c r="KZ32" s="86" t="s">
        <v>1255</v>
      </c>
      <c r="LA32" s="86" t="s">
        <v>1255</v>
      </c>
      <c r="LB32" s="86" t="s">
        <v>1255</v>
      </c>
    </row>
    <row r="33" spans="1:314" ht="12" customHeight="1">
      <c r="A33" s="454">
        <v>202029</v>
      </c>
      <c r="B33" s="555" t="s">
        <v>873</v>
      </c>
      <c r="C33" s="94">
        <v>978.47</v>
      </c>
      <c r="D33" s="71">
        <v>236345</v>
      </c>
      <c r="E33" s="72">
        <v>12.579914954832999</v>
      </c>
      <c r="F33" s="72">
        <v>58.973111341471196</v>
      </c>
      <c r="G33" s="72">
        <v>28.4469737036959</v>
      </c>
      <c r="H33" s="79">
        <v>10594</v>
      </c>
      <c r="I33" s="79">
        <v>23019</v>
      </c>
      <c r="J33" s="79">
        <v>36357</v>
      </c>
      <c r="K33" s="71">
        <v>37317</v>
      </c>
      <c r="L33" s="71">
        <v>107518</v>
      </c>
      <c r="M33" s="71">
        <v>3837</v>
      </c>
      <c r="N33" s="71">
        <v>9252</v>
      </c>
      <c r="O33" s="71">
        <v>9109</v>
      </c>
      <c r="P33" s="71">
        <v>1168</v>
      </c>
      <c r="Q33" s="71">
        <v>1651</v>
      </c>
      <c r="R33" s="79">
        <v>239239</v>
      </c>
      <c r="S33" s="71">
        <v>241145</v>
      </c>
      <c r="T33" s="71">
        <v>254876</v>
      </c>
      <c r="U33" s="71">
        <v>389334</v>
      </c>
      <c r="V33" s="71">
        <v>1593732</v>
      </c>
      <c r="W33" s="71">
        <v>673250</v>
      </c>
      <c r="X33" s="71">
        <v>1307599</v>
      </c>
      <c r="Y33" s="86">
        <v>0</v>
      </c>
      <c r="Z33" s="765">
        <v>41</v>
      </c>
      <c r="AA33" s="86">
        <v>4</v>
      </c>
      <c r="AB33" s="86">
        <v>0</v>
      </c>
      <c r="AC33" s="86">
        <v>0</v>
      </c>
      <c r="AD33" s="87">
        <v>0</v>
      </c>
      <c r="AE33" s="71">
        <v>1913.5</v>
      </c>
      <c r="AF33" s="71">
        <v>2000</v>
      </c>
      <c r="AG33" s="71">
        <v>1800</v>
      </c>
      <c r="AH33" s="71">
        <v>224782</v>
      </c>
      <c r="AI33" s="71">
        <v>2000</v>
      </c>
      <c r="AJ33" s="94">
        <v>80.400000000000006</v>
      </c>
      <c r="AK33" s="765">
        <v>11</v>
      </c>
      <c r="AL33" s="71">
        <v>1363</v>
      </c>
      <c r="AM33" s="74">
        <v>29</v>
      </c>
      <c r="AN33" s="71">
        <v>11953</v>
      </c>
      <c r="AO33" s="71">
        <v>723</v>
      </c>
      <c r="AP33" s="71">
        <v>224</v>
      </c>
      <c r="AQ33" s="102">
        <v>22</v>
      </c>
      <c r="AR33" s="71">
        <v>5874</v>
      </c>
      <c r="AS33" s="71">
        <v>482</v>
      </c>
      <c r="AT33" s="71">
        <v>8</v>
      </c>
      <c r="AU33" s="71">
        <v>304</v>
      </c>
      <c r="AV33" s="71">
        <v>9</v>
      </c>
      <c r="AW33" s="71">
        <v>47</v>
      </c>
      <c r="AX33" s="71">
        <v>3</v>
      </c>
      <c r="AY33" s="71">
        <v>1650</v>
      </c>
      <c r="AZ33" s="72" t="s">
        <v>439</v>
      </c>
      <c r="BA33" s="72" t="s">
        <v>439</v>
      </c>
      <c r="BB33" s="72">
        <v>100</v>
      </c>
      <c r="BC33" s="72">
        <v>128.30000000000001</v>
      </c>
      <c r="BD33" s="72">
        <v>105.2</v>
      </c>
      <c r="BE33" s="72">
        <v>2.2200000000000002</v>
      </c>
      <c r="BF33" s="86">
        <v>8</v>
      </c>
      <c r="BG33" s="102">
        <v>13</v>
      </c>
      <c r="BH33" s="102">
        <v>8</v>
      </c>
      <c r="BI33" s="102">
        <v>11</v>
      </c>
      <c r="BJ33" s="102" t="s">
        <v>439</v>
      </c>
      <c r="BK33" s="86">
        <v>5</v>
      </c>
      <c r="BL33" s="86">
        <v>5</v>
      </c>
      <c r="BM33" s="102">
        <v>9</v>
      </c>
      <c r="BN33" s="102">
        <v>8</v>
      </c>
      <c r="BO33" s="74">
        <v>25</v>
      </c>
      <c r="BP33" s="71">
        <v>43208.7</v>
      </c>
      <c r="BQ33" s="74" t="s">
        <v>439</v>
      </c>
      <c r="BR33" s="71" t="s">
        <v>439</v>
      </c>
      <c r="BS33" s="74">
        <v>2</v>
      </c>
      <c r="BT33" s="71">
        <v>55256</v>
      </c>
      <c r="BU33" s="74">
        <v>5</v>
      </c>
      <c r="BV33" s="71">
        <v>3158</v>
      </c>
      <c r="BW33" s="72">
        <v>49.5</v>
      </c>
      <c r="BX33" s="86">
        <v>2</v>
      </c>
      <c r="BY33" s="86">
        <v>3</v>
      </c>
      <c r="BZ33" s="86">
        <v>628</v>
      </c>
      <c r="CA33" s="86">
        <v>5610</v>
      </c>
      <c r="CB33" s="72">
        <v>53</v>
      </c>
      <c r="CC33" s="101">
        <v>1.32</v>
      </c>
      <c r="CD33" s="72">
        <v>33.299999999999997</v>
      </c>
      <c r="CE33" s="72">
        <v>3.2765695218913917</v>
      </c>
      <c r="CF33" s="72">
        <v>64.665779999999998</v>
      </c>
      <c r="CG33" s="74">
        <v>16</v>
      </c>
      <c r="CH33" s="71">
        <v>3678</v>
      </c>
      <c r="CI33" s="74">
        <v>245</v>
      </c>
      <c r="CJ33" s="71">
        <v>1302</v>
      </c>
      <c r="CK33" s="71">
        <v>2657</v>
      </c>
      <c r="CL33" s="71">
        <v>644</v>
      </c>
      <c r="CM33" s="74">
        <v>239</v>
      </c>
      <c r="CN33" s="74">
        <v>367</v>
      </c>
      <c r="CO33" s="94">
        <v>1.46</v>
      </c>
      <c r="CP33" s="71">
        <v>45216696</v>
      </c>
      <c r="CQ33" s="74" t="s">
        <v>439</v>
      </c>
      <c r="CR33" s="74" t="s">
        <v>439</v>
      </c>
      <c r="CS33" s="74">
        <v>1</v>
      </c>
      <c r="CT33" s="74">
        <v>2</v>
      </c>
      <c r="CU33" s="74">
        <v>200</v>
      </c>
      <c r="CV33" s="74">
        <v>10</v>
      </c>
      <c r="CW33" s="71">
        <v>782</v>
      </c>
      <c r="CX33" s="74">
        <v>9</v>
      </c>
      <c r="CY33" s="71">
        <v>686</v>
      </c>
      <c r="CZ33" s="86">
        <v>21</v>
      </c>
      <c r="DA33" s="86">
        <v>324</v>
      </c>
      <c r="DB33" s="86">
        <v>7</v>
      </c>
      <c r="DC33" s="86">
        <v>72</v>
      </c>
      <c r="DD33" s="86">
        <v>6</v>
      </c>
      <c r="DE33" s="86">
        <v>158</v>
      </c>
      <c r="DF33" s="71">
        <v>9005</v>
      </c>
      <c r="DG33" s="71">
        <v>1768</v>
      </c>
      <c r="DH33" s="71">
        <v>1741</v>
      </c>
      <c r="DI33" s="71">
        <v>870543.69400000002</v>
      </c>
      <c r="DJ33" s="71">
        <v>253041.144</v>
      </c>
      <c r="DK33" s="71">
        <v>497281.10800000001</v>
      </c>
      <c r="DL33" s="71">
        <v>67211</v>
      </c>
      <c r="DM33" s="74">
        <v>12</v>
      </c>
      <c r="DN33" s="71">
        <v>12721</v>
      </c>
      <c r="DO33" s="71">
        <v>1593</v>
      </c>
      <c r="DP33" s="71">
        <v>1119</v>
      </c>
      <c r="DQ33" s="86">
        <v>310</v>
      </c>
      <c r="DR33" s="86">
        <v>1516</v>
      </c>
      <c r="DS33" s="145">
        <v>4372</v>
      </c>
      <c r="DT33" s="71">
        <v>9603</v>
      </c>
      <c r="DU33" s="71">
        <v>2191</v>
      </c>
      <c r="DV33" s="71">
        <v>3149</v>
      </c>
      <c r="DW33" s="86">
        <v>293</v>
      </c>
      <c r="DX33" s="86">
        <v>201</v>
      </c>
      <c r="DY33" s="86">
        <v>0</v>
      </c>
      <c r="DZ33" s="86">
        <v>804</v>
      </c>
      <c r="EA33" s="86">
        <v>23</v>
      </c>
      <c r="EB33" s="86">
        <v>14103</v>
      </c>
      <c r="EC33" s="86">
        <v>625</v>
      </c>
      <c r="ED33" s="766">
        <v>66</v>
      </c>
      <c r="EE33" s="71">
        <v>7975</v>
      </c>
      <c r="EF33" s="767">
        <v>6021</v>
      </c>
      <c r="EG33" s="74">
        <v>4</v>
      </c>
      <c r="EH33" s="768">
        <v>827</v>
      </c>
      <c r="EI33" s="86">
        <v>52</v>
      </c>
      <c r="EJ33" s="86">
        <v>66</v>
      </c>
      <c r="EK33" s="72">
        <v>48.3</v>
      </c>
      <c r="EL33" s="86">
        <v>50</v>
      </c>
      <c r="EM33" s="86">
        <v>226</v>
      </c>
      <c r="EN33" s="86">
        <v>2842</v>
      </c>
      <c r="EO33" s="87">
        <v>195</v>
      </c>
      <c r="EP33" s="87">
        <v>55</v>
      </c>
      <c r="EQ33" s="87">
        <v>664</v>
      </c>
      <c r="ER33" s="71">
        <v>1574</v>
      </c>
      <c r="ES33" s="72">
        <v>95.3</v>
      </c>
      <c r="ET33" s="72">
        <v>93.8</v>
      </c>
      <c r="EU33" s="87">
        <v>42</v>
      </c>
      <c r="EV33" s="72">
        <v>7.8</v>
      </c>
      <c r="EW33" s="87">
        <v>46618</v>
      </c>
      <c r="EX33" s="72">
        <v>42.1</v>
      </c>
      <c r="EY33" s="87">
        <v>409754</v>
      </c>
      <c r="EZ33" s="466">
        <v>7.9</v>
      </c>
      <c r="FA33" s="86">
        <v>329</v>
      </c>
      <c r="FB33" s="86">
        <v>17</v>
      </c>
      <c r="FC33" s="125">
        <v>10486</v>
      </c>
      <c r="FD33" s="86">
        <v>48</v>
      </c>
      <c r="FE33" s="86" t="s">
        <v>1255</v>
      </c>
      <c r="FF33" s="86">
        <v>100</v>
      </c>
      <c r="FG33" s="72">
        <v>100</v>
      </c>
      <c r="FH33" s="71">
        <v>87633</v>
      </c>
      <c r="FI33" s="71">
        <v>5832</v>
      </c>
      <c r="FJ33" s="71">
        <v>380</v>
      </c>
      <c r="FK33" s="768">
        <v>80648</v>
      </c>
      <c r="FL33" s="71">
        <v>72666</v>
      </c>
      <c r="FM33" s="71">
        <v>7073</v>
      </c>
      <c r="FN33" s="71">
        <v>909</v>
      </c>
      <c r="FO33" s="71">
        <v>1153</v>
      </c>
      <c r="FP33" s="769">
        <v>12.6</v>
      </c>
      <c r="FQ33" s="766">
        <v>162</v>
      </c>
      <c r="FR33" s="770">
        <v>14.7</v>
      </c>
      <c r="FS33" s="767">
        <v>5414</v>
      </c>
      <c r="FT33" s="86">
        <v>104</v>
      </c>
      <c r="FU33" s="86">
        <v>96</v>
      </c>
      <c r="FV33" s="86">
        <v>164</v>
      </c>
      <c r="FW33" s="96">
        <v>22</v>
      </c>
      <c r="FX33" s="95">
        <v>589</v>
      </c>
      <c r="FY33" s="149">
        <v>58.171994161825694</v>
      </c>
      <c r="FZ33" s="145">
        <v>44000</v>
      </c>
      <c r="GA33" s="770">
        <v>99.7</v>
      </c>
      <c r="GB33" s="770">
        <v>87.5</v>
      </c>
      <c r="GC33" s="72">
        <v>97.2</v>
      </c>
      <c r="GD33" s="80">
        <v>19.7</v>
      </c>
      <c r="GE33" s="771">
        <v>75</v>
      </c>
      <c r="GF33" s="766">
        <v>9</v>
      </c>
      <c r="GG33" s="766">
        <v>42</v>
      </c>
      <c r="GH33" s="86">
        <v>692</v>
      </c>
      <c r="GI33" s="86">
        <v>3</v>
      </c>
      <c r="GJ33" s="86">
        <v>999</v>
      </c>
      <c r="GK33" s="86">
        <v>1056</v>
      </c>
      <c r="GL33" s="86">
        <v>2</v>
      </c>
      <c r="GM33" s="768">
        <v>2628196</v>
      </c>
      <c r="GN33" s="772">
        <v>6772</v>
      </c>
      <c r="GO33" s="86">
        <v>18390651</v>
      </c>
      <c r="GP33" s="86">
        <v>14201308</v>
      </c>
      <c r="GQ33" s="71">
        <v>12452</v>
      </c>
      <c r="GR33" s="74">
        <v>76</v>
      </c>
      <c r="GS33" s="71">
        <v>1708</v>
      </c>
      <c r="GT33" s="71">
        <v>10668</v>
      </c>
      <c r="GU33" s="71">
        <v>121650</v>
      </c>
      <c r="GV33" s="71">
        <v>860</v>
      </c>
      <c r="GW33" s="71">
        <v>22935</v>
      </c>
      <c r="GX33" s="71">
        <v>97855</v>
      </c>
      <c r="GY33" s="71">
        <v>881</v>
      </c>
      <c r="GZ33" s="71">
        <v>8116</v>
      </c>
      <c r="HA33" s="71">
        <v>737322</v>
      </c>
      <c r="HB33" s="71">
        <v>1818</v>
      </c>
      <c r="HC33" s="71">
        <v>14363</v>
      </c>
      <c r="HD33" s="71">
        <v>276391</v>
      </c>
      <c r="HE33" s="71">
        <v>317</v>
      </c>
      <c r="HF33" s="71">
        <v>12977</v>
      </c>
      <c r="HG33" s="71">
        <v>519284.96</v>
      </c>
      <c r="HH33" s="74">
        <v>187</v>
      </c>
      <c r="HI33" s="86" t="s">
        <v>439</v>
      </c>
      <c r="HJ33" s="86" t="s">
        <v>439</v>
      </c>
      <c r="HK33" s="88">
        <v>79.64</v>
      </c>
      <c r="HL33" s="86">
        <v>6142</v>
      </c>
      <c r="HM33" s="71">
        <v>6185</v>
      </c>
      <c r="HN33" s="71">
        <v>3034</v>
      </c>
      <c r="HO33" s="87">
        <v>547</v>
      </c>
      <c r="HP33" s="72">
        <v>204.8</v>
      </c>
      <c r="HQ33" s="87">
        <v>35</v>
      </c>
      <c r="HR33" s="72">
        <v>55.8</v>
      </c>
      <c r="HS33" s="87">
        <v>369</v>
      </c>
      <c r="HT33" s="71">
        <v>2326215</v>
      </c>
      <c r="HU33" s="71">
        <v>12030305</v>
      </c>
      <c r="HV33" s="86">
        <v>1638596</v>
      </c>
      <c r="HW33" s="86">
        <v>2183648</v>
      </c>
      <c r="HX33" s="86">
        <v>200645</v>
      </c>
      <c r="HY33" s="86">
        <v>6350</v>
      </c>
      <c r="HZ33" s="86">
        <v>13515</v>
      </c>
      <c r="IA33" s="86">
        <v>108330</v>
      </c>
      <c r="IB33" s="86">
        <v>50010</v>
      </c>
      <c r="IC33" s="85">
        <v>5552</v>
      </c>
      <c r="ID33" s="85">
        <v>1808344</v>
      </c>
      <c r="IE33" s="85">
        <v>28017</v>
      </c>
      <c r="IF33" s="79">
        <v>78</v>
      </c>
      <c r="IG33" s="79">
        <v>7</v>
      </c>
      <c r="IH33" s="85">
        <v>42</v>
      </c>
      <c r="II33" s="79">
        <v>0</v>
      </c>
      <c r="IJ33" s="85">
        <v>280513</v>
      </c>
      <c r="IK33" s="71">
        <v>156957</v>
      </c>
      <c r="IL33" s="79">
        <v>8977</v>
      </c>
      <c r="IM33" s="113">
        <v>0</v>
      </c>
      <c r="IN33" s="112">
        <v>32.57</v>
      </c>
      <c r="IO33" s="85">
        <v>149054</v>
      </c>
      <c r="IP33" s="162">
        <v>-3.1</v>
      </c>
      <c r="IQ33" s="94">
        <v>0.9</v>
      </c>
      <c r="IR33" s="94">
        <v>0.9</v>
      </c>
      <c r="IS33" s="72">
        <v>322.60000000000002</v>
      </c>
      <c r="IT33" s="72">
        <v>322.60000000000002</v>
      </c>
      <c r="IU33" s="86" t="s">
        <v>1255</v>
      </c>
      <c r="IV33" s="86" t="s">
        <v>1255</v>
      </c>
      <c r="IW33" s="86" t="s">
        <v>1255</v>
      </c>
      <c r="IX33" s="86" t="s">
        <v>1255</v>
      </c>
      <c r="IY33" s="86" t="s">
        <v>1255</v>
      </c>
      <c r="IZ33" s="86" t="s">
        <v>1255</v>
      </c>
      <c r="JA33" s="79">
        <v>10</v>
      </c>
      <c r="JB33" s="79">
        <v>35</v>
      </c>
      <c r="JC33" s="770">
        <v>75.709999999999994</v>
      </c>
      <c r="JD33" s="773">
        <v>0.71799999999999997</v>
      </c>
      <c r="JE33" s="774">
        <v>82.9</v>
      </c>
      <c r="JF33" s="774">
        <v>3.5</v>
      </c>
      <c r="JG33" s="774">
        <v>4.0999999999999996</v>
      </c>
      <c r="JH33" s="775">
        <v>73032183</v>
      </c>
      <c r="JI33" s="162">
        <v>45.1</v>
      </c>
      <c r="JJ33" s="162">
        <v>45.8</v>
      </c>
      <c r="JK33" s="162" t="s">
        <v>439</v>
      </c>
      <c r="JL33" s="162" t="s">
        <v>439</v>
      </c>
      <c r="JM33" s="162" t="s">
        <v>439</v>
      </c>
      <c r="JN33" s="162">
        <v>37.1</v>
      </c>
      <c r="JO33" s="776">
        <v>2119</v>
      </c>
      <c r="JP33" s="776">
        <v>272130000</v>
      </c>
      <c r="JQ33" s="776">
        <v>516354801.45999998</v>
      </c>
      <c r="JR33" s="776">
        <v>30371</v>
      </c>
      <c r="JS33" s="72">
        <v>24</v>
      </c>
      <c r="JT33" s="72">
        <v>34</v>
      </c>
      <c r="JU33" s="71">
        <v>46133</v>
      </c>
      <c r="JV33" s="71">
        <v>994</v>
      </c>
      <c r="JW33" s="71">
        <v>868</v>
      </c>
      <c r="JX33" s="71">
        <v>3873</v>
      </c>
      <c r="JY33" s="71">
        <v>4476</v>
      </c>
      <c r="JZ33" s="71">
        <v>4399</v>
      </c>
      <c r="KA33" s="71">
        <v>5119</v>
      </c>
      <c r="KB33" s="71">
        <v>6714</v>
      </c>
      <c r="KC33" s="71">
        <v>7791</v>
      </c>
      <c r="KD33" s="71">
        <v>6895</v>
      </c>
      <c r="KE33" s="71">
        <v>5792</v>
      </c>
      <c r="KF33" s="71">
        <v>4622</v>
      </c>
      <c r="KG33" s="71">
        <v>3421</v>
      </c>
      <c r="KH33" s="71">
        <v>5486</v>
      </c>
      <c r="KI33" s="86" t="s">
        <v>1255</v>
      </c>
      <c r="KJ33" s="86" t="s">
        <v>1255</v>
      </c>
      <c r="KK33" s="86" t="s">
        <v>1255</v>
      </c>
      <c r="KL33" s="86" t="s">
        <v>1255</v>
      </c>
      <c r="KM33" s="71">
        <v>5535</v>
      </c>
      <c r="KN33" s="71">
        <v>5233</v>
      </c>
      <c r="KO33" s="71">
        <v>5274</v>
      </c>
      <c r="KP33" s="71">
        <v>5796</v>
      </c>
      <c r="KQ33" s="71">
        <v>6643</v>
      </c>
      <c r="KR33" s="71">
        <v>8105</v>
      </c>
      <c r="KS33" s="71">
        <v>9198</v>
      </c>
      <c r="KT33" s="71">
        <v>8226</v>
      </c>
      <c r="KU33" s="71">
        <v>7218</v>
      </c>
      <c r="KV33" s="71">
        <v>6653</v>
      </c>
      <c r="KW33" s="71">
        <v>7127</v>
      </c>
      <c r="KX33" s="71">
        <v>30714</v>
      </c>
      <c r="KY33" s="86" t="s">
        <v>1255</v>
      </c>
      <c r="KZ33" s="86" t="s">
        <v>1255</v>
      </c>
      <c r="LA33" s="86" t="s">
        <v>1255</v>
      </c>
      <c r="LB33" s="86" t="s">
        <v>1255</v>
      </c>
    </row>
    <row r="34" spans="1:314" ht="12" customHeight="1">
      <c r="A34" s="3">
        <v>210005</v>
      </c>
      <c r="B34" s="555" t="s">
        <v>723</v>
      </c>
      <c r="C34" s="94">
        <v>203.6</v>
      </c>
      <c r="D34" s="71">
        <v>402965</v>
      </c>
      <c r="E34" s="72">
        <v>12</v>
      </c>
      <c r="F34" s="72">
        <v>58.9</v>
      </c>
      <c r="G34" s="72">
        <v>29.1</v>
      </c>
      <c r="H34" s="79">
        <v>17369</v>
      </c>
      <c r="I34" s="79">
        <v>37564</v>
      </c>
      <c r="J34" s="79">
        <v>59220</v>
      </c>
      <c r="K34" s="71">
        <v>63401</v>
      </c>
      <c r="L34" s="71">
        <v>183506</v>
      </c>
      <c r="M34" s="71">
        <v>8765</v>
      </c>
      <c r="N34" s="71">
        <v>12794</v>
      </c>
      <c r="O34" s="71">
        <v>13602</v>
      </c>
      <c r="P34" s="71">
        <v>1630</v>
      </c>
      <c r="Q34" s="71">
        <v>2618</v>
      </c>
      <c r="R34" s="79">
        <v>397711</v>
      </c>
      <c r="S34" s="71">
        <v>402557</v>
      </c>
      <c r="T34" s="71">
        <v>410312</v>
      </c>
      <c r="U34" s="71">
        <v>353402</v>
      </c>
      <c r="V34" s="71">
        <v>1975625</v>
      </c>
      <c r="W34" s="71">
        <v>761331</v>
      </c>
      <c r="X34" s="71">
        <v>850662</v>
      </c>
      <c r="Y34" s="86">
        <v>64</v>
      </c>
      <c r="Z34" s="765">
        <v>122</v>
      </c>
      <c r="AA34" s="86">
        <v>17</v>
      </c>
      <c r="AB34" s="86">
        <v>46</v>
      </c>
      <c r="AC34" s="86">
        <v>18</v>
      </c>
      <c r="AD34" s="87">
        <v>5706</v>
      </c>
      <c r="AE34" s="71">
        <v>2065.7800000000002</v>
      </c>
      <c r="AF34" s="71">
        <v>1055</v>
      </c>
      <c r="AG34" s="71">
        <v>5430</v>
      </c>
      <c r="AH34" s="71">
        <v>114976</v>
      </c>
      <c r="AI34" s="71">
        <v>1208</v>
      </c>
      <c r="AJ34" s="94">
        <v>44.73</v>
      </c>
      <c r="AK34" s="765">
        <v>34</v>
      </c>
      <c r="AL34" s="71">
        <v>5856</v>
      </c>
      <c r="AM34" s="74">
        <v>46</v>
      </c>
      <c r="AN34" s="71">
        <v>19266</v>
      </c>
      <c r="AO34" s="71">
        <v>1166</v>
      </c>
      <c r="AP34" s="71">
        <v>364</v>
      </c>
      <c r="AQ34" s="102">
        <v>23</v>
      </c>
      <c r="AR34" s="71">
        <v>9800</v>
      </c>
      <c r="AS34" s="71">
        <v>684</v>
      </c>
      <c r="AT34" s="71">
        <v>2</v>
      </c>
      <c r="AU34" s="71">
        <v>538</v>
      </c>
      <c r="AV34" s="71">
        <v>44</v>
      </c>
      <c r="AW34" s="71">
        <v>156</v>
      </c>
      <c r="AX34" s="71">
        <v>3</v>
      </c>
      <c r="AY34" s="71">
        <v>4174.5</v>
      </c>
      <c r="AZ34" s="72" t="s">
        <v>439</v>
      </c>
      <c r="BA34" s="72" t="s">
        <v>439</v>
      </c>
      <c r="BB34" s="72">
        <v>100</v>
      </c>
      <c r="BC34" s="72">
        <v>126.4</v>
      </c>
      <c r="BD34" s="72">
        <v>114.1</v>
      </c>
      <c r="BE34" s="72">
        <v>43.5</v>
      </c>
      <c r="BF34" s="86">
        <v>68</v>
      </c>
      <c r="BG34" s="102">
        <v>49</v>
      </c>
      <c r="BH34" s="102">
        <v>23</v>
      </c>
      <c r="BI34" s="102">
        <v>22</v>
      </c>
      <c r="BJ34" s="102">
        <v>239</v>
      </c>
      <c r="BK34" s="86">
        <v>5</v>
      </c>
      <c r="BL34" s="86">
        <v>5</v>
      </c>
      <c r="BM34" s="102">
        <v>8</v>
      </c>
      <c r="BN34" s="102">
        <v>7</v>
      </c>
      <c r="BO34" s="74">
        <v>11</v>
      </c>
      <c r="BP34" s="71">
        <v>29814</v>
      </c>
      <c r="BQ34" s="74" t="s">
        <v>439</v>
      </c>
      <c r="BR34" s="71" t="s">
        <v>439</v>
      </c>
      <c r="BS34" s="74">
        <v>3</v>
      </c>
      <c r="BT34" s="71">
        <v>34800</v>
      </c>
      <c r="BU34" s="74">
        <v>3</v>
      </c>
      <c r="BV34" s="71">
        <v>2008</v>
      </c>
      <c r="BW34" s="72">
        <v>64.8</v>
      </c>
      <c r="BX34" s="86">
        <v>4</v>
      </c>
      <c r="BY34" s="86">
        <v>5</v>
      </c>
      <c r="BZ34" s="86">
        <v>1405</v>
      </c>
      <c r="CA34" s="86">
        <v>10796</v>
      </c>
      <c r="CB34" s="72">
        <v>54.4</v>
      </c>
      <c r="CC34" s="101">
        <v>1.57</v>
      </c>
      <c r="CD34" s="72">
        <v>28.2</v>
      </c>
      <c r="CE34" s="72">
        <v>3.3915448666631516</v>
      </c>
      <c r="CF34" s="72">
        <v>62.741590000000002</v>
      </c>
      <c r="CG34" s="74">
        <v>32</v>
      </c>
      <c r="CH34" s="71">
        <v>6809</v>
      </c>
      <c r="CI34" s="74">
        <v>412</v>
      </c>
      <c r="CJ34" s="71">
        <v>1736</v>
      </c>
      <c r="CK34" s="71">
        <v>4831</v>
      </c>
      <c r="CL34" s="71">
        <v>1322</v>
      </c>
      <c r="CM34" s="74">
        <v>306</v>
      </c>
      <c r="CN34" s="74">
        <v>733</v>
      </c>
      <c r="CO34" s="94">
        <v>1.36</v>
      </c>
      <c r="CP34" s="71">
        <v>18644370</v>
      </c>
      <c r="CQ34" s="74">
        <v>1</v>
      </c>
      <c r="CR34" s="74">
        <v>2</v>
      </c>
      <c r="CS34" s="74">
        <v>9</v>
      </c>
      <c r="CT34" s="74">
        <v>2</v>
      </c>
      <c r="CU34" s="74">
        <v>200</v>
      </c>
      <c r="CV34" s="74">
        <v>20</v>
      </c>
      <c r="CW34" s="71">
        <v>1789</v>
      </c>
      <c r="CX34" s="74">
        <v>15</v>
      </c>
      <c r="CY34" s="71">
        <v>1368</v>
      </c>
      <c r="CZ34" s="86">
        <v>54</v>
      </c>
      <c r="DA34" s="86">
        <v>876</v>
      </c>
      <c r="DB34" s="86">
        <v>11</v>
      </c>
      <c r="DC34" s="86">
        <v>111</v>
      </c>
      <c r="DD34" s="86">
        <v>18</v>
      </c>
      <c r="DE34" s="86">
        <v>510</v>
      </c>
      <c r="DF34" s="71">
        <v>15933</v>
      </c>
      <c r="DG34" s="71">
        <v>2872</v>
      </c>
      <c r="DH34" s="71">
        <v>2820</v>
      </c>
      <c r="DI34" s="71">
        <v>1735666.0009999999</v>
      </c>
      <c r="DJ34" s="71">
        <v>509415.72700000001</v>
      </c>
      <c r="DK34" s="71">
        <v>790537.41399999999</v>
      </c>
      <c r="DL34" s="71">
        <v>117242</v>
      </c>
      <c r="DM34" s="74">
        <v>19</v>
      </c>
      <c r="DN34" s="71">
        <v>24595</v>
      </c>
      <c r="DO34" s="71">
        <v>2892</v>
      </c>
      <c r="DP34" s="71">
        <v>2088</v>
      </c>
      <c r="DQ34" s="86">
        <v>108</v>
      </c>
      <c r="DR34" s="86">
        <v>1915</v>
      </c>
      <c r="DS34" s="145">
        <v>19574</v>
      </c>
      <c r="DT34" s="71">
        <v>15837</v>
      </c>
      <c r="DU34" s="71">
        <v>4345</v>
      </c>
      <c r="DV34" s="71">
        <v>4874</v>
      </c>
      <c r="DW34" s="86">
        <v>369</v>
      </c>
      <c r="DX34" s="86">
        <v>399</v>
      </c>
      <c r="DY34" s="86">
        <v>2</v>
      </c>
      <c r="DZ34" s="86">
        <v>2619</v>
      </c>
      <c r="EA34" s="86">
        <v>32</v>
      </c>
      <c r="EB34" s="86">
        <v>17649</v>
      </c>
      <c r="EC34" s="86">
        <v>1706</v>
      </c>
      <c r="ED34" s="766">
        <v>81</v>
      </c>
      <c r="EE34" s="71">
        <v>6690</v>
      </c>
      <c r="EF34" s="767">
        <v>6155</v>
      </c>
      <c r="EG34" s="74">
        <v>0</v>
      </c>
      <c r="EH34" s="768">
        <v>816</v>
      </c>
      <c r="EI34" s="86">
        <v>52</v>
      </c>
      <c r="EJ34" s="86">
        <v>51</v>
      </c>
      <c r="EK34" s="72">
        <v>72.3</v>
      </c>
      <c r="EL34" s="86">
        <v>38</v>
      </c>
      <c r="EM34" s="86">
        <v>132</v>
      </c>
      <c r="EN34" s="86">
        <v>1234</v>
      </c>
      <c r="EO34" s="87">
        <v>427</v>
      </c>
      <c r="EP34" s="87">
        <v>19</v>
      </c>
      <c r="EQ34" s="87">
        <v>2546</v>
      </c>
      <c r="ER34" s="71">
        <v>2587</v>
      </c>
      <c r="ES34" s="72">
        <v>91.9</v>
      </c>
      <c r="ET34" s="72">
        <v>95.3</v>
      </c>
      <c r="EU34" s="87">
        <v>320</v>
      </c>
      <c r="EV34" s="72">
        <v>14.45</v>
      </c>
      <c r="EW34" s="87">
        <v>83166</v>
      </c>
      <c r="EX34" s="72">
        <v>39.9</v>
      </c>
      <c r="EY34" s="87">
        <v>420924</v>
      </c>
      <c r="EZ34" s="466">
        <v>8.1</v>
      </c>
      <c r="FA34" s="86">
        <v>458</v>
      </c>
      <c r="FB34" s="86">
        <v>21</v>
      </c>
      <c r="FC34" s="125">
        <v>12386</v>
      </c>
      <c r="FD34" s="86">
        <v>170</v>
      </c>
      <c r="FE34" s="86" t="s">
        <v>1255</v>
      </c>
      <c r="FF34" s="86">
        <v>100</v>
      </c>
      <c r="FG34" s="72">
        <v>99.4</v>
      </c>
      <c r="FH34" s="71">
        <v>135525</v>
      </c>
      <c r="FI34" s="71">
        <v>8612</v>
      </c>
      <c r="FJ34" s="71">
        <v>145</v>
      </c>
      <c r="FK34" s="768">
        <v>121624</v>
      </c>
      <c r="FL34" s="71">
        <v>109168</v>
      </c>
      <c r="FM34" s="71">
        <v>9081</v>
      </c>
      <c r="FN34" s="71">
        <v>3375</v>
      </c>
      <c r="FO34" s="71">
        <v>5289</v>
      </c>
      <c r="FP34" s="769">
        <v>10.8</v>
      </c>
      <c r="FQ34" s="766">
        <v>379</v>
      </c>
      <c r="FR34" s="770">
        <v>8.9700000000000006</v>
      </c>
      <c r="FS34" s="767">
        <v>4954</v>
      </c>
      <c r="FT34" s="86">
        <v>0</v>
      </c>
      <c r="FU34" s="86">
        <v>115</v>
      </c>
      <c r="FV34" s="86">
        <v>166</v>
      </c>
      <c r="FW34" s="96">
        <v>50</v>
      </c>
      <c r="FX34" s="95">
        <v>1704</v>
      </c>
      <c r="FY34" s="149">
        <v>63.755149744338937</v>
      </c>
      <c r="FZ34" s="145">
        <v>63200</v>
      </c>
      <c r="GA34" s="770">
        <v>85.5</v>
      </c>
      <c r="GB34" s="770">
        <v>73.400000000000006</v>
      </c>
      <c r="GC34" s="72">
        <v>94.1</v>
      </c>
      <c r="GD34" s="80">
        <v>25.6</v>
      </c>
      <c r="GE34" s="771">
        <v>145</v>
      </c>
      <c r="GF34" s="766">
        <v>21</v>
      </c>
      <c r="GG34" s="766">
        <v>95</v>
      </c>
      <c r="GH34" s="86">
        <v>782</v>
      </c>
      <c r="GI34" s="86">
        <v>5</v>
      </c>
      <c r="GJ34" s="86">
        <v>2535</v>
      </c>
      <c r="GK34" s="86">
        <v>2601</v>
      </c>
      <c r="GL34" s="86">
        <v>6</v>
      </c>
      <c r="GM34" s="768">
        <v>3761350</v>
      </c>
      <c r="GN34" s="772">
        <v>3759</v>
      </c>
      <c r="GO34" s="86">
        <v>44550278</v>
      </c>
      <c r="GP34" s="86">
        <v>6848934</v>
      </c>
      <c r="GQ34" s="71">
        <v>19852</v>
      </c>
      <c r="GR34" s="74">
        <v>64</v>
      </c>
      <c r="GS34" s="71">
        <v>3043</v>
      </c>
      <c r="GT34" s="71">
        <v>16745</v>
      </c>
      <c r="GU34" s="71">
        <v>192429</v>
      </c>
      <c r="GV34" s="71">
        <v>610</v>
      </c>
      <c r="GW34" s="71">
        <v>28005</v>
      </c>
      <c r="GX34" s="71">
        <v>163814</v>
      </c>
      <c r="GY34" s="71">
        <v>1344</v>
      </c>
      <c r="GZ34" s="71">
        <v>13827</v>
      </c>
      <c r="HA34" s="71">
        <v>955534</v>
      </c>
      <c r="HB34" s="71">
        <v>2763</v>
      </c>
      <c r="HC34" s="71">
        <v>22280</v>
      </c>
      <c r="HD34" s="71">
        <v>436421</v>
      </c>
      <c r="HE34" s="71">
        <v>475</v>
      </c>
      <c r="HF34" s="71">
        <v>10973</v>
      </c>
      <c r="HG34" s="71">
        <v>244635.76</v>
      </c>
      <c r="HH34" s="74">
        <v>248</v>
      </c>
      <c r="HI34" s="86">
        <v>10324</v>
      </c>
      <c r="HJ34" s="86" t="s">
        <v>439</v>
      </c>
      <c r="HK34" s="88">
        <v>36.78</v>
      </c>
      <c r="HL34" s="86">
        <v>6387</v>
      </c>
      <c r="HM34" s="71">
        <v>4595</v>
      </c>
      <c r="HN34" s="71">
        <v>2029</v>
      </c>
      <c r="HO34" s="87">
        <v>133</v>
      </c>
      <c r="HP34" s="72">
        <v>82.4</v>
      </c>
      <c r="HQ34" s="87">
        <v>9</v>
      </c>
      <c r="HR34" s="72">
        <v>22</v>
      </c>
      <c r="HS34" s="87">
        <v>0</v>
      </c>
      <c r="HT34" s="71">
        <v>2579818</v>
      </c>
      <c r="HU34" s="71">
        <v>14949498</v>
      </c>
      <c r="HV34" s="86">
        <v>1362951</v>
      </c>
      <c r="HW34" s="86">
        <v>2495788</v>
      </c>
      <c r="HX34" s="86">
        <v>332145</v>
      </c>
      <c r="HY34" s="86">
        <v>11738</v>
      </c>
      <c r="HZ34" s="86">
        <v>15920</v>
      </c>
      <c r="IA34" s="86">
        <v>317610</v>
      </c>
      <c r="IB34" s="86">
        <v>199900</v>
      </c>
      <c r="IC34" s="85" t="s">
        <v>439</v>
      </c>
      <c r="ID34" s="85">
        <v>13190513</v>
      </c>
      <c r="IE34" s="85" t="s">
        <v>439</v>
      </c>
      <c r="IF34" s="79">
        <v>326</v>
      </c>
      <c r="IG34" s="79" t="s">
        <v>439</v>
      </c>
      <c r="IH34" s="85">
        <v>144</v>
      </c>
      <c r="II34" s="79" t="s">
        <v>439</v>
      </c>
      <c r="IJ34" s="85">
        <v>468397</v>
      </c>
      <c r="IK34" s="71">
        <v>248834</v>
      </c>
      <c r="IL34" s="79">
        <v>260</v>
      </c>
      <c r="IM34" s="113">
        <v>0</v>
      </c>
      <c r="IN34" s="112">
        <v>62.62</v>
      </c>
      <c r="IO34" s="85">
        <v>304103</v>
      </c>
      <c r="IP34" s="162">
        <v>3</v>
      </c>
      <c r="IQ34" s="94">
        <v>4.75</v>
      </c>
      <c r="IR34" s="94">
        <v>3.85</v>
      </c>
      <c r="IS34" s="72">
        <v>2530</v>
      </c>
      <c r="IT34" s="72">
        <v>2523</v>
      </c>
      <c r="IU34" s="86" t="s">
        <v>1255</v>
      </c>
      <c r="IV34" s="86" t="s">
        <v>1255</v>
      </c>
      <c r="IW34" s="86" t="s">
        <v>1255</v>
      </c>
      <c r="IX34" s="86" t="s">
        <v>1255</v>
      </c>
      <c r="IY34" s="86" t="s">
        <v>1255</v>
      </c>
      <c r="IZ34" s="86" t="s">
        <v>1255</v>
      </c>
      <c r="JA34" s="79">
        <v>3</v>
      </c>
      <c r="JB34" s="79">
        <v>25</v>
      </c>
      <c r="JC34" s="770">
        <v>56.9</v>
      </c>
      <c r="JD34" s="773">
        <v>0.85399999999999998</v>
      </c>
      <c r="JE34" s="774">
        <v>89.3</v>
      </c>
      <c r="JF34" s="774">
        <v>3.5</v>
      </c>
      <c r="JG34" s="774">
        <v>9.8000000000000007</v>
      </c>
      <c r="JH34" s="775">
        <v>147589045</v>
      </c>
      <c r="JI34" s="162">
        <v>51.2</v>
      </c>
      <c r="JJ34" s="162">
        <v>48.4</v>
      </c>
      <c r="JK34" s="162" t="s">
        <v>439</v>
      </c>
      <c r="JL34" s="162" t="s">
        <v>439</v>
      </c>
      <c r="JM34" s="162" t="s">
        <v>439</v>
      </c>
      <c r="JN34" s="162">
        <v>36.9</v>
      </c>
      <c r="JO34" s="776">
        <v>4182</v>
      </c>
      <c r="JP34" s="776">
        <v>48654738</v>
      </c>
      <c r="JQ34" s="776">
        <v>1255263182.48</v>
      </c>
      <c r="JR34" s="776">
        <v>4462</v>
      </c>
      <c r="JS34" s="72">
        <v>26</v>
      </c>
      <c r="JT34" s="72">
        <v>36.700000000000003</v>
      </c>
      <c r="JU34" s="71">
        <v>71277</v>
      </c>
      <c r="JV34" s="71">
        <v>1223</v>
      </c>
      <c r="JW34" s="71">
        <v>1639</v>
      </c>
      <c r="JX34" s="71">
        <v>7036</v>
      </c>
      <c r="JY34" s="71">
        <v>7331</v>
      </c>
      <c r="JZ34" s="71">
        <v>6810</v>
      </c>
      <c r="KA34" s="71">
        <v>7800</v>
      </c>
      <c r="KB34" s="71">
        <v>9842</v>
      </c>
      <c r="KC34" s="71">
        <v>12751</v>
      </c>
      <c r="KD34" s="71">
        <v>11366</v>
      </c>
      <c r="KE34" s="71">
        <v>9992</v>
      </c>
      <c r="KF34" s="71">
        <v>7524</v>
      </c>
      <c r="KG34" s="71">
        <v>5922</v>
      </c>
      <c r="KH34" s="71">
        <v>8934</v>
      </c>
      <c r="KI34" s="86" t="s">
        <v>1255</v>
      </c>
      <c r="KJ34" s="86" t="s">
        <v>1255</v>
      </c>
      <c r="KK34" s="86" t="s">
        <v>1255</v>
      </c>
      <c r="KL34" s="86" t="s">
        <v>1255</v>
      </c>
      <c r="KM34" s="71">
        <v>9278</v>
      </c>
      <c r="KN34" s="71">
        <v>9604</v>
      </c>
      <c r="KO34" s="71">
        <v>8578</v>
      </c>
      <c r="KP34" s="71">
        <v>8987</v>
      </c>
      <c r="KQ34" s="71">
        <v>10317</v>
      </c>
      <c r="KR34" s="71">
        <v>12161</v>
      </c>
      <c r="KS34" s="71">
        <v>15244</v>
      </c>
      <c r="KT34" s="71">
        <v>13904</v>
      </c>
      <c r="KU34" s="71">
        <v>12912</v>
      </c>
      <c r="KV34" s="71">
        <v>11606</v>
      </c>
      <c r="KW34" s="71">
        <v>12810</v>
      </c>
      <c r="KX34" s="71">
        <v>52084</v>
      </c>
      <c r="KY34" s="86" t="s">
        <v>1255</v>
      </c>
      <c r="KZ34" s="86" t="s">
        <v>1255</v>
      </c>
      <c r="LA34" s="86" t="s">
        <v>1255</v>
      </c>
      <c r="LB34" s="86" t="s">
        <v>1255</v>
      </c>
    </row>
    <row r="35" spans="1:314" ht="12" customHeight="1">
      <c r="A35" s="3">
        <v>232017</v>
      </c>
      <c r="B35" s="555" t="s">
        <v>724</v>
      </c>
      <c r="C35" s="94">
        <v>262</v>
      </c>
      <c r="D35" s="71">
        <v>370829</v>
      </c>
      <c r="E35" s="72">
        <v>12.9</v>
      </c>
      <c r="F35" s="72">
        <v>60.9</v>
      </c>
      <c r="G35" s="72">
        <v>26.2</v>
      </c>
      <c r="H35" s="79">
        <v>16819</v>
      </c>
      <c r="I35" s="79">
        <v>37163</v>
      </c>
      <c r="J35" s="79">
        <v>58673</v>
      </c>
      <c r="K35" s="71">
        <v>49331</v>
      </c>
      <c r="L35" s="71">
        <v>162193</v>
      </c>
      <c r="M35" s="71">
        <v>18292</v>
      </c>
      <c r="N35" s="71">
        <v>10600</v>
      </c>
      <c r="O35" s="71">
        <v>12032</v>
      </c>
      <c r="P35" s="71">
        <v>1562</v>
      </c>
      <c r="Q35" s="71" t="s">
        <v>406</v>
      </c>
      <c r="R35" s="79">
        <v>367200</v>
      </c>
      <c r="S35" s="71">
        <v>371920</v>
      </c>
      <c r="T35" s="71">
        <v>358250</v>
      </c>
      <c r="U35" s="71">
        <v>671889</v>
      </c>
      <c r="V35" s="71">
        <v>1791617</v>
      </c>
      <c r="W35" s="71">
        <v>717283</v>
      </c>
      <c r="X35" s="71">
        <v>1092577</v>
      </c>
      <c r="Y35" s="86" t="s">
        <v>406</v>
      </c>
      <c r="Z35" s="765">
        <v>98</v>
      </c>
      <c r="AA35" s="86">
        <v>70</v>
      </c>
      <c r="AB35" s="86">
        <v>0</v>
      </c>
      <c r="AC35" s="86">
        <v>0</v>
      </c>
      <c r="AD35" s="87">
        <v>118092</v>
      </c>
      <c r="AE35" s="71">
        <v>1349</v>
      </c>
      <c r="AF35" s="71">
        <v>3018</v>
      </c>
      <c r="AG35" s="71">
        <v>2469</v>
      </c>
      <c r="AH35" s="71">
        <v>371839</v>
      </c>
      <c r="AI35" s="71" t="s">
        <v>406</v>
      </c>
      <c r="AJ35" s="94">
        <v>39.299999999999997</v>
      </c>
      <c r="AK35" s="765">
        <v>19</v>
      </c>
      <c r="AL35" s="71">
        <v>2256</v>
      </c>
      <c r="AM35" s="74">
        <v>52</v>
      </c>
      <c r="AN35" s="71">
        <v>20454</v>
      </c>
      <c r="AO35" s="71">
        <v>1281</v>
      </c>
      <c r="AP35" s="71">
        <v>236</v>
      </c>
      <c r="AQ35" s="102">
        <v>22</v>
      </c>
      <c r="AR35" s="71">
        <v>10383</v>
      </c>
      <c r="AS35" s="71">
        <v>772</v>
      </c>
      <c r="AT35" s="71">
        <v>9</v>
      </c>
      <c r="AU35" s="71">
        <v>554</v>
      </c>
      <c r="AV35" s="71">
        <v>25</v>
      </c>
      <c r="AW35" s="71">
        <v>1491</v>
      </c>
      <c r="AX35" s="71">
        <v>4</v>
      </c>
      <c r="AY35" s="71">
        <v>4433</v>
      </c>
      <c r="AZ35" s="72">
        <v>38.6</v>
      </c>
      <c r="BA35" s="72">
        <v>5.3</v>
      </c>
      <c r="BB35" s="72">
        <v>100</v>
      </c>
      <c r="BC35" s="72">
        <v>103</v>
      </c>
      <c r="BD35" s="72">
        <v>114.3</v>
      </c>
      <c r="BE35" s="72">
        <v>0</v>
      </c>
      <c r="BF35" s="86">
        <v>0</v>
      </c>
      <c r="BG35" s="102">
        <v>11</v>
      </c>
      <c r="BH35" s="102">
        <v>11</v>
      </c>
      <c r="BI35" s="102">
        <v>3</v>
      </c>
      <c r="BJ35" s="102">
        <v>5</v>
      </c>
      <c r="BK35" s="86">
        <v>4</v>
      </c>
      <c r="BL35" s="86">
        <v>0</v>
      </c>
      <c r="BM35" s="102">
        <v>0</v>
      </c>
      <c r="BN35" s="102">
        <v>11</v>
      </c>
      <c r="BO35" s="74">
        <v>12</v>
      </c>
      <c r="BP35" s="71">
        <v>27326</v>
      </c>
      <c r="BQ35" s="74">
        <v>1</v>
      </c>
      <c r="BR35" s="71">
        <v>27438</v>
      </c>
      <c r="BS35" s="74">
        <v>3</v>
      </c>
      <c r="BT35" s="71">
        <v>67483</v>
      </c>
      <c r="BU35" s="74">
        <v>1</v>
      </c>
      <c r="BV35" s="71">
        <v>1625</v>
      </c>
      <c r="BW35" s="72">
        <v>47.7</v>
      </c>
      <c r="BX35" s="86">
        <v>2</v>
      </c>
      <c r="BY35" s="86">
        <v>3</v>
      </c>
      <c r="BZ35" s="86">
        <v>353</v>
      </c>
      <c r="CA35" s="86">
        <v>5511</v>
      </c>
      <c r="CB35" s="72">
        <v>61.9</v>
      </c>
      <c r="CC35" s="101">
        <v>1.1399999999999999</v>
      </c>
      <c r="CD35" s="72">
        <v>26.3</v>
      </c>
      <c r="CE35" s="72">
        <v>3.4473064791255705</v>
      </c>
      <c r="CF35" s="72">
        <v>66.159559999999999</v>
      </c>
      <c r="CG35" s="74">
        <v>21</v>
      </c>
      <c r="CH35" s="71">
        <v>5185</v>
      </c>
      <c r="CI35" s="74">
        <v>260</v>
      </c>
      <c r="CJ35" s="71">
        <v>795</v>
      </c>
      <c r="CK35" s="71">
        <v>3820</v>
      </c>
      <c r="CL35" s="71">
        <v>993</v>
      </c>
      <c r="CM35" s="74">
        <v>242</v>
      </c>
      <c r="CN35" s="74">
        <v>407</v>
      </c>
      <c r="CO35" s="94">
        <v>1.44</v>
      </c>
      <c r="CP35" s="71" t="s">
        <v>406</v>
      </c>
      <c r="CQ35" s="74">
        <v>1</v>
      </c>
      <c r="CR35" s="74">
        <v>5</v>
      </c>
      <c r="CS35" s="74">
        <v>5</v>
      </c>
      <c r="CT35" s="74">
        <v>1</v>
      </c>
      <c r="CU35" s="74">
        <v>60</v>
      </c>
      <c r="CV35" s="74">
        <v>9</v>
      </c>
      <c r="CW35" s="71">
        <v>762</v>
      </c>
      <c r="CX35" s="74">
        <v>7</v>
      </c>
      <c r="CY35" s="71">
        <v>736</v>
      </c>
      <c r="CZ35" s="86">
        <v>27</v>
      </c>
      <c r="DA35" s="86">
        <v>513</v>
      </c>
      <c r="DB35" s="86">
        <v>10</v>
      </c>
      <c r="DC35" s="86">
        <v>94</v>
      </c>
      <c r="DD35" s="86">
        <v>4</v>
      </c>
      <c r="DE35" s="86">
        <v>116</v>
      </c>
      <c r="DF35" s="71">
        <v>9152</v>
      </c>
      <c r="DG35" s="71">
        <v>2157</v>
      </c>
      <c r="DH35" s="71">
        <v>1888</v>
      </c>
      <c r="DI35" s="71">
        <v>786671</v>
      </c>
      <c r="DJ35" s="71">
        <v>370778</v>
      </c>
      <c r="DK35" s="71">
        <v>538093</v>
      </c>
      <c r="DL35" s="71">
        <v>97020</v>
      </c>
      <c r="DM35" s="74">
        <v>18</v>
      </c>
      <c r="DN35" s="71">
        <v>14718</v>
      </c>
      <c r="DO35" s="71">
        <v>1713</v>
      </c>
      <c r="DP35" s="71">
        <v>975</v>
      </c>
      <c r="DQ35" s="86">
        <v>144</v>
      </c>
      <c r="DR35" s="86">
        <v>1921</v>
      </c>
      <c r="DS35" s="145">
        <v>13318</v>
      </c>
      <c r="DT35" s="71">
        <v>11425</v>
      </c>
      <c r="DU35" s="71">
        <v>3180</v>
      </c>
      <c r="DV35" s="71">
        <v>4279</v>
      </c>
      <c r="DW35" s="86">
        <v>501</v>
      </c>
      <c r="DX35" s="86">
        <v>240</v>
      </c>
      <c r="DY35" s="86">
        <v>1</v>
      </c>
      <c r="DZ35" s="86">
        <v>2311</v>
      </c>
      <c r="EA35" s="86">
        <v>83</v>
      </c>
      <c r="EB35" s="86">
        <v>18121</v>
      </c>
      <c r="EC35" s="86">
        <v>1373</v>
      </c>
      <c r="ED35" s="766">
        <v>64</v>
      </c>
      <c r="EE35" s="71">
        <v>11280</v>
      </c>
      <c r="EF35" s="767">
        <v>9345</v>
      </c>
      <c r="EG35" s="74">
        <v>0</v>
      </c>
      <c r="EH35" s="768">
        <v>1358</v>
      </c>
      <c r="EI35" s="86">
        <v>64</v>
      </c>
      <c r="EJ35" s="86">
        <v>28</v>
      </c>
      <c r="EK35" s="72">
        <v>49.1</v>
      </c>
      <c r="EL35" s="86">
        <v>46</v>
      </c>
      <c r="EM35" s="86">
        <v>459</v>
      </c>
      <c r="EN35" s="86">
        <v>1569</v>
      </c>
      <c r="EO35" s="87">
        <v>340</v>
      </c>
      <c r="EP35" s="87">
        <v>164</v>
      </c>
      <c r="EQ35" s="87">
        <v>1742</v>
      </c>
      <c r="ER35" s="71">
        <v>2559</v>
      </c>
      <c r="ES35" s="72">
        <v>98.4</v>
      </c>
      <c r="ET35" s="72">
        <v>96.6</v>
      </c>
      <c r="EU35" s="87">
        <v>623</v>
      </c>
      <c r="EV35" s="72">
        <v>6.2</v>
      </c>
      <c r="EW35" s="87">
        <v>73652</v>
      </c>
      <c r="EX35" s="72">
        <v>37</v>
      </c>
      <c r="EY35" s="87">
        <v>354607.40085808939</v>
      </c>
      <c r="EZ35" s="162">
        <v>7.0395368352420569</v>
      </c>
      <c r="FA35" s="86">
        <v>356</v>
      </c>
      <c r="FB35" s="86">
        <v>61</v>
      </c>
      <c r="FC35" s="79">
        <v>9884</v>
      </c>
      <c r="FD35" s="86">
        <v>192</v>
      </c>
      <c r="FE35" s="86" t="s">
        <v>1255</v>
      </c>
      <c r="FF35" s="86">
        <v>100</v>
      </c>
      <c r="FG35" s="72">
        <v>80</v>
      </c>
      <c r="FH35" s="71">
        <v>127147</v>
      </c>
      <c r="FI35" s="71">
        <v>20937</v>
      </c>
      <c r="FJ35" s="71">
        <v>992</v>
      </c>
      <c r="FK35" s="768">
        <v>101527</v>
      </c>
      <c r="FL35" s="71">
        <v>69040</v>
      </c>
      <c r="FM35" s="71">
        <v>26513</v>
      </c>
      <c r="FN35" s="71">
        <v>5974</v>
      </c>
      <c r="FO35" s="71">
        <v>4683</v>
      </c>
      <c r="FP35" s="769">
        <v>25.8</v>
      </c>
      <c r="FQ35" s="766">
        <v>411</v>
      </c>
      <c r="FR35" s="770">
        <v>10.4</v>
      </c>
      <c r="FS35" s="767">
        <v>6426</v>
      </c>
      <c r="FT35" s="86">
        <v>76</v>
      </c>
      <c r="FU35" s="86">
        <v>317</v>
      </c>
      <c r="FV35" s="86">
        <v>341</v>
      </c>
      <c r="FW35" s="96">
        <v>10</v>
      </c>
      <c r="FX35" s="95">
        <v>337</v>
      </c>
      <c r="FY35" s="149">
        <v>63.23394495412844</v>
      </c>
      <c r="FZ35" s="145">
        <v>77900</v>
      </c>
      <c r="GA35" s="770">
        <v>99.79</v>
      </c>
      <c r="GB35" s="770">
        <v>93.09</v>
      </c>
      <c r="GC35" s="72">
        <v>80.099999999999994</v>
      </c>
      <c r="GD35" s="80">
        <v>68.400000000000006</v>
      </c>
      <c r="GE35" s="771">
        <v>100</v>
      </c>
      <c r="GF35" s="766">
        <v>8</v>
      </c>
      <c r="GG35" s="766">
        <v>53</v>
      </c>
      <c r="GH35" s="86">
        <v>1478</v>
      </c>
      <c r="GI35" s="86">
        <v>6</v>
      </c>
      <c r="GJ35" s="86">
        <v>1507</v>
      </c>
      <c r="GK35" s="86">
        <v>2087</v>
      </c>
      <c r="GL35" s="86">
        <v>6</v>
      </c>
      <c r="GM35" s="768">
        <v>3498165</v>
      </c>
      <c r="GN35" s="772">
        <v>2713</v>
      </c>
      <c r="GO35" s="79" t="s">
        <v>406</v>
      </c>
      <c r="GP35" s="79" t="s">
        <v>406</v>
      </c>
      <c r="GQ35" s="71">
        <v>14350</v>
      </c>
      <c r="GR35" s="74">
        <v>122</v>
      </c>
      <c r="GS35" s="71">
        <v>2841</v>
      </c>
      <c r="GT35" s="71">
        <v>11387</v>
      </c>
      <c r="GU35" s="71">
        <v>164058</v>
      </c>
      <c r="GV35" s="71">
        <v>1450</v>
      </c>
      <c r="GW35" s="71">
        <v>47964</v>
      </c>
      <c r="GX35" s="71">
        <v>114644</v>
      </c>
      <c r="GY35" s="71">
        <v>854</v>
      </c>
      <c r="GZ35" s="71">
        <v>8621</v>
      </c>
      <c r="HA35" s="71">
        <v>861685</v>
      </c>
      <c r="HB35" s="71">
        <v>2053</v>
      </c>
      <c r="HC35" s="71">
        <v>19167</v>
      </c>
      <c r="HD35" s="71">
        <v>376132</v>
      </c>
      <c r="HE35" s="71">
        <v>715</v>
      </c>
      <c r="HF35" s="71">
        <v>34996</v>
      </c>
      <c r="HG35" s="71">
        <v>1363742.77</v>
      </c>
      <c r="HH35" s="74">
        <v>436</v>
      </c>
      <c r="HI35" s="86">
        <v>20981</v>
      </c>
      <c r="HJ35" s="86">
        <v>725598</v>
      </c>
      <c r="HK35" s="88">
        <v>86.893862999999996</v>
      </c>
      <c r="HL35" s="86">
        <v>7143</v>
      </c>
      <c r="HM35" s="71">
        <v>4234</v>
      </c>
      <c r="HN35" s="71">
        <v>2642</v>
      </c>
      <c r="HO35" s="87">
        <v>630</v>
      </c>
      <c r="HP35" s="72">
        <v>383.5</v>
      </c>
      <c r="HQ35" s="87">
        <v>12</v>
      </c>
      <c r="HR35" s="72">
        <v>29.7</v>
      </c>
      <c r="HS35" s="87">
        <v>140</v>
      </c>
      <c r="HT35" s="71">
        <v>3454873</v>
      </c>
      <c r="HU35" s="71">
        <v>18516274</v>
      </c>
      <c r="HV35" s="86">
        <v>2085472</v>
      </c>
      <c r="HW35" s="86">
        <v>2785128</v>
      </c>
      <c r="HX35" s="86">
        <v>370791</v>
      </c>
      <c r="HY35" s="86">
        <v>22750</v>
      </c>
      <c r="HZ35" s="86">
        <v>22750</v>
      </c>
      <c r="IA35" s="86">
        <v>252170</v>
      </c>
      <c r="IB35" s="86">
        <v>185284</v>
      </c>
      <c r="IC35" s="85">
        <v>21117</v>
      </c>
      <c r="ID35" s="85">
        <v>4653000</v>
      </c>
      <c r="IE35" s="85" t="s">
        <v>406</v>
      </c>
      <c r="IF35" s="79">
        <v>106</v>
      </c>
      <c r="IG35" s="79" t="s">
        <v>406</v>
      </c>
      <c r="IH35" s="85">
        <v>31</v>
      </c>
      <c r="II35" s="79" t="s">
        <v>406</v>
      </c>
      <c r="IJ35" s="85">
        <v>84440</v>
      </c>
      <c r="IK35" s="71">
        <v>234998</v>
      </c>
      <c r="IL35" s="79">
        <v>25840</v>
      </c>
      <c r="IM35" s="113" t="s">
        <v>406</v>
      </c>
      <c r="IN35" s="112">
        <v>46.87</v>
      </c>
      <c r="IO35" s="85">
        <v>276142</v>
      </c>
      <c r="IP35" s="162">
        <v>-14.69</v>
      </c>
      <c r="IQ35" s="94">
        <v>1.5</v>
      </c>
      <c r="IR35" s="94">
        <v>0</v>
      </c>
      <c r="IS35" s="72">
        <v>2235.8000000000002</v>
      </c>
      <c r="IT35" s="72">
        <v>2220.3000000000002</v>
      </c>
      <c r="IU35" s="86" t="s">
        <v>1255</v>
      </c>
      <c r="IV35" s="86" t="s">
        <v>1255</v>
      </c>
      <c r="IW35" s="86" t="s">
        <v>1255</v>
      </c>
      <c r="IX35" s="86" t="s">
        <v>1255</v>
      </c>
      <c r="IY35" s="86" t="s">
        <v>1255</v>
      </c>
      <c r="IZ35" s="86" t="s">
        <v>1255</v>
      </c>
      <c r="JA35" s="79">
        <v>9</v>
      </c>
      <c r="JB35" s="79">
        <v>99</v>
      </c>
      <c r="JC35" s="770">
        <v>69.8</v>
      </c>
      <c r="JD35" s="773">
        <v>0.995</v>
      </c>
      <c r="JE35" s="774">
        <v>87.2</v>
      </c>
      <c r="JF35" s="774">
        <v>3.8</v>
      </c>
      <c r="JG35" s="774">
        <v>7</v>
      </c>
      <c r="JH35" s="775">
        <v>102126858</v>
      </c>
      <c r="JI35" s="162">
        <v>51.4</v>
      </c>
      <c r="JJ35" s="162">
        <v>46.5</v>
      </c>
      <c r="JK35" s="777" t="s">
        <v>406</v>
      </c>
      <c r="JL35" s="777" t="s">
        <v>406</v>
      </c>
      <c r="JM35" s="162">
        <v>33.299999999999997</v>
      </c>
      <c r="JN35" s="162">
        <v>35.5</v>
      </c>
      <c r="JO35" s="776">
        <v>3788</v>
      </c>
      <c r="JP35" s="776">
        <v>82225500</v>
      </c>
      <c r="JQ35" s="776">
        <v>829551629.96000004</v>
      </c>
      <c r="JR35" s="776">
        <v>3546</v>
      </c>
      <c r="JS35" s="72">
        <v>31</v>
      </c>
      <c r="JT35" s="72">
        <v>26.5</v>
      </c>
      <c r="JU35" s="71">
        <v>74424</v>
      </c>
      <c r="JV35" s="71">
        <v>1321</v>
      </c>
      <c r="JW35" s="71">
        <v>1686</v>
      </c>
      <c r="JX35" s="71">
        <v>6840</v>
      </c>
      <c r="JY35" s="71">
        <v>7069</v>
      </c>
      <c r="JZ35" s="71">
        <v>7023</v>
      </c>
      <c r="KA35" s="71">
        <v>8267</v>
      </c>
      <c r="KB35" s="71">
        <v>9930</v>
      </c>
      <c r="KC35" s="71">
        <v>11857</v>
      </c>
      <c r="KD35" s="71">
        <v>9903</v>
      </c>
      <c r="KE35" s="71">
        <v>8744</v>
      </c>
      <c r="KF35" s="71">
        <v>6752</v>
      </c>
      <c r="KG35" s="71">
        <v>5231</v>
      </c>
      <c r="KH35" s="71">
        <v>7948</v>
      </c>
      <c r="KI35" s="86" t="s">
        <v>1255</v>
      </c>
      <c r="KJ35" s="86" t="s">
        <v>1255</v>
      </c>
      <c r="KK35" s="86" t="s">
        <v>1255</v>
      </c>
      <c r="KL35" s="86" t="s">
        <v>1255</v>
      </c>
      <c r="KM35" s="71">
        <v>8789</v>
      </c>
      <c r="KN35" s="71">
        <v>8696</v>
      </c>
      <c r="KO35" s="71">
        <v>8468</v>
      </c>
      <c r="KP35" s="71">
        <v>9226</v>
      </c>
      <c r="KQ35" s="71">
        <v>10699</v>
      </c>
      <c r="KR35" s="71">
        <v>12143</v>
      </c>
      <c r="KS35" s="71">
        <v>14209</v>
      </c>
      <c r="KT35" s="71">
        <v>12253</v>
      </c>
      <c r="KU35" s="71">
        <v>11428</v>
      </c>
      <c r="KV35" s="71">
        <v>10491</v>
      </c>
      <c r="KW35" s="71">
        <v>11338</v>
      </c>
      <c r="KX35" s="71">
        <v>41840</v>
      </c>
      <c r="KY35" s="86" t="s">
        <v>1255</v>
      </c>
      <c r="KZ35" s="86" t="s">
        <v>1255</v>
      </c>
      <c r="LA35" s="86" t="s">
        <v>1255</v>
      </c>
      <c r="LB35" s="86" t="s">
        <v>1255</v>
      </c>
    </row>
    <row r="36" spans="1:314" ht="12" customHeight="1">
      <c r="A36" s="3">
        <v>232025</v>
      </c>
      <c r="B36" s="555" t="s">
        <v>725</v>
      </c>
      <c r="C36" s="94">
        <v>387.2</v>
      </c>
      <c r="D36" s="71">
        <v>384996</v>
      </c>
      <c r="E36" s="72">
        <v>13.88</v>
      </c>
      <c r="F36" s="72">
        <v>62.11</v>
      </c>
      <c r="G36" s="72">
        <v>24.01</v>
      </c>
      <c r="H36" s="79">
        <v>19032</v>
      </c>
      <c r="I36" s="79">
        <v>41883</v>
      </c>
      <c r="J36" s="79">
        <v>64652</v>
      </c>
      <c r="K36" s="71">
        <v>45493</v>
      </c>
      <c r="L36" s="71">
        <v>166994</v>
      </c>
      <c r="M36" s="71">
        <v>11909</v>
      </c>
      <c r="N36" s="71">
        <v>14296</v>
      </c>
      <c r="O36" s="71">
        <v>14926</v>
      </c>
      <c r="P36" s="71">
        <v>3506</v>
      </c>
      <c r="Q36" s="71">
        <v>2858</v>
      </c>
      <c r="R36" s="79">
        <v>383243</v>
      </c>
      <c r="S36" s="71">
        <v>384654</v>
      </c>
      <c r="T36" s="71">
        <v>363140</v>
      </c>
      <c r="U36" s="71">
        <v>140333</v>
      </c>
      <c r="V36" s="71">
        <v>2170360</v>
      </c>
      <c r="W36" s="71">
        <v>910213</v>
      </c>
      <c r="X36" s="71">
        <v>1015425</v>
      </c>
      <c r="Y36" s="86">
        <v>66</v>
      </c>
      <c r="Z36" s="765">
        <v>51</v>
      </c>
      <c r="AA36" s="86">
        <v>47</v>
      </c>
      <c r="AB36" s="86">
        <v>1</v>
      </c>
      <c r="AC36" s="86">
        <v>0</v>
      </c>
      <c r="AD36" s="87">
        <v>199847</v>
      </c>
      <c r="AE36" s="71">
        <v>2569</v>
      </c>
      <c r="AF36" s="71">
        <v>1631.4</v>
      </c>
      <c r="AG36" s="71">
        <v>2108</v>
      </c>
      <c r="AH36" s="71">
        <v>121592</v>
      </c>
      <c r="AI36" s="71" t="s">
        <v>439</v>
      </c>
      <c r="AJ36" s="94">
        <v>53</v>
      </c>
      <c r="AK36" s="765">
        <v>22</v>
      </c>
      <c r="AL36" s="71">
        <v>4657</v>
      </c>
      <c r="AM36" s="74">
        <v>47</v>
      </c>
      <c r="AN36" s="71">
        <v>22167</v>
      </c>
      <c r="AO36" s="71">
        <v>1300</v>
      </c>
      <c r="AP36" s="71" t="s">
        <v>439</v>
      </c>
      <c r="AQ36" s="102">
        <v>20</v>
      </c>
      <c r="AR36" s="71">
        <v>10879</v>
      </c>
      <c r="AS36" s="71">
        <v>717</v>
      </c>
      <c r="AT36" s="71" t="s">
        <v>439</v>
      </c>
      <c r="AU36" s="71" t="s">
        <v>439</v>
      </c>
      <c r="AV36" s="71">
        <v>8</v>
      </c>
      <c r="AW36" s="71">
        <v>515</v>
      </c>
      <c r="AX36" s="71">
        <v>11</v>
      </c>
      <c r="AY36" s="71">
        <v>10170</v>
      </c>
      <c r="AZ36" s="72" t="s">
        <v>439</v>
      </c>
      <c r="BA36" s="72" t="s">
        <v>439</v>
      </c>
      <c r="BB36" s="72">
        <v>100</v>
      </c>
      <c r="BC36" s="72">
        <v>130.30000000000001</v>
      </c>
      <c r="BD36" s="72">
        <v>116.8</v>
      </c>
      <c r="BE36" s="72">
        <v>0</v>
      </c>
      <c r="BF36" s="86">
        <v>12</v>
      </c>
      <c r="BG36" s="102">
        <v>12</v>
      </c>
      <c r="BH36" s="102">
        <v>12</v>
      </c>
      <c r="BI36" s="102">
        <v>16</v>
      </c>
      <c r="BJ36" s="102">
        <v>25</v>
      </c>
      <c r="BK36" s="86">
        <v>4</v>
      </c>
      <c r="BL36" s="86">
        <v>0</v>
      </c>
      <c r="BM36" s="102">
        <v>0</v>
      </c>
      <c r="BN36" s="102">
        <v>12</v>
      </c>
      <c r="BO36" s="74">
        <v>6</v>
      </c>
      <c r="BP36" s="71">
        <v>40159</v>
      </c>
      <c r="BQ36" s="74">
        <v>1</v>
      </c>
      <c r="BR36" s="71">
        <v>24134</v>
      </c>
      <c r="BS36" s="74">
        <v>2</v>
      </c>
      <c r="BT36" s="71">
        <v>49497</v>
      </c>
      <c r="BU36" s="74" t="s">
        <v>439</v>
      </c>
      <c r="BV36" s="71" t="s">
        <v>439</v>
      </c>
      <c r="BW36" s="72">
        <v>38.9</v>
      </c>
      <c r="BX36" s="86">
        <v>3</v>
      </c>
      <c r="BY36" s="86">
        <v>4</v>
      </c>
      <c r="BZ36" s="86">
        <v>1839</v>
      </c>
      <c r="CA36" s="86">
        <v>4440</v>
      </c>
      <c r="CB36" s="72">
        <v>50.6</v>
      </c>
      <c r="CC36" s="101">
        <v>1.27</v>
      </c>
      <c r="CD36" s="72">
        <v>25.3</v>
      </c>
      <c r="CE36" s="72">
        <v>3.1016007962124101</v>
      </c>
      <c r="CF36" s="72">
        <v>66.256420000000006</v>
      </c>
      <c r="CG36" s="74">
        <v>15</v>
      </c>
      <c r="CH36" s="71">
        <v>2813</v>
      </c>
      <c r="CI36" s="74">
        <v>235</v>
      </c>
      <c r="CJ36" s="71">
        <v>655</v>
      </c>
      <c r="CK36" s="71">
        <v>3200</v>
      </c>
      <c r="CL36" s="71">
        <v>900</v>
      </c>
      <c r="CM36" s="74">
        <v>270</v>
      </c>
      <c r="CN36" s="74">
        <v>432</v>
      </c>
      <c r="CO36" s="94">
        <v>1.46</v>
      </c>
      <c r="CP36" s="79" t="s">
        <v>439</v>
      </c>
      <c r="CQ36" s="74">
        <v>3</v>
      </c>
      <c r="CR36" s="74">
        <v>11</v>
      </c>
      <c r="CS36" s="74">
        <v>6</v>
      </c>
      <c r="CT36" s="74">
        <v>1</v>
      </c>
      <c r="CU36" s="74">
        <v>70</v>
      </c>
      <c r="CV36" s="74">
        <v>8</v>
      </c>
      <c r="CW36" s="71">
        <v>720</v>
      </c>
      <c r="CX36" s="74">
        <v>7</v>
      </c>
      <c r="CY36" s="71">
        <v>806</v>
      </c>
      <c r="CZ36" s="86">
        <v>24</v>
      </c>
      <c r="DA36" s="86">
        <v>432</v>
      </c>
      <c r="DB36" s="86">
        <v>12</v>
      </c>
      <c r="DC36" s="86">
        <v>109</v>
      </c>
      <c r="DD36" s="86">
        <v>3</v>
      </c>
      <c r="DE36" s="86">
        <v>83</v>
      </c>
      <c r="DF36" s="71">
        <v>9612</v>
      </c>
      <c r="DG36" s="71">
        <v>2247</v>
      </c>
      <c r="DH36" s="71">
        <v>1736</v>
      </c>
      <c r="DI36" s="87">
        <v>917404.18200000003</v>
      </c>
      <c r="DJ36" s="87">
        <v>379512.62300000002</v>
      </c>
      <c r="DK36" s="87">
        <v>490581.79100000003</v>
      </c>
      <c r="DL36" s="71">
        <v>92529</v>
      </c>
      <c r="DM36" s="74">
        <v>20</v>
      </c>
      <c r="DN36" s="87">
        <v>14930</v>
      </c>
      <c r="DO36" s="87">
        <v>1448</v>
      </c>
      <c r="DP36" s="87">
        <v>965</v>
      </c>
      <c r="DQ36" s="86">
        <v>75</v>
      </c>
      <c r="DR36" s="86">
        <v>1015</v>
      </c>
      <c r="DS36" s="145">
        <v>17935</v>
      </c>
      <c r="DT36" s="79">
        <v>11404</v>
      </c>
      <c r="DU36" s="71">
        <v>3200</v>
      </c>
      <c r="DV36" s="71">
        <v>4350</v>
      </c>
      <c r="DW36" s="86">
        <v>290</v>
      </c>
      <c r="DX36" s="86">
        <v>216</v>
      </c>
      <c r="DY36" s="86">
        <v>0</v>
      </c>
      <c r="DZ36" s="86">
        <v>1930</v>
      </c>
      <c r="EA36" s="86">
        <v>63</v>
      </c>
      <c r="EB36" s="86">
        <v>13540</v>
      </c>
      <c r="EC36" s="86">
        <v>1137</v>
      </c>
      <c r="ED36" s="766">
        <v>59</v>
      </c>
      <c r="EE36" s="71">
        <v>8899</v>
      </c>
      <c r="EF36" s="767">
        <v>7449</v>
      </c>
      <c r="EG36" s="74">
        <v>43</v>
      </c>
      <c r="EH36" s="768">
        <v>995</v>
      </c>
      <c r="EI36" s="86">
        <v>53</v>
      </c>
      <c r="EJ36" s="86">
        <v>43</v>
      </c>
      <c r="EK36" s="72">
        <v>63.8</v>
      </c>
      <c r="EL36" s="86">
        <v>56</v>
      </c>
      <c r="EM36" s="86">
        <v>399</v>
      </c>
      <c r="EN36" s="86">
        <v>1463</v>
      </c>
      <c r="EO36" s="87">
        <v>113</v>
      </c>
      <c r="EP36" s="87">
        <v>59</v>
      </c>
      <c r="EQ36" s="87">
        <v>2627</v>
      </c>
      <c r="ER36" s="71">
        <v>2980</v>
      </c>
      <c r="ES36" s="72">
        <v>97.7</v>
      </c>
      <c r="ET36" s="72">
        <v>97.1</v>
      </c>
      <c r="EU36" s="87">
        <v>664</v>
      </c>
      <c r="EV36" s="72">
        <v>5.78</v>
      </c>
      <c r="EW36" s="87">
        <v>70700</v>
      </c>
      <c r="EX36" s="72">
        <v>47.3</v>
      </c>
      <c r="EY36" s="87">
        <v>359521</v>
      </c>
      <c r="EZ36" s="162">
        <v>7.85</v>
      </c>
      <c r="FA36" s="86">
        <v>419</v>
      </c>
      <c r="FB36" s="86">
        <v>14</v>
      </c>
      <c r="FC36" s="120">
        <v>7437</v>
      </c>
      <c r="FD36" s="86">
        <v>203</v>
      </c>
      <c r="FE36" s="86" t="s">
        <v>1255</v>
      </c>
      <c r="FF36" s="86">
        <v>100</v>
      </c>
      <c r="FG36" s="72">
        <v>100</v>
      </c>
      <c r="FH36" s="71">
        <v>130218</v>
      </c>
      <c r="FI36" s="71">
        <v>18693</v>
      </c>
      <c r="FJ36" s="71">
        <v>5</v>
      </c>
      <c r="FK36" s="768">
        <v>107998</v>
      </c>
      <c r="FL36" s="71">
        <v>96562</v>
      </c>
      <c r="FM36" s="71">
        <v>8165</v>
      </c>
      <c r="FN36" s="71">
        <v>3271</v>
      </c>
      <c r="FO36" s="71">
        <v>3527</v>
      </c>
      <c r="FP36" s="769">
        <v>17.899999999999999</v>
      </c>
      <c r="FQ36" s="766">
        <v>257</v>
      </c>
      <c r="FR36" s="770">
        <v>11.3</v>
      </c>
      <c r="FS36" s="767">
        <v>4553</v>
      </c>
      <c r="FT36" s="86">
        <v>0</v>
      </c>
      <c r="FU36" s="86">
        <v>118</v>
      </c>
      <c r="FV36" s="86">
        <v>395</v>
      </c>
      <c r="FW36" s="96">
        <v>19</v>
      </c>
      <c r="FX36" s="95">
        <v>659</v>
      </c>
      <c r="FY36" s="149">
        <v>66.123682609463614</v>
      </c>
      <c r="FZ36" s="145">
        <v>93100</v>
      </c>
      <c r="GA36" s="770">
        <v>100</v>
      </c>
      <c r="GB36" s="770">
        <v>97.92</v>
      </c>
      <c r="GC36" s="72">
        <v>89.2</v>
      </c>
      <c r="GD36" s="80">
        <v>87</v>
      </c>
      <c r="GE36" s="771">
        <v>95</v>
      </c>
      <c r="GF36" s="766">
        <v>10</v>
      </c>
      <c r="GG36" s="766">
        <v>76</v>
      </c>
      <c r="GH36" s="86">
        <v>971</v>
      </c>
      <c r="GI36" s="86">
        <v>8</v>
      </c>
      <c r="GJ36" s="86">
        <v>1552</v>
      </c>
      <c r="GK36" s="86">
        <v>1964</v>
      </c>
      <c r="GL36" s="86">
        <v>5</v>
      </c>
      <c r="GM36" s="768">
        <v>3491727</v>
      </c>
      <c r="GN36" s="772">
        <v>1819</v>
      </c>
      <c r="GO36" s="163" t="s">
        <v>439</v>
      </c>
      <c r="GP36" s="163" t="s">
        <v>439</v>
      </c>
      <c r="GQ36" s="71">
        <v>13121</v>
      </c>
      <c r="GR36" s="74">
        <v>49</v>
      </c>
      <c r="GS36" s="71">
        <v>2696</v>
      </c>
      <c r="GT36" s="71">
        <v>10376</v>
      </c>
      <c r="GU36" s="71">
        <v>165945</v>
      </c>
      <c r="GV36" s="71">
        <v>663</v>
      </c>
      <c r="GW36" s="71">
        <v>54059</v>
      </c>
      <c r="GX36" s="71">
        <v>111223</v>
      </c>
      <c r="GY36" s="71">
        <v>660</v>
      </c>
      <c r="GZ36" s="71">
        <v>6313</v>
      </c>
      <c r="HA36" s="71">
        <v>530807</v>
      </c>
      <c r="HB36" s="71">
        <v>2029</v>
      </c>
      <c r="HC36" s="71">
        <v>18606</v>
      </c>
      <c r="HD36" s="71">
        <v>388228</v>
      </c>
      <c r="HE36" s="71">
        <v>588</v>
      </c>
      <c r="HF36" s="71">
        <v>39375</v>
      </c>
      <c r="HG36" s="71">
        <v>1829708.31</v>
      </c>
      <c r="HH36" s="74">
        <v>348</v>
      </c>
      <c r="HI36" s="86">
        <v>14556</v>
      </c>
      <c r="HJ36" s="86">
        <v>347604</v>
      </c>
      <c r="HK36" s="88">
        <v>36</v>
      </c>
      <c r="HL36" s="143">
        <v>2509</v>
      </c>
      <c r="HM36" s="71">
        <v>3156</v>
      </c>
      <c r="HN36" s="71">
        <v>1073</v>
      </c>
      <c r="HO36" s="87">
        <v>120</v>
      </c>
      <c r="HP36" s="72">
        <v>97.3</v>
      </c>
      <c r="HQ36" s="87">
        <v>12</v>
      </c>
      <c r="HR36" s="72">
        <v>48</v>
      </c>
      <c r="HS36" s="87">
        <v>43</v>
      </c>
      <c r="HT36" s="71">
        <v>2123732</v>
      </c>
      <c r="HU36" s="71">
        <v>12430189</v>
      </c>
      <c r="HV36" s="86">
        <v>1456690</v>
      </c>
      <c r="HW36" s="86">
        <v>1852182</v>
      </c>
      <c r="HX36" s="86">
        <v>346492</v>
      </c>
      <c r="HY36" s="86">
        <v>5480</v>
      </c>
      <c r="HZ36" s="86">
        <v>560</v>
      </c>
      <c r="IA36" s="86">
        <v>239690</v>
      </c>
      <c r="IB36" s="86">
        <v>191180</v>
      </c>
      <c r="IC36" s="85">
        <v>21379</v>
      </c>
      <c r="ID36" s="85">
        <v>4613816</v>
      </c>
      <c r="IE36" s="85">
        <v>3699</v>
      </c>
      <c r="IF36" s="79">
        <v>100</v>
      </c>
      <c r="IG36" s="79">
        <v>4</v>
      </c>
      <c r="IH36" s="85">
        <v>73</v>
      </c>
      <c r="II36" s="79">
        <v>4</v>
      </c>
      <c r="IJ36" s="85">
        <v>406311</v>
      </c>
      <c r="IK36" s="71">
        <v>238675</v>
      </c>
      <c r="IL36" s="79">
        <v>0</v>
      </c>
      <c r="IM36" s="113">
        <v>0</v>
      </c>
      <c r="IN36" s="112">
        <v>52.4</v>
      </c>
      <c r="IO36" s="85">
        <v>299580</v>
      </c>
      <c r="IP36" s="796" t="s">
        <v>439</v>
      </c>
      <c r="IQ36" s="94">
        <v>4.0999999999999996</v>
      </c>
      <c r="IR36" s="94">
        <v>4.0999999999999996</v>
      </c>
      <c r="IS36" s="72">
        <v>1736.4</v>
      </c>
      <c r="IT36" s="72">
        <v>1718.4</v>
      </c>
      <c r="IU36" s="86" t="s">
        <v>1255</v>
      </c>
      <c r="IV36" s="86" t="s">
        <v>1255</v>
      </c>
      <c r="IW36" s="86" t="s">
        <v>1255</v>
      </c>
      <c r="IX36" s="86" t="s">
        <v>1255</v>
      </c>
      <c r="IY36" s="86" t="s">
        <v>1255</v>
      </c>
      <c r="IZ36" s="86" t="s">
        <v>1255</v>
      </c>
      <c r="JA36" s="79">
        <v>2</v>
      </c>
      <c r="JB36" s="79">
        <v>24</v>
      </c>
      <c r="JC36" s="770">
        <v>89.1</v>
      </c>
      <c r="JD36" s="773">
        <v>0.98</v>
      </c>
      <c r="JE36" s="774">
        <v>87.9</v>
      </c>
      <c r="JF36" s="774">
        <v>0</v>
      </c>
      <c r="JG36" s="774">
        <v>9.1</v>
      </c>
      <c r="JH36" s="775">
        <v>59647972</v>
      </c>
      <c r="JI36" s="162">
        <v>59.1</v>
      </c>
      <c r="JJ36" s="162">
        <v>48.5</v>
      </c>
      <c r="JK36" s="466" t="s">
        <v>439</v>
      </c>
      <c r="JL36" s="466" t="s">
        <v>439</v>
      </c>
      <c r="JM36" s="466" t="s">
        <v>439</v>
      </c>
      <c r="JN36" s="162">
        <v>31.8</v>
      </c>
      <c r="JO36" s="776">
        <v>4015</v>
      </c>
      <c r="JP36" s="776">
        <v>170237000</v>
      </c>
      <c r="JQ36" s="776">
        <v>1225903217.4400001</v>
      </c>
      <c r="JR36" s="776">
        <v>8992</v>
      </c>
      <c r="JS36" s="72">
        <v>32</v>
      </c>
      <c r="JT36" s="72">
        <v>25.6</v>
      </c>
      <c r="JU36" s="71">
        <v>81266</v>
      </c>
      <c r="JV36" s="71">
        <v>1227</v>
      </c>
      <c r="JW36" s="71">
        <v>1662</v>
      </c>
      <c r="JX36" s="71">
        <v>7262</v>
      </c>
      <c r="JY36" s="71">
        <v>8040</v>
      </c>
      <c r="JZ36" s="71">
        <v>7602</v>
      </c>
      <c r="KA36" s="71">
        <v>8601</v>
      </c>
      <c r="KB36" s="71">
        <v>10302</v>
      </c>
      <c r="KC36" s="71">
        <v>11937</v>
      </c>
      <c r="KD36" s="71">
        <v>9943</v>
      </c>
      <c r="KE36" s="71">
        <v>8368</v>
      </c>
      <c r="KF36" s="71">
        <v>6328</v>
      </c>
      <c r="KG36" s="71">
        <v>4641</v>
      </c>
      <c r="KH36" s="71">
        <v>5925</v>
      </c>
      <c r="KI36" s="86" t="s">
        <v>1255</v>
      </c>
      <c r="KJ36" s="86" t="s">
        <v>1255</v>
      </c>
      <c r="KK36" s="86" t="s">
        <v>1255</v>
      </c>
      <c r="KL36" s="86" t="s">
        <v>1255</v>
      </c>
      <c r="KM36" s="71">
        <v>9106</v>
      </c>
      <c r="KN36" s="71">
        <v>9244</v>
      </c>
      <c r="KO36" s="71">
        <v>9587</v>
      </c>
      <c r="KP36" s="71">
        <v>10469</v>
      </c>
      <c r="KQ36" s="71">
        <v>11758</v>
      </c>
      <c r="KR36" s="71">
        <v>13132</v>
      </c>
      <c r="KS36" s="71">
        <v>14782</v>
      </c>
      <c r="KT36" s="71">
        <v>12502</v>
      </c>
      <c r="KU36" s="71">
        <v>11261</v>
      </c>
      <c r="KV36" s="71">
        <v>10527</v>
      </c>
      <c r="KW36" s="71">
        <v>11330</v>
      </c>
      <c r="KX36" s="71">
        <v>37626</v>
      </c>
      <c r="KY36" s="86" t="s">
        <v>1255</v>
      </c>
      <c r="KZ36" s="86" t="s">
        <v>1255</v>
      </c>
      <c r="LA36" s="86" t="s">
        <v>1255</v>
      </c>
      <c r="LB36" s="86" t="s">
        <v>1255</v>
      </c>
    </row>
    <row r="37" spans="1:314" ht="12" customHeight="1">
      <c r="A37" s="454">
        <v>232033</v>
      </c>
      <c r="B37" s="555" t="s">
        <v>872</v>
      </c>
      <c r="C37" s="94">
        <v>113.82</v>
      </c>
      <c r="D37" s="71">
        <v>381366</v>
      </c>
      <c r="E37" s="72">
        <v>12.8</v>
      </c>
      <c r="F37" s="72">
        <v>60</v>
      </c>
      <c r="G37" s="72">
        <v>27.2</v>
      </c>
      <c r="H37" s="79">
        <v>17233</v>
      </c>
      <c r="I37" s="79">
        <v>37560</v>
      </c>
      <c r="J37" s="79">
        <v>59935</v>
      </c>
      <c r="K37" s="71">
        <v>55948</v>
      </c>
      <c r="L37" s="71">
        <v>164965</v>
      </c>
      <c r="M37" s="71">
        <v>6751</v>
      </c>
      <c r="N37" s="71">
        <v>10385</v>
      </c>
      <c r="O37" s="71">
        <v>10818</v>
      </c>
      <c r="P37" s="71">
        <v>1874</v>
      </c>
      <c r="Q37" s="71">
        <v>2348</v>
      </c>
      <c r="R37" s="79">
        <v>377059</v>
      </c>
      <c r="S37" s="71">
        <v>380073</v>
      </c>
      <c r="T37" s="71">
        <v>324550</v>
      </c>
      <c r="U37" s="71">
        <v>404108</v>
      </c>
      <c r="V37" s="71">
        <v>2730309</v>
      </c>
      <c r="W37" s="71">
        <v>1161239</v>
      </c>
      <c r="X37" s="71">
        <v>1185643</v>
      </c>
      <c r="Y37" s="86">
        <v>61</v>
      </c>
      <c r="Z37" s="765">
        <v>60</v>
      </c>
      <c r="AA37" s="86">
        <v>42</v>
      </c>
      <c r="AB37" s="86">
        <v>42</v>
      </c>
      <c r="AC37" s="86">
        <v>19</v>
      </c>
      <c r="AD37" s="87">
        <v>70599</v>
      </c>
      <c r="AE37" s="71">
        <v>2526</v>
      </c>
      <c r="AF37" s="71">
        <v>1145</v>
      </c>
      <c r="AG37" s="71">
        <v>1588</v>
      </c>
      <c r="AH37" s="71">
        <v>204398</v>
      </c>
      <c r="AI37" s="71">
        <v>0</v>
      </c>
      <c r="AJ37" s="94">
        <v>30.895522388059703</v>
      </c>
      <c r="AK37" s="765">
        <v>20</v>
      </c>
      <c r="AL37" s="71">
        <v>2933</v>
      </c>
      <c r="AM37" s="74">
        <v>42</v>
      </c>
      <c r="AN37" s="71">
        <v>20452</v>
      </c>
      <c r="AO37" s="71">
        <v>1077</v>
      </c>
      <c r="AP37" s="71">
        <v>547</v>
      </c>
      <c r="AQ37" s="102">
        <v>19</v>
      </c>
      <c r="AR37" s="71">
        <v>10796</v>
      </c>
      <c r="AS37" s="71">
        <v>627</v>
      </c>
      <c r="AT37" s="71">
        <v>0</v>
      </c>
      <c r="AU37" s="71">
        <v>918</v>
      </c>
      <c r="AV37" s="71">
        <v>25</v>
      </c>
      <c r="AW37" s="71">
        <v>92</v>
      </c>
      <c r="AX37" s="71">
        <v>7</v>
      </c>
      <c r="AY37" s="71">
        <v>4754</v>
      </c>
      <c r="AZ37" s="72">
        <v>20.6</v>
      </c>
      <c r="BA37" s="72">
        <v>4.8</v>
      </c>
      <c r="BB37" s="72">
        <v>100</v>
      </c>
      <c r="BC37" s="72">
        <v>123.9</v>
      </c>
      <c r="BD37" s="72">
        <v>125.6</v>
      </c>
      <c r="BE37" s="72">
        <v>0</v>
      </c>
      <c r="BF37" s="86">
        <v>20</v>
      </c>
      <c r="BG37" s="102">
        <v>20</v>
      </c>
      <c r="BH37" s="102">
        <v>15</v>
      </c>
      <c r="BI37" s="102">
        <v>0</v>
      </c>
      <c r="BJ37" s="102">
        <v>60</v>
      </c>
      <c r="BK37" s="86">
        <v>2</v>
      </c>
      <c r="BL37" s="86">
        <v>2</v>
      </c>
      <c r="BM37" s="102">
        <v>8</v>
      </c>
      <c r="BN37" s="102">
        <v>6</v>
      </c>
      <c r="BO37" s="74">
        <v>5</v>
      </c>
      <c r="BP37" s="71">
        <v>32115</v>
      </c>
      <c r="BQ37" s="74" t="s">
        <v>439</v>
      </c>
      <c r="BR37" s="71" t="s">
        <v>439</v>
      </c>
      <c r="BS37" s="74">
        <v>1</v>
      </c>
      <c r="BT37" s="71">
        <v>23595</v>
      </c>
      <c r="BU37" s="74">
        <v>3</v>
      </c>
      <c r="BV37" s="71">
        <v>3097.8</v>
      </c>
      <c r="BW37" s="72">
        <v>53.4</v>
      </c>
      <c r="BX37" s="86">
        <v>1</v>
      </c>
      <c r="BY37" s="86">
        <v>2</v>
      </c>
      <c r="BZ37" s="86" t="s">
        <v>439</v>
      </c>
      <c r="CA37" s="86" t="s">
        <v>439</v>
      </c>
      <c r="CB37" s="72">
        <v>53.9</v>
      </c>
      <c r="CC37" s="101">
        <v>0.98</v>
      </c>
      <c r="CD37" s="72">
        <v>23.78</v>
      </c>
      <c r="CE37" s="72">
        <v>3.4103248906759016</v>
      </c>
      <c r="CF37" s="72">
        <v>63.14687</v>
      </c>
      <c r="CG37" s="74">
        <v>16</v>
      </c>
      <c r="CH37" s="71">
        <v>3834</v>
      </c>
      <c r="CI37" s="74">
        <v>262</v>
      </c>
      <c r="CJ37" s="71">
        <v>898</v>
      </c>
      <c r="CK37" s="71">
        <v>3977</v>
      </c>
      <c r="CL37" s="71">
        <v>1029</v>
      </c>
      <c r="CM37" s="74">
        <v>266</v>
      </c>
      <c r="CN37" s="74">
        <v>470</v>
      </c>
      <c r="CO37" s="94">
        <v>1.36</v>
      </c>
      <c r="CP37" s="79" t="s">
        <v>439</v>
      </c>
      <c r="CQ37" s="74" t="s">
        <v>439</v>
      </c>
      <c r="CR37" s="74" t="s">
        <v>439</v>
      </c>
      <c r="CS37" s="74">
        <v>4</v>
      </c>
      <c r="CT37" s="74">
        <v>1</v>
      </c>
      <c r="CU37" s="74">
        <v>80</v>
      </c>
      <c r="CV37" s="74">
        <v>16</v>
      </c>
      <c r="CW37" s="71">
        <v>1400</v>
      </c>
      <c r="CX37" s="74">
        <v>8</v>
      </c>
      <c r="CY37" s="71">
        <v>835</v>
      </c>
      <c r="CZ37" s="86">
        <v>24</v>
      </c>
      <c r="DA37" s="86">
        <v>414</v>
      </c>
      <c r="DB37" s="86">
        <v>8</v>
      </c>
      <c r="DC37" s="86">
        <v>151</v>
      </c>
      <c r="DD37" s="86">
        <v>18</v>
      </c>
      <c r="DE37" s="86">
        <v>491</v>
      </c>
      <c r="DF37" s="71">
        <v>11709</v>
      </c>
      <c r="DG37" s="71">
        <v>1713</v>
      </c>
      <c r="DH37" s="71">
        <v>2136</v>
      </c>
      <c r="DI37" s="87">
        <v>1322397.155</v>
      </c>
      <c r="DJ37" s="87">
        <v>323558.43099999998</v>
      </c>
      <c r="DK37" s="87">
        <v>596583.16799999995</v>
      </c>
      <c r="DL37" s="71">
        <v>103641</v>
      </c>
      <c r="DM37" s="74">
        <v>7</v>
      </c>
      <c r="DN37" s="87">
        <v>17967</v>
      </c>
      <c r="DO37" s="87">
        <v>2094</v>
      </c>
      <c r="DP37" s="87">
        <v>1407</v>
      </c>
      <c r="DQ37" s="86">
        <v>323</v>
      </c>
      <c r="DR37" s="86">
        <v>1014</v>
      </c>
      <c r="DS37" s="145">
        <v>23584</v>
      </c>
      <c r="DT37" s="79">
        <v>13050</v>
      </c>
      <c r="DU37" s="71">
        <v>3278</v>
      </c>
      <c r="DV37" s="71">
        <v>4037</v>
      </c>
      <c r="DW37" s="86">
        <v>474</v>
      </c>
      <c r="DX37" s="86">
        <v>202</v>
      </c>
      <c r="DY37" s="86">
        <v>2</v>
      </c>
      <c r="DZ37" s="86">
        <v>2329</v>
      </c>
      <c r="EA37" s="86">
        <v>66</v>
      </c>
      <c r="EB37" s="86">
        <v>16425</v>
      </c>
      <c r="EC37" s="86">
        <v>1418</v>
      </c>
      <c r="ED37" s="766">
        <v>94</v>
      </c>
      <c r="EE37" s="71">
        <v>10331</v>
      </c>
      <c r="EF37" s="767">
        <v>8702</v>
      </c>
      <c r="EG37" s="74">
        <v>0</v>
      </c>
      <c r="EH37" s="768">
        <v>1164</v>
      </c>
      <c r="EI37" s="86">
        <v>86</v>
      </c>
      <c r="EJ37" s="86">
        <v>49</v>
      </c>
      <c r="EK37" s="72">
        <v>67.53</v>
      </c>
      <c r="EL37" s="86">
        <v>64</v>
      </c>
      <c r="EM37" s="86">
        <v>258</v>
      </c>
      <c r="EN37" s="86">
        <v>660</v>
      </c>
      <c r="EO37" s="87">
        <v>86</v>
      </c>
      <c r="EP37" s="87">
        <v>56</v>
      </c>
      <c r="EQ37" s="87">
        <v>2312</v>
      </c>
      <c r="ER37" s="71">
        <v>2564</v>
      </c>
      <c r="ES37" s="72">
        <v>97.1</v>
      </c>
      <c r="ET37" s="72">
        <v>94.7</v>
      </c>
      <c r="EU37" s="87">
        <v>175</v>
      </c>
      <c r="EV37" s="72">
        <v>9</v>
      </c>
      <c r="EW37" s="87">
        <v>74995</v>
      </c>
      <c r="EX37" s="72">
        <v>44.9</v>
      </c>
      <c r="EY37" s="87">
        <v>376141</v>
      </c>
      <c r="EZ37" s="162">
        <v>6.01</v>
      </c>
      <c r="FA37" s="86">
        <v>208</v>
      </c>
      <c r="FB37" s="86">
        <v>15</v>
      </c>
      <c r="FC37" s="120">
        <v>7515</v>
      </c>
      <c r="FD37" s="86">
        <v>384</v>
      </c>
      <c r="FE37" s="86" t="s">
        <v>1255</v>
      </c>
      <c r="FF37" s="86">
        <v>100</v>
      </c>
      <c r="FG37" s="72">
        <v>100</v>
      </c>
      <c r="FH37" s="71">
        <v>119509</v>
      </c>
      <c r="FI37" s="71">
        <v>9404</v>
      </c>
      <c r="FJ37" s="71">
        <v>1181</v>
      </c>
      <c r="FK37" s="768">
        <v>109608</v>
      </c>
      <c r="FL37" s="71">
        <v>87115</v>
      </c>
      <c r="FM37" s="71">
        <v>16205</v>
      </c>
      <c r="FN37" s="71">
        <v>6288</v>
      </c>
      <c r="FO37" s="71">
        <v>497</v>
      </c>
      <c r="FP37" s="769">
        <v>14.7</v>
      </c>
      <c r="FQ37" s="766">
        <v>138</v>
      </c>
      <c r="FR37" s="770">
        <v>4.82</v>
      </c>
      <c r="FS37" s="767">
        <v>5544</v>
      </c>
      <c r="FT37" s="86">
        <v>0</v>
      </c>
      <c r="FU37" s="86">
        <v>76</v>
      </c>
      <c r="FV37" s="86">
        <v>218</v>
      </c>
      <c r="FW37" s="96">
        <v>18</v>
      </c>
      <c r="FX37" s="95">
        <v>652</v>
      </c>
      <c r="FY37" s="149">
        <v>70.219976258215127</v>
      </c>
      <c r="FZ37" s="145">
        <v>72100</v>
      </c>
      <c r="GA37" s="770">
        <v>99.98</v>
      </c>
      <c r="GB37" s="770">
        <v>92.1</v>
      </c>
      <c r="GC37" s="72">
        <v>68.7</v>
      </c>
      <c r="GD37" s="80">
        <v>19.899999999999999</v>
      </c>
      <c r="GE37" s="771">
        <v>81</v>
      </c>
      <c r="GF37" s="766">
        <v>12</v>
      </c>
      <c r="GG37" s="766">
        <v>60</v>
      </c>
      <c r="GH37" s="86">
        <v>1115</v>
      </c>
      <c r="GI37" s="86">
        <v>7</v>
      </c>
      <c r="GJ37" s="86">
        <v>1707</v>
      </c>
      <c r="GK37" s="86">
        <v>1879</v>
      </c>
      <c r="GL37" s="86">
        <v>4</v>
      </c>
      <c r="GM37" s="768">
        <v>2941298</v>
      </c>
      <c r="GN37" s="772">
        <v>1333</v>
      </c>
      <c r="GO37" s="163" t="s">
        <v>439</v>
      </c>
      <c r="GP37" s="163" t="s">
        <v>439</v>
      </c>
      <c r="GQ37" s="71">
        <v>15723</v>
      </c>
      <c r="GR37" s="74">
        <v>23</v>
      </c>
      <c r="GS37" s="71">
        <v>3762</v>
      </c>
      <c r="GT37" s="71">
        <v>11938</v>
      </c>
      <c r="GU37" s="71">
        <v>140911</v>
      </c>
      <c r="GV37" s="71">
        <v>227</v>
      </c>
      <c r="GW37" s="71">
        <v>36611</v>
      </c>
      <c r="GX37" s="71">
        <v>104073</v>
      </c>
      <c r="GY37" s="71">
        <v>678</v>
      </c>
      <c r="GZ37" s="71">
        <v>5679</v>
      </c>
      <c r="HA37" s="71">
        <v>466254</v>
      </c>
      <c r="HB37" s="71">
        <v>1968</v>
      </c>
      <c r="HC37" s="71">
        <v>16834</v>
      </c>
      <c r="HD37" s="71">
        <v>357653</v>
      </c>
      <c r="HE37" s="71">
        <v>657</v>
      </c>
      <c r="HF37" s="71">
        <v>20009</v>
      </c>
      <c r="HG37" s="71">
        <v>490189.07</v>
      </c>
      <c r="HH37" s="74">
        <v>373</v>
      </c>
      <c r="HI37" s="86">
        <v>18002</v>
      </c>
      <c r="HJ37" s="86">
        <v>421946</v>
      </c>
      <c r="HK37" s="88">
        <v>31.58</v>
      </c>
      <c r="HL37" s="143">
        <v>5102</v>
      </c>
      <c r="HM37" s="71">
        <v>3656</v>
      </c>
      <c r="HN37" s="71">
        <v>900</v>
      </c>
      <c r="HO37" s="87">
        <v>94</v>
      </c>
      <c r="HP37" s="72">
        <v>39</v>
      </c>
      <c r="HQ37" s="87">
        <v>5</v>
      </c>
      <c r="HR37" s="72">
        <v>41.1</v>
      </c>
      <c r="HS37" s="87">
        <v>84</v>
      </c>
      <c r="HT37" s="71">
        <v>2336701</v>
      </c>
      <c r="HU37" s="71">
        <v>12465357</v>
      </c>
      <c r="HV37" s="86">
        <v>1543106.34</v>
      </c>
      <c r="HW37" s="86">
        <v>2267390.37</v>
      </c>
      <c r="HX37" s="86">
        <v>280155.02</v>
      </c>
      <c r="HY37" s="86">
        <v>1670</v>
      </c>
      <c r="HZ37" s="86">
        <v>2870</v>
      </c>
      <c r="IA37" s="86">
        <v>247170</v>
      </c>
      <c r="IB37" s="86">
        <v>171315</v>
      </c>
      <c r="IC37" s="85" t="s">
        <v>439</v>
      </c>
      <c r="ID37" s="85">
        <v>3505262</v>
      </c>
      <c r="IE37" s="85">
        <v>198629</v>
      </c>
      <c r="IF37" s="79">
        <v>87</v>
      </c>
      <c r="IG37" s="79">
        <v>4</v>
      </c>
      <c r="IH37" s="85">
        <v>81</v>
      </c>
      <c r="II37" s="79">
        <v>4</v>
      </c>
      <c r="IJ37" s="85">
        <v>30990</v>
      </c>
      <c r="IK37" s="71">
        <v>217753</v>
      </c>
      <c r="IL37" s="79">
        <v>1900</v>
      </c>
      <c r="IM37" s="113">
        <v>0</v>
      </c>
      <c r="IN37" s="112">
        <v>50.76</v>
      </c>
      <c r="IO37" s="85">
        <v>276660</v>
      </c>
      <c r="IP37" s="796">
        <v>1.7</v>
      </c>
      <c r="IQ37" s="94">
        <v>0</v>
      </c>
      <c r="IR37" s="94">
        <v>0</v>
      </c>
      <c r="IS37" s="72">
        <v>1135.3</v>
      </c>
      <c r="IT37" s="72">
        <v>1111.4000000000001</v>
      </c>
      <c r="IU37" s="86" t="s">
        <v>1255</v>
      </c>
      <c r="IV37" s="86" t="s">
        <v>1255</v>
      </c>
      <c r="IW37" s="86" t="s">
        <v>1255</v>
      </c>
      <c r="IX37" s="86" t="s">
        <v>1255</v>
      </c>
      <c r="IY37" s="86" t="s">
        <v>1255</v>
      </c>
      <c r="IZ37" s="86" t="s">
        <v>1255</v>
      </c>
      <c r="JA37" s="79">
        <v>5</v>
      </c>
      <c r="JB37" s="79">
        <v>33</v>
      </c>
      <c r="JC37" s="770">
        <v>77</v>
      </c>
      <c r="JD37" s="773">
        <v>0.81</v>
      </c>
      <c r="JE37" s="774">
        <v>87.3</v>
      </c>
      <c r="JF37" s="774">
        <v>3.4</v>
      </c>
      <c r="JG37" s="774">
        <v>8.6</v>
      </c>
      <c r="JH37" s="775">
        <v>107123475</v>
      </c>
      <c r="JI37" s="162">
        <v>44.6</v>
      </c>
      <c r="JJ37" s="162">
        <v>53.1</v>
      </c>
      <c r="JK37" s="466" t="s">
        <v>439</v>
      </c>
      <c r="JL37" s="466" t="s">
        <v>439</v>
      </c>
      <c r="JM37" s="466">
        <v>22.9</v>
      </c>
      <c r="JN37" s="162">
        <v>32.700000000000003</v>
      </c>
      <c r="JO37" s="776">
        <v>3908</v>
      </c>
      <c r="JP37" s="776">
        <v>61303020</v>
      </c>
      <c r="JQ37" s="776">
        <v>1031659975.14</v>
      </c>
      <c r="JR37" s="776">
        <v>6789</v>
      </c>
      <c r="JS37" s="72">
        <v>30</v>
      </c>
      <c r="JT37" s="72">
        <v>32.840000000000003</v>
      </c>
      <c r="JU37" s="71">
        <v>72286</v>
      </c>
      <c r="JV37" s="71">
        <v>1184</v>
      </c>
      <c r="JW37" s="71">
        <v>1685</v>
      </c>
      <c r="JX37" s="71">
        <v>7021</v>
      </c>
      <c r="JY37" s="71">
        <v>7521</v>
      </c>
      <c r="JZ37" s="71">
        <v>6885</v>
      </c>
      <c r="KA37" s="71">
        <v>7768</v>
      </c>
      <c r="KB37" s="71">
        <v>9880</v>
      </c>
      <c r="KC37" s="71">
        <v>13084</v>
      </c>
      <c r="KD37" s="71">
        <v>11220</v>
      </c>
      <c r="KE37" s="71">
        <v>8946</v>
      </c>
      <c r="KF37" s="71">
        <v>6186</v>
      </c>
      <c r="KG37" s="71">
        <v>4817</v>
      </c>
      <c r="KH37" s="71">
        <v>6878</v>
      </c>
      <c r="KI37" s="86" t="s">
        <v>1255</v>
      </c>
      <c r="KJ37" s="86" t="s">
        <v>1255</v>
      </c>
      <c r="KK37" s="86" t="s">
        <v>1255</v>
      </c>
      <c r="KL37" s="86" t="s">
        <v>1255</v>
      </c>
      <c r="KM37" s="71">
        <v>9323</v>
      </c>
      <c r="KN37" s="71">
        <v>9325</v>
      </c>
      <c r="KO37" s="71">
        <v>8792</v>
      </c>
      <c r="KP37" s="71">
        <v>9147</v>
      </c>
      <c r="KQ37" s="71">
        <v>10289</v>
      </c>
      <c r="KR37" s="71">
        <v>12262</v>
      </c>
      <c r="KS37" s="71">
        <v>15824</v>
      </c>
      <c r="KT37" s="71">
        <v>13935</v>
      </c>
      <c r="KU37" s="71">
        <v>12020</v>
      </c>
      <c r="KV37" s="71">
        <v>10043</v>
      </c>
      <c r="KW37" s="71">
        <v>11413</v>
      </c>
      <c r="KX37" s="71">
        <v>45972</v>
      </c>
      <c r="KY37" s="86" t="s">
        <v>1255</v>
      </c>
      <c r="KZ37" s="86" t="s">
        <v>1255</v>
      </c>
      <c r="LA37" s="86" t="s">
        <v>1255</v>
      </c>
      <c r="LB37" s="86" t="s">
        <v>1255</v>
      </c>
    </row>
    <row r="38" spans="1:314" ht="12" customHeight="1">
      <c r="A38" s="3">
        <v>232114</v>
      </c>
      <c r="B38" s="555" t="s">
        <v>726</v>
      </c>
      <c r="C38" s="94">
        <v>918.32</v>
      </c>
      <c r="D38" s="71">
        <v>418284</v>
      </c>
      <c r="E38" s="72">
        <v>13.2</v>
      </c>
      <c r="F38" s="72">
        <v>62.8</v>
      </c>
      <c r="G38" s="72">
        <v>24</v>
      </c>
      <c r="H38" s="79">
        <v>19612</v>
      </c>
      <c r="I38" s="79">
        <v>42731</v>
      </c>
      <c r="J38" s="79">
        <v>67769</v>
      </c>
      <c r="K38" s="71">
        <v>49017</v>
      </c>
      <c r="L38" s="71">
        <v>183262</v>
      </c>
      <c r="M38" s="71">
        <v>17399</v>
      </c>
      <c r="N38" s="71">
        <v>15023</v>
      </c>
      <c r="O38" s="71">
        <v>17378</v>
      </c>
      <c r="P38" s="71">
        <v>1993</v>
      </c>
      <c r="Q38" s="71">
        <v>2886</v>
      </c>
      <c r="R38" s="79">
        <v>417530</v>
      </c>
      <c r="S38" s="71">
        <v>422330</v>
      </c>
      <c r="T38" s="71">
        <v>476359</v>
      </c>
      <c r="U38" s="71">
        <v>1693850</v>
      </c>
      <c r="V38" s="71">
        <v>2858546</v>
      </c>
      <c r="W38" s="71">
        <v>1274261</v>
      </c>
      <c r="X38" s="71">
        <v>1710883</v>
      </c>
      <c r="Y38" s="86">
        <v>103</v>
      </c>
      <c r="Z38" s="765">
        <v>73</v>
      </c>
      <c r="AA38" s="86">
        <v>37</v>
      </c>
      <c r="AB38" s="86">
        <v>0</v>
      </c>
      <c r="AC38" s="86">
        <v>0</v>
      </c>
      <c r="AD38" s="87">
        <v>284085</v>
      </c>
      <c r="AE38" s="71">
        <v>4251.01</v>
      </c>
      <c r="AF38" s="71">
        <v>5370.65</v>
      </c>
      <c r="AG38" s="71">
        <v>2712</v>
      </c>
      <c r="AH38" s="71">
        <v>86265</v>
      </c>
      <c r="AI38" s="71">
        <v>0</v>
      </c>
      <c r="AJ38" s="94">
        <v>62.8</v>
      </c>
      <c r="AK38" s="765">
        <v>19</v>
      </c>
      <c r="AL38" s="71">
        <v>1770</v>
      </c>
      <c r="AM38" s="74">
        <v>75</v>
      </c>
      <c r="AN38" s="71">
        <v>23240</v>
      </c>
      <c r="AO38" s="71">
        <v>1592</v>
      </c>
      <c r="AP38" s="71">
        <v>277</v>
      </c>
      <c r="AQ38" s="102">
        <v>28</v>
      </c>
      <c r="AR38" s="71">
        <v>12119</v>
      </c>
      <c r="AS38" s="71">
        <v>866</v>
      </c>
      <c r="AT38" s="71">
        <v>33</v>
      </c>
      <c r="AU38" s="71">
        <v>629</v>
      </c>
      <c r="AV38" s="71">
        <v>29</v>
      </c>
      <c r="AW38" s="71">
        <v>943</v>
      </c>
      <c r="AX38" s="71">
        <v>5</v>
      </c>
      <c r="AY38" s="71">
        <v>1722</v>
      </c>
      <c r="AZ38" s="72" t="s">
        <v>439</v>
      </c>
      <c r="BA38" s="72" t="s">
        <v>439</v>
      </c>
      <c r="BB38" s="72">
        <v>100</v>
      </c>
      <c r="BC38" s="72">
        <v>100</v>
      </c>
      <c r="BD38" s="72">
        <v>100</v>
      </c>
      <c r="BE38" s="72">
        <v>0</v>
      </c>
      <c r="BF38" s="86">
        <v>18</v>
      </c>
      <c r="BG38" s="102">
        <v>18</v>
      </c>
      <c r="BH38" s="102">
        <v>17</v>
      </c>
      <c r="BI38" s="102">
        <v>14</v>
      </c>
      <c r="BJ38" s="102">
        <v>124</v>
      </c>
      <c r="BK38" s="86">
        <v>7</v>
      </c>
      <c r="BL38" s="86">
        <v>7</v>
      </c>
      <c r="BM38" s="102">
        <v>17</v>
      </c>
      <c r="BN38" s="102">
        <v>16</v>
      </c>
      <c r="BO38" s="74">
        <v>15</v>
      </c>
      <c r="BP38" s="71">
        <v>57855</v>
      </c>
      <c r="BQ38" s="74">
        <v>1</v>
      </c>
      <c r="BR38" s="71">
        <v>28000</v>
      </c>
      <c r="BS38" s="74">
        <v>2</v>
      </c>
      <c r="BT38" s="71">
        <v>33870</v>
      </c>
      <c r="BU38" s="74">
        <v>6</v>
      </c>
      <c r="BV38" s="71">
        <v>2249</v>
      </c>
      <c r="BW38" s="72">
        <v>59.1</v>
      </c>
      <c r="BX38" s="86">
        <v>0</v>
      </c>
      <c r="BY38" s="86">
        <v>3</v>
      </c>
      <c r="BZ38" s="86">
        <v>0</v>
      </c>
      <c r="CA38" s="86">
        <v>11093</v>
      </c>
      <c r="CB38" s="72">
        <v>61.01</v>
      </c>
      <c r="CC38" s="101">
        <v>0.89</v>
      </c>
      <c r="CD38" s="72">
        <v>22</v>
      </c>
      <c r="CE38" s="72">
        <v>2.8056979578115806</v>
      </c>
      <c r="CF38" s="72">
        <v>66.279349999999994</v>
      </c>
      <c r="CG38" s="74">
        <v>18</v>
      </c>
      <c r="CH38" s="71">
        <v>3222</v>
      </c>
      <c r="CI38" s="74">
        <v>237</v>
      </c>
      <c r="CJ38" s="71">
        <v>587</v>
      </c>
      <c r="CK38" s="71">
        <v>3375</v>
      </c>
      <c r="CL38" s="71">
        <v>919</v>
      </c>
      <c r="CM38" s="74">
        <v>222</v>
      </c>
      <c r="CN38" s="74">
        <v>304</v>
      </c>
      <c r="CO38" s="94">
        <v>1.49</v>
      </c>
      <c r="CP38" s="71" t="s">
        <v>439</v>
      </c>
      <c r="CQ38" s="74">
        <v>3</v>
      </c>
      <c r="CR38" s="74">
        <v>3</v>
      </c>
      <c r="CS38" s="74">
        <v>3</v>
      </c>
      <c r="CT38" s="74">
        <v>1</v>
      </c>
      <c r="CU38" s="74">
        <v>50</v>
      </c>
      <c r="CV38" s="74">
        <v>14</v>
      </c>
      <c r="CW38" s="71">
        <v>1101</v>
      </c>
      <c r="CX38" s="74">
        <v>8</v>
      </c>
      <c r="CY38" s="71">
        <v>674</v>
      </c>
      <c r="CZ38" s="86">
        <v>31</v>
      </c>
      <c r="DA38" s="86">
        <v>528</v>
      </c>
      <c r="DB38" s="86">
        <v>15</v>
      </c>
      <c r="DC38" s="86">
        <v>132</v>
      </c>
      <c r="DD38" s="86">
        <v>2</v>
      </c>
      <c r="DE38" s="86">
        <v>44</v>
      </c>
      <c r="DF38" s="71">
        <v>9331</v>
      </c>
      <c r="DG38" s="71">
        <v>2146</v>
      </c>
      <c r="DH38" s="71">
        <v>2001</v>
      </c>
      <c r="DI38" s="87">
        <v>913953.48899999994</v>
      </c>
      <c r="DJ38" s="87">
        <v>341908.929</v>
      </c>
      <c r="DK38" s="87">
        <v>581767.09900000005</v>
      </c>
      <c r="DL38" s="71">
        <v>100505</v>
      </c>
      <c r="DM38" s="74">
        <v>28</v>
      </c>
      <c r="DN38" s="87">
        <v>15803</v>
      </c>
      <c r="DO38" s="87">
        <v>1902</v>
      </c>
      <c r="DP38" s="87">
        <v>1437</v>
      </c>
      <c r="DQ38" s="86">
        <v>521</v>
      </c>
      <c r="DR38" s="86">
        <v>2131</v>
      </c>
      <c r="DS38" s="145">
        <v>20433</v>
      </c>
      <c r="DT38" s="71">
        <v>12790</v>
      </c>
      <c r="DU38" s="71">
        <v>3585</v>
      </c>
      <c r="DV38" s="71">
        <v>3838</v>
      </c>
      <c r="DW38" s="129">
        <v>291</v>
      </c>
      <c r="DX38" s="129">
        <v>228</v>
      </c>
      <c r="DY38" s="129">
        <v>0</v>
      </c>
      <c r="DZ38" s="129">
        <v>1758</v>
      </c>
      <c r="EA38" s="129">
        <v>101</v>
      </c>
      <c r="EB38" s="129">
        <v>18149</v>
      </c>
      <c r="EC38" s="129">
        <v>101</v>
      </c>
      <c r="ED38" s="766">
        <v>86</v>
      </c>
      <c r="EE38" s="71">
        <v>12388</v>
      </c>
      <c r="EF38" s="767">
        <v>8824</v>
      </c>
      <c r="EG38" s="74">
        <v>0</v>
      </c>
      <c r="EH38" s="768">
        <v>1605</v>
      </c>
      <c r="EI38" s="86">
        <v>77</v>
      </c>
      <c r="EJ38" s="86">
        <v>93</v>
      </c>
      <c r="EK38" s="72">
        <v>35.5</v>
      </c>
      <c r="EL38" s="86">
        <v>86</v>
      </c>
      <c r="EM38" s="86">
        <v>227</v>
      </c>
      <c r="EN38" s="86">
        <v>999</v>
      </c>
      <c r="EO38" s="87">
        <v>137</v>
      </c>
      <c r="EP38" s="87">
        <v>55</v>
      </c>
      <c r="EQ38" s="87">
        <v>1538</v>
      </c>
      <c r="ER38" s="71">
        <v>3049</v>
      </c>
      <c r="ES38" s="72">
        <v>96.3</v>
      </c>
      <c r="ET38" s="72">
        <v>94.7</v>
      </c>
      <c r="EU38" s="87">
        <v>522</v>
      </c>
      <c r="EV38" s="72">
        <v>5.6</v>
      </c>
      <c r="EW38" s="87">
        <v>74624</v>
      </c>
      <c r="EX38" s="72">
        <v>38.299999999999997</v>
      </c>
      <c r="EY38" s="87">
        <v>370250</v>
      </c>
      <c r="EZ38" s="162">
        <v>6.2</v>
      </c>
      <c r="FA38" s="86">
        <v>444</v>
      </c>
      <c r="FB38" s="86">
        <v>113</v>
      </c>
      <c r="FC38" s="120">
        <v>11917</v>
      </c>
      <c r="FD38" s="86">
        <v>270</v>
      </c>
      <c r="FE38" s="86" t="s">
        <v>1255</v>
      </c>
      <c r="FF38" s="86">
        <v>100</v>
      </c>
      <c r="FG38" s="72">
        <v>100</v>
      </c>
      <c r="FH38" s="71">
        <v>153704</v>
      </c>
      <c r="FI38" s="71">
        <v>29083</v>
      </c>
      <c r="FJ38" s="71">
        <v>5553</v>
      </c>
      <c r="FK38" s="768">
        <v>121727</v>
      </c>
      <c r="FL38" s="71">
        <v>103567</v>
      </c>
      <c r="FM38" s="71">
        <v>13405</v>
      </c>
      <c r="FN38" s="71">
        <v>4755</v>
      </c>
      <c r="FO38" s="71">
        <v>2894</v>
      </c>
      <c r="FP38" s="769">
        <v>19.600000000000001</v>
      </c>
      <c r="FQ38" s="766">
        <v>188</v>
      </c>
      <c r="FR38" s="770">
        <v>11.14</v>
      </c>
      <c r="FS38" s="767">
        <v>8108</v>
      </c>
      <c r="FT38" s="86">
        <v>245</v>
      </c>
      <c r="FU38" s="86">
        <v>317</v>
      </c>
      <c r="FV38" s="86">
        <v>271</v>
      </c>
      <c r="FW38" s="96">
        <v>13</v>
      </c>
      <c r="FX38" s="95">
        <v>415</v>
      </c>
      <c r="FY38" s="149">
        <v>64.522426638284941</v>
      </c>
      <c r="FZ38" s="145">
        <v>78700</v>
      </c>
      <c r="GA38" s="770">
        <v>100</v>
      </c>
      <c r="GB38" s="770">
        <v>89.7</v>
      </c>
      <c r="GC38" s="72">
        <v>75.900000000000006</v>
      </c>
      <c r="GD38" s="80">
        <v>32</v>
      </c>
      <c r="GE38" s="771">
        <v>113</v>
      </c>
      <c r="GF38" s="766">
        <v>16</v>
      </c>
      <c r="GG38" s="766">
        <v>107</v>
      </c>
      <c r="GH38" s="86">
        <v>1019</v>
      </c>
      <c r="GI38" s="86">
        <v>6</v>
      </c>
      <c r="GJ38" s="86">
        <v>1695</v>
      </c>
      <c r="GK38" s="86">
        <v>2517</v>
      </c>
      <c r="GL38" s="86">
        <v>7</v>
      </c>
      <c r="GM38" s="768">
        <v>8165787</v>
      </c>
      <c r="GN38" s="772">
        <v>2976</v>
      </c>
      <c r="GO38" s="86" t="s">
        <v>439</v>
      </c>
      <c r="GP38" s="86" t="s">
        <v>439</v>
      </c>
      <c r="GQ38" s="71">
        <v>12721</v>
      </c>
      <c r="GR38" s="74">
        <v>74</v>
      </c>
      <c r="GS38" s="71">
        <v>2695</v>
      </c>
      <c r="GT38" s="71">
        <v>9952</v>
      </c>
      <c r="GU38" s="71">
        <v>247911</v>
      </c>
      <c r="GV38" s="71">
        <v>957</v>
      </c>
      <c r="GW38" s="71">
        <v>124627</v>
      </c>
      <c r="GX38" s="71">
        <v>122327</v>
      </c>
      <c r="GY38" s="71">
        <v>431</v>
      </c>
      <c r="GZ38" s="71">
        <v>6369</v>
      </c>
      <c r="HA38" s="71">
        <v>1686346</v>
      </c>
      <c r="HB38" s="71">
        <v>1838</v>
      </c>
      <c r="HC38" s="71">
        <v>19330</v>
      </c>
      <c r="HD38" s="71">
        <v>365977</v>
      </c>
      <c r="HE38" s="71">
        <v>771</v>
      </c>
      <c r="HF38" s="71">
        <v>114620</v>
      </c>
      <c r="HG38" s="71">
        <v>14697849.25</v>
      </c>
      <c r="HH38" s="74">
        <v>475</v>
      </c>
      <c r="HI38" s="86">
        <v>27035</v>
      </c>
      <c r="HJ38" s="86">
        <v>1175458</v>
      </c>
      <c r="HK38" s="88">
        <v>70</v>
      </c>
      <c r="HL38" s="86">
        <v>7763</v>
      </c>
      <c r="HM38" s="71">
        <v>5304</v>
      </c>
      <c r="HN38" s="71">
        <v>1925</v>
      </c>
      <c r="HO38" s="87">
        <v>215</v>
      </c>
      <c r="HP38" s="72">
        <v>83.5</v>
      </c>
      <c r="HQ38" s="87">
        <v>19</v>
      </c>
      <c r="HR38" s="72">
        <v>37.799999999999997</v>
      </c>
      <c r="HS38" s="87">
        <v>124</v>
      </c>
      <c r="HT38" s="71">
        <v>2575732</v>
      </c>
      <c r="HU38" s="71">
        <v>17412611</v>
      </c>
      <c r="HV38" s="86">
        <v>1959936.8</v>
      </c>
      <c r="HW38" s="86">
        <v>2469501.5</v>
      </c>
      <c r="HX38" s="86">
        <v>445556.1</v>
      </c>
      <c r="HY38" s="86">
        <v>9500</v>
      </c>
      <c r="HZ38" s="86">
        <v>10080</v>
      </c>
      <c r="IA38" s="86">
        <v>307130</v>
      </c>
      <c r="IB38" s="86">
        <v>210050</v>
      </c>
      <c r="IC38" s="85">
        <v>19185</v>
      </c>
      <c r="ID38" s="85">
        <v>1521922</v>
      </c>
      <c r="IE38" s="85">
        <v>2300587</v>
      </c>
      <c r="IF38" s="79" t="s">
        <v>439</v>
      </c>
      <c r="IG38" s="79">
        <v>35</v>
      </c>
      <c r="IH38" s="85" t="s">
        <v>439</v>
      </c>
      <c r="II38" s="79">
        <v>35</v>
      </c>
      <c r="IJ38" s="85">
        <v>79369</v>
      </c>
      <c r="IK38" s="71">
        <v>283205</v>
      </c>
      <c r="IL38" s="79">
        <v>320</v>
      </c>
      <c r="IM38" s="113">
        <v>0</v>
      </c>
      <c r="IN38" s="112">
        <v>40.5</v>
      </c>
      <c r="IO38" s="86">
        <v>246109</v>
      </c>
      <c r="IP38" s="162">
        <v>17.773766966040981</v>
      </c>
      <c r="IQ38" s="94">
        <v>7.5</v>
      </c>
      <c r="IR38" s="94">
        <v>7.5</v>
      </c>
      <c r="IS38" s="72">
        <v>1150.7</v>
      </c>
      <c r="IT38" s="72">
        <v>1137</v>
      </c>
      <c r="IU38" s="86" t="s">
        <v>1255</v>
      </c>
      <c r="IV38" s="86" t="s">
        <v>1255</v>
      </c>
      <c r="IW38" s="86" t="s">
        <v>1255</v>
      </c>
      <c r="IX38" s="86" t="s">
        <v>1255</v>
      </c>
      <c r="IY38" s="86" t="s">
        <v>1255</v>
      </c>
      <c r="IZ38" s="86" t="s">
        <v>1255</v>
      </c>
      <c r="JA38" s="79">
        <v>6</v>
      </c>
      <c r="JB38" s="79">
        <v>23</v>
      </c>
      <c r="JC38" s="770">
        <v>78.790000000000006</v>
      </c>
      <c r="JD38" s="773">
        <v>1.419</v>
      </c>
      <c r="JE38" s="774">
        <v>83.5</v>
      </c>
      <c r="JF38" s="774">
        <v>1.6</v>
      </c>
      <c r="JG38" s="774">
        <v>7.9</v>
      </c>
      <c r="JH38" s="775">
        <v>51038273</v>
      </c>
      <c r="JI38" s="162">
        <v>65</v>
      </c>
      <c r="JJ38" s="162">
        <v>41.1</v>
      </c>
      <c r="JK38" s="162">
        <v>-7.85</v>
      </c>
      <c r="JL38" s="162">
        <v>-25.35</v>
      </c>
      <c r="JM38" s="162">
        <v>-62.3</v>
      </c>
      <c r="JN38" s="162">
        <v>43</v>
      </c>
      <c r="JO38" s="776">
        <v>3426</v>
      </c>
      <c r="JP38" s="776">
        <v>140346517</v>
      </c>
      <c r="JQ38" s="776">
        <v>1331835954.02</v>
      </c>
      <c r="JR38" s="776">
        <v>8900</v>
      </c>
      <c r="JS38" s="72">
        <v>33</v>
      </c>
      <c r="JT38" s="72">
        <v>24.6</v>
      </c>
      <c r="JU38" s="71">
        <v>97225</v>
      </c>
      <c r="JV38" s="71">
        <v>1240</v>
      </c>
      <c r="JW38" s="71">
        <v>1960</v>
      </c>
      <c r="JX38" s="71">
        <v>8383</v>
      </c>
      <c r="JY38" s="71">
        <v>8472</v>
      </c>
      <c r="JZ38" s="71">
        <v>8030</v>
      </c>
      <c r="KA38" s="71">
        <v>8766</v>
      </c>
      <c r="KB38" s="71">
        <v>10731</v>
      </c>
      <c r="KC38" s="71">
        <v>12729</v>
      </c>
      <c r="KD38" s="71">
        <v>10623</v>
      </c>
      <c r="KE38" s="71">
        <v>8257</v>
      </c>
      <c r="KF38" s="71">
        <v>6537</v>
      </c>
      <c r="KG38" s="71">
        <v>4836</v>
      </c>
      <c r="KH38" s="71">
        <v>5930</v>
      </c>
      <c r="KI38" s="86" t="s">
        <v>1255</v>
      </c>
      <c r="KJ38" s="86" t="s">
        <v>1255</v>
      </c>
      <c r="KK38" s="86" t="s">
        <v>1255</v>
      </c>
      <c r="KL38" s="86" t="s">
        <v>1255</v>
      </c>
      <c r="KM38" s="71">
        <v>10344</v>
      </c>
      <c r="KN38" s="71">
        <v>10616</v>
      </c>
      <c r="KO38" s="71">
        <v>10191</v>
      </c>
      <c r="KP38" s="71">
        <v>10996</v>
      </c>
      <c r="KQ38" s="71">
        <v>12145</v>
      </c>
      <c r="KR38" s="71">
        <v>13628</v>
      </c>
      <c r="KS38" s="71">
        <v>15841</v>
      </c>
      <c r="KT38" s="71">
        <v>13455</v>
      </c>
      <c r="KU38" s="71">
        <v>11428</v>
      </c>
      <c r="KV38" s="71">
        <v>10888</v>
      </c>
      <c r="KW38" s="71">
        <v>12326</v>
      </c>
      <c r="KX38" s="71">
        <v>39738</v>
      </c>
      <c r="KY38" s="86" t="s">
        <v>1255</v>
      </c>
      <c r="KZ38" s="86" t="s">
        <v>1255</v>
      </c>
      <c r="LA38" s="86" t="s">
        <v>1255</v>
      </c>
      <c r="LB38" s="86" t="s">
        <v>1255</v>
      </c>
    </row>
    <row r="39" spans="1:314" ht="12" customHeight="1">
      <c r="A39" s="3">
        <v>252018</v>
      </c>
      <c r="B39" s="555" t="s">
        <v>727</v>
      </c>
      <c r="C39" s="94">
        <v>464.51</v>
      </c>
      <c r="D39" s="71">
        <v>343817</v>
      </c>
      <c r="E39" s="72">
        <v>13.3</v>
      </c>
      <c r="F39" s="72">
        <v>59.5</v>
      </c>
      <c r="G39" s="72">
        <v>27.2</v>
      </c>
      <c r="H39" s="79">
        <v>16450</v>
      </c>
      <c r="I39" s="79">
        <v>35666</v>
      </c>
      <c r="J39" s="79">
        <v>55485</v>
      </c>
      <c r="K39" s="79">
        <v>47321</v>
      </c>
      <c r="L39" s="71">
        <v>154306</v>
      </c>
      <c r="M39" s="71">
        <v>4481</v>
      </c>
      <c r="N39" s="71">
        <v>12043</v>
      </c>
      <c r="O39" s="71">
        <v>11222</v>
      </c>
      <c r="P39" s="71">
        <v>1336</v>
      </c>
      <c r="Q39" s="71">
        <v>2360</v>
      </c>
      <c r="R39" s="79">
        <v>344703</v>
      </c>
      <c r="S39" s="71">
        <v>345070</v>
      </c>
      <c r="T39" s="71">
        <v>308476</v>
      </c>
      <c r="U39" s="71">
        <v>507360</v>
      </c>
      <c r="V39" s="71">
        <v>1505101</v>
      </c>
      <c r="W39" s="71">
        <v>543232</v>
      </c>
      <c r="X39" s="71">
        <v>891443</v>
      </c>
      <c r="Y39" s="86">
        <v>55</v>
      </c>
      <c r="Z39" s="765">
        <v>65</v>
      </c>
      <c r="AA39" s="86">
        <v>0</v>
      </c>
      <c r="AB39" s="86">
        <v>37</v>
      </c>
      <c r="AC39" s="86">
        <v>9</v>
      </c>
      <c r="AD39" s="87" t="s">
        <v>439</v>
      </c>
      <c r="AE39" s="71">
        <v>86.2</v>
      </c>
      <c r="AF39" s="71">
        <v>67.400000000000006</v>
      </c>
      <c r="AG39" s="71">
        <v>1300</v>
      </c>
      <c r="AH39" s="71">
        <v>82883</v>
      </c>
      <c r="AI39" s="71">
        <v>1300</v>
      </c>
      <c r="AJ39" s="94">
        <v>35.1</v>
      </c>
      <c r="AK39" s="765">
        <v>36</v>
      </c>
      <c r="AL39" s="71">
        <v>2793</v>
      </c>
      <c r="AM39" s="74">
        <v>37</v>
      </c>
      <c r="AN39" s="71">
        <v>18250</v>
      </c>
      <c r="AO39" s="71">
        <v>1116</v>
      </c>
      <c r="AP39" s="71">
        <v>130</v>
      </c>
      <c r="AQ39" s="102">
        <v>18</v>
      </c>
      <c r="AR39" s="71">
        <v>8865</v>
      </c>
      <c r="AS39" s="71">
        <v>636</v>
      </c>
      <c r="AT39" s="71">
        <v>28</v>
      </c>
      <c r="AU39" s="71">
        <v>247</v>
      </c>
      <c r="AV39" s="71">
        <v>12</v>
      </c>
      <c r="AW39" s="71">
        <v>37</v>
      </c>
      <c r="AX39" s="71">
        <v>1</v>
      </c>
      <c r="AY39" s="71">
        <v>1554</v>
      </c>
      <c r="AZ39" s="72">
        <v>9</v>
      </c>
      <c r="BA39" s="72">
        <v>2.9</v>
      </c>
      <c r="BB39" s="72">
        <v>100</v>
      </c>
      <c r="BC39" s="72">
        <v>90</v>
      </c>
      <c r="BD39" s="72">
        <v>72.3</v>
      </c>
      <c r="BE39" s="72">
        <v>0</v>
      </c>
      <c r="BF39" s="86">
        <v>3</v>
      </c>
      <c r="BG39" s="102">
        <v>9</v>
      </c>
      <c r="BH39" s="102">
        <v>6</v>
      </c>
      <c r="BI39" s="102">
        <v>7</v>
      </c>
      <c r="BJ39" s="102">
        <v>20</v>
      </c>
      <c r="BK39" s="102">
        <v>3</v>
      </c>
      <c r="BL39" s="102">
        <v>3</v>
      </c>
      <c r="BM39" s="102">
        <v>3</v>
      </c>
      <c r="BN39" s="102">
        <v>5</v>
      </c>
      <c r="BO39" s="74">
        <v>7</v>
      </c>
      <c r="BP39" s="71">
        <v>14609</v>
      </c>
      <c r="BQ39" s="74">
        <v>1</v>
      </c>
      <c r="BR39" s="71">
        <v>31853</v>
      </c>
      <c r="BS39" s="74">
        <v>1</v>
      </c>
      <c r="BT39" s="71">
        <v>21447</v>
      </c>
      <c r="BU39" s="74">
        <v>13</v>
      </c>
      <c r="BV39" s="71">
        <v>6076</v>
      </c>
      <c r="BW39" s="72">
        <v>54</v>
      </c>
      <c r="BX39" s="86">
        <v>1</v>
      </c>
      <c r="BY39" s="86">
        <v>5</v>
      </c>
      <c r="BZ39" s="86">
        <v>589</v>
      </c>
      <c r="CA39" s="86">
        <v>10752</v>
      </c>
      <c r="CB39" s="72">
        <v>46.4</v>
      </c>
      <c r="CC39" s="101">
        <v>0.86462493734133206</v>
      </c>
      <c r="CD39" s="72">
        <v>28.133095854922281</v>
      </c>
      <c r="CE39" s="72">
        <v>3.8504545403719068</v>
      </c>
      <c r="CF39" s="72">
        <v>61.518720000000002</v>
      </c>
      <c r="CG39" s="74">
        <v>15</v>
      </c>
      <c r="CH39" s="71">
        <v>3824</v>
      </c>
      <c r="CI39" s="74">
        <v>303</v>
      </c>
      <c r="CJ39" s="71">
        <v>1594</v>
      </c>
      <c r="CK39" s="71">
        <v>3200</v>
      </c>
      <c r="CL39" s="71">
        <v>874</v>
      </c>
      <c r="CM39" s="74">
        <v>190</v>
      </c>
      <c r="CN39" s="74">
        <v>482</v>
      </c>
      <c r="CO39" s="94">
        <v>1.38</v>
      </c>
      <c r="CP39" s="71">
        <v>0</v>
      </c>
      <c r="CQ39" s="74" t="s">
        <v>439</v>
      </c>
      <c r="CR39" s="74" t="s">
        <v>439</v>
      </c>
      <c r="CS39" s="74">
        <v>5</v>
      </c>
      <c r="CT39" s="74">
        <v>2</v>
      </c>
      <c r="CU39" s="74">
        <v>165</v>
      </c>
      <c r="CV39" s="74">
        <v>16</v>
      </c>
      <c r="CW39" s="71">
        <v>1384</v>
      </c>
      <c r="CX39" s="74">
        <v>7</v>
      </c>
      <c r="CY39" s="71">
        <v>439</v>
      </c>
      <c r="CZ39" s="86">
        <v>42</v>
      </c>
      <c r="DA39" s="86">
        <v>720</v>
      </c>
      <c r="DB39" s="86">
        <v>11</v>
      </c>
      <c r="DC39" s="86">
        <v>121</v>
      </c>
      <c r="DD39" s="86">
        <v>14</v>
      </c>
      <c r="DE39" s="86">
        <v>367</v>
      </c>
      <c r="DF39" s="71">
        <v>11741</v>
      </c>
      <c r="DG39" s="71">
        <v>3041</v>
      </c>
      <c r="DH39" s="87">
        <v>1992</v>
      </c>
      <c r="DI39" s="87">
        <v>1127193.291</v>
      </c>
      <c r="DJ39" s="87">
        <v>434609.565</v>
      </c>
      <c r="DK39" s="87">
        <v>559804.40700000001</v>
      </c>
      <c r="DL39" s="71">
        <v>93507</v>
      </c>
      <c r="DM39" s="74">
        <v>11</v>
      </c>
      <c r="DN39" s="87">
        <v>18326</v>
      </c>
      <c r="DO39" s="87">
        <v>2056</v>
      </c>
      <c r="DP39" s="87">
        <v>1384</v>
      </c>
      <c r="DQ39" s="86">
        <v>275</v>
      </c>
      <c r="DR39" s="86">
        <v>1632</v>
      </c>
      <c r="DS39" s="145">
        <v>5018</v>
      </c>
      <c r="DT39" s="79">
        <v>16047</v>
      </c>
      <c r="DU39" s="71">
        <v>3403</v>
      </c>
      <c r="DV39" s="71">
        <v>3096</v>
      </c>
      <c r="DW39" s="86">
        <v>370</v>
      </c>
      <c r="DX39" s="86">
        <v>157</v>
      </c>
      <c r="DY39" s="86">
        <v>2</v>
      </c>
      <c r="DZ39" s="86">
        <v>1911</v>
      </c>
      <c r="EA39" s="86">
        <v>50</v>
      </c>
      <c r="EB39" s="86">
        <v>15765</v>
      </c>
      <c r="EC39" s="86">
        <v>1047</v>
      </c>
      <c r="ED39" s="766">
        <v>127</v>
      </c>
      <c r="EE39" s="71">
        <v>9843</v>
      </c>
      <c r="EF39" s="767">
        <v>9130</v>
      </c>
      <c r="EG39" s="74">
        <v>4</v>
      </c>
      <c r="EH39" s="768">
        <v>3741</v>
      </c>
      <c r="EI39" s="86">
        <v>132</v>
      </c>
      <c r="EJ39" s="86">
        <v>91</v>
      </c>
      <c r="EK39" s="72">
        <v>84.62</v>
      </c>
      <c r="EL39" s="86">
        <v>84</v>
      </c>
      <c r="EM39" s="86">
        <v>476</v>
      </c>
      <c r="EN39" s="86">
        <v>1331</v>
      </c>
      <c r="EO39" s="87">
        <v>415</v>
      </c>
      <c r="EP39" s="87">
        <v>338</v>
      </c>
      <c r="EQ39" s="87">
        <v>2336</v>
      </c>
      <c r="ER39" s="71">
        <v>2463</v>
      </c>
      <c r="ES39" s="72">
        <v>85.5</v>
      </c>
      <c r="ET39" s="72">
        <v>89.6</v>
      </c>
      <c r="EU39" s="87">
        <v>1278</v>
      </c>
      <c r="EV39" s="72">
        <v>11.61</v>
      </c>
      <c r="EW39" s="87">
        <v>67015</v>
      </c>
      <c r="EX39" s="72">
        <v>35.5</v>
      </c>
      <c r="EY39" s="87">
        <v>398920</v>
      </c>
      <c r="EZ39" s="162">
        <v>4.9000000000000004</v>
      </c>
      <c r="FA39" s="86">
        <v>567</v>
      </c>
      <c r="FB39" s="86">
        <v>8</v>
      </c>
      <c r="FC39" s="120">
        <v>1448</v>
      </c>
      <c r="FD39" s="86">
        <v>87</v>
      </c>
      <c r="FE39" s="86" t="s">
        <v>1255</v>
      </c>
      <c r="FF39" s="86">
        <v>100</v>
      </c>
      <c r="FG39" s="72">
        <v>100</v>
      </c>
      <c r="FH39" s="71">
        <v>103832</v>
      </c>
      <c r="FI39" s="71">
        <v>2993</v>
      </c>
      <c r="FJ39" s="71">
        <v>1257</v>
      </c>
      <c r="FK39" s="768">
        <v>94544</v>
      </c>
      <c r="FL39" s="71">
        <v>82569</v>
      </c>
      <c r="FM39" s="71">
        <v>7809</v>
      </c>
      <c r="FN39" s="71">
        <v>4166</v>
      </c>
      <c r="FO39" s="71">
        <v>6295</v>
      </c>
      <c r="FP39" s="769">
        <v>15.3</v>
      </c>
      <c r="FQ39" s="766">
        <v>228</v>
      </c>
      <c r="FR39" s="770">
        <v>10</v>
      </c>
      <c r="FS39" s="767">
        <v>5972</v>
      </c>
      <c r="FT39" s="86">
        <v>87</v>
      </c>
      <c r="FU39" s="86">
        <v>122</v>
      </c>
      <c r="FV39" s="86">
        <v>182</v>
      </c>
      <c r="FW39" s="86">
        <v>26</v>
      </c>
      <c r="FX39" s="86">
        <v>813</v>
      </c>
      <c r="FY39" s="149">
        <v>72.101150317914858</v>
      </c>
      <c r="FZ39" s="145">
        <v>77400</v>
      </c>
      <c r="GA39" s="770">
        <v>100</v>
      </c>
      <c r="GB39" s="770">
        <v>96.4</v>
      </c>
      <c r="GC39" s="72">
        <v>98.5</v>
      </c>
      <c r="GD39" s="80">
        <v>75.400000000000006</v>
      </c>
      <c r="GE39" s="771">
        <v>74</v>
      </c>
      <c r="GF39" s="766">
        <v>10</v>
      </c>
      <c r="GG39" s="766">
        <v>54</v>
      </c>
      <c r="GH39" s="86">
        <v>656</v>
      </c>
      <c r="GI39" s="86">
        <v>8</v>
      </c>
      <c r="GJ39" s="86">
        <v>1611</v>
      </c>
      <c r="GK39" s="86">
        <v>2498</v>
      </c>
      <c r="GL39" s="86">
        <v>6</v>
      </c>
      <c r="GM39" s="768">
        <v>7364314</v>
      </c>
      <c r="GN39" s="772">
        <v>3983</v>
      </c>
      <c r="GO39" s="86" t="s">
        <v>439</v>
      </c>
      <c r="GP39" s="86" t="s">
        <v>439</v>
      </c>
      <c r="GQ39" s="71">
        <v>11230</v>
      </c>
      <c r="GR39" s="74">
        <v>54</v>
      </c>
      <c r="GS39" s="71">
        <v>1593</v>
      </c>
      <c r="GT39" s="71">
        <v>9583</v>
      </c>
      <c r="GU39" s="71">
        <v>119247</v>
      </c>
      <c r="GV39" s="71">
        <v>556</v>
      </c>
      <c r="GW39" s="71">
        <v>20624</v>
      </c>
      <c r="GX39" s="71">
        <v>98067</v>
      </c>
      <c r="GY39" s="71">
        <v>379</v>
      </c>
      <c r="GZ39" s="71">
        <v>2796</v>
      </c>
      <c r="HA39" s="71">
        <v>228907</v>
      </c>
      <c r="HB39" s="71">
        <v>1523</v>
      </c>
      <c r="HC39" s="71">
        <v>15415</v>
      </c>
      <c r="HD39" s="71">
        <v>257083</v>
      </c>
      <c r="HE39" s="71">
        <v>193</v>
      </c>
      <c r="HF39" s="71">
        <v>11660</v>
      </c>
      <c r="HG39" s="71">
        <v>397265.49</v>
      </c>
      <c r="HH39" s="74">
        <v>119</v>
      </c>
      <c r="HI39" s="86">
        <v>6560</v>
      </c>
      <c r="HJ39" s="86">
        <v>214129</v>
      </c>
      <c r="HK39" s="88">
        <v>31.13</v>
      </c>
      <c r="HL39" s="86">
        <v>1040</v>
      </c>
      <c r="HM39" s="71">
        <v>2341</v>
      </c>
      <c r="HN39" s="71">
        <v>1197</v>
      </c>
      <c r="HO39" s="87">
        <v>28</v>
      </c>
      <c r="HP39" s="72">
        <v>16.3</v>
      </c>
      <c r="HQ39" s="87">
        <v>5</v>
      </c>
      <c r="HR39" s="72">
        <v>18.399999999999999</v>
      </c>
      <c r="HS39" s="87">
        <v>1</v>
      </c>
      <c r="HT39" s="71">
        <v>1487753</v>
      </c>
      <c r="HU39" s="71">
        <v>10307800</v>
      </c>
      <c r="HV39" s="87">
        <v>1088454</v>
      </c>
      <c r="HW39" s="86">
        <v>1437729</v>
      </c>
      <c r="HX39" s="86">
        <v>202073</v>
      </c>
      <c r="HY39" s="86">
        <v>5810</v>
      </c>
      <c r="HZ39" s="86">
        <v>8010</v>
      </c>
      <c r="IA39" s="86">
        <v>203.245</v>
      </c>
      <c r="IB39" s="86">
        <v>82.046999999999997</v>
      </c>
      <c r="IC39" s="85">
        <v>69699</v>
      </c>
      <c r="ID39" s="85">
        <v>6751405</v>
      </c>
      <c r="IE39" s="85" t="s">
        <v>439</v>
      </c>
      <c r="IF39" s="79">
        <v>208</v>
      </c>
      <c r="IG39" s="79" t="s">
        <v>439</v>
      </c>
      <c r="IH39" s="85">
        <v>93</v>
      </c>
      <c r="II39" s="79" t="s">
        <v>439</v>
      </c>
      <c r="IJ39" s="85">
        <v>26080</v>
      </c>
      <c r="IK39" s="71">
        <v>158572</v>
      </c>
      <c r="IL39" s="85">
        <v>10400</v>
      </c>
      <c r="IM39" s="85">
        <v>0</v>
      </c>
      <c r="IN39" s="112">
        <v>41.21</v>
      </c>
      <c r="IO39" s="85">
        <v>280334</v>
      </c>
      <c r="IP39" s="162" t="s">
        <v>439</v>
      </c>
      <c r="IQ39" s="94">
        <v>2.1</v>
      </c>
      <c r="IR39" s="94">
        <v>2.1</v>
      </c>
      <c r="IS39" s="72">
        <v>854.2</v>
      </c>
      <c r="IT39" s="72">
        <v>854.2</v>
      </c>
      <c r="IU39" s="86" t="s">
        <v>1255</v>
      </c>
      <c r="IV39" s="86" t="s">
        <v>1255</v>
      </c>
      <c r="IW39" s="86" t="s">
        <v>1255</v>
      </c>
      <c r="IX39" s="86" t="s">
        <v>1255</v>
      </c>
      <c r="IY39" s="86" t="s">
        <v>1255</v>
      </c>
      <c r="IZ39" s="86" t="s">
        <v>1255</v>
      </c>
      <c r="JA39" s="79">
        <v>8</v>
      </c>
      <c r="JB39" s="79">
        <v>22</v>
      </c>
      <c r="JC39" s="770">
        <v>55</v>
      </c>
      <c r="JD39" s="773">
        <v>0.80500000000000005</v>
      </c>
      <c r="JE39" s="774">
        <v>88.3</v>
      </c>
      <c r="JF39" s="774">
        <v>1.4</v>
      </c>
      <c r="JG39" s="774">
        <v>6.2</v>
      </c>
      <c r="JH39" s="775">
        <v>127627467</v>
      </c>
      <c r="JI39" s="162">
        <v>42.29</v>
      </c>
      <c r="JJ39" s="162">
        <v>54.59</v>
      </c>
      <c r="JK39" s="777" t="s">
        <v>439</v>
      </c>
      <c r="JL39" s="777" t="s">
        <v>439</v>
      </c>
      <c r="JM39" s="162" t="s">
        <v>439</v>
      </c>
      <c r="JN39" s="162">
        <v>34.14</v>
      </c>
      <c r="JO39" s="776">
        <v>2401</v>
      </c>
      <c r="JP39" s="776">
        <v>248414728</v>
      </c>
      <c r="JQ39" s="776">
        <v>1177485438</v>
      </c>
      <c r="JR39" s="776">
        <v>2113</v>
      </c>
      <c r="JS39" s="72">
        <v>16</v>
      </c>
      <c r="JT39" s="72">
        <v>37.6</v>
      </c>
      <c r="JU39" s="71">
        <v>65528</v>
      </c>
      <c r="JV39" s="71">
        <v>1412</v>
      </c>
      <c r="JW39" s="71">
        <v>1384</v>
      </c>
      <c r="JX39" s="71">
        <v>5886</v>
      </c>
      <c r="JY39" s="71">
        <v>6323</v>
      </c>
      <c r="JZ39" s="71">
        <v>6563</v>
      </c>
      <c r="KA39" s="71">
        <v>7331</v>
      </c>
      <c r="KB39" s="71">
        <v>9202</v>
      </c>
      <c r="KC39" s="71">
        <v>11232</v>
      </c>
      <c r="KD39" s="71">
        <v>9715</v>
      </c>
      <c r="KE39" s="71">
        <v>8212</v>
      </c>
      <c r="KF39" s="71">
        <v>6176</v>
      </c>
      <c r="KG39" s="71">
        <v>3978</v>
      </c>
      <c r="KH39" s="71">
        <v>4820</v>
      </c>
      <c r="KI39" s="86" t="s">
        <v>1255</v>
      </c>
      <c r="KJ39" s="86" t="s">
        <v>1255</v>
      </c>
      <c r="KK39" s="86" t="s">
        <v>1255</v>
      </c>
      <c r="KL39" s="86" t="s">
        <v>1255</v>
      </c>
      <c r="KM39" s="71">
        <v>8432</v>
      </c>
      <c r="KN39" s="71">
        <v>8290</v>
      </c>
      <c r="KO39" s="71">
        <v>7402</v>
      </c>
      <c r="KP39" s="71">
        <v>8472</v>
      </c>
      <c r="KQ39" s="71">
        <v>9886</v>
      </c>
      <c r="KR39" s="71">
        <v>11700</v>
      </c>
      <c r="KS39" s="71">
        <v>13856</v>
      </c>
      <c r="KT39" s="71">
        <v>12193</v>
      </c>
      <c r="KU39" s="71">
        <v>11254</v>
      </c>
      <c r="KV39" s="71">
        <v>10398</v>
      </c>
      <c r="KW39" s="71">
        <v>10973</v>
      </c>
      <c r="KX39" s="71">
        <v>39585</v>
      </c>
      <c r="KY39" s="86" t="s">
        <v>1255</v>
      </c>
      <c r="KZ39" s="86" t="s">
        <v>1255</v>
      </c>
      <c r="LA39" s="86" t="s">
        <v>1255</v>
      </c>
      <c r="LB39" s="86" t="s">
        <v>1255</v>
      </c>
    </row>
    <row r="40" spans="1:314" ht="12" customHeight="1">
      <c r="A40" s="3">
        <v>272035</v>
      </c>
      <c r="B40" s="555" t="s">
        <v>728</v>
      </c>
      <c r="C40" s="94">
        <v>36.6</v>
      </c>
      <c r="D40" s="71">
        <v>407867</v>
      </c>
      <c r="E40" s="72">
        <v>13.6</v>
      </c>
      <c r="F40" s="72">
        <v>60.7</v>
      </c>
      <c r="G40" s="72">
        <v>25.8</v>
      </c>
      <c r="H40" s="79">
        <v>20166</v>
      </c>
      <c r="I40" s="79">
        <v>43187</v>
      </c>
      <c r="J40" s="79">
        <v>65798</v>
      </c>
      <c r="K40" s="71">
        <v>60495</v>
      </c>
      <c r="L40" s="71">
        <v>195697</v>
      </c>
      <c r="M40" s="71">
        <v>5904</v>
      </c>
      <c r="N40" s="71">
        <v>19149</v>
      </c>
      <c r="O40" s="71">
        <v>18741</v>
      </c>
      <c r="P40" s="71">
        <v>3744</v>
      </c>
      <c r="Q40" s="71">
        <v>3000</v>
      </c>
      <c r="R40" s="79">
        <v>399965</v>
      </c>
      <c r="S40" s="71">
        <v>401558</v>
      </c>
      <c r="T40" s="71">
        <v>351933</v>
      </c>
      <c r="U40" s="71">
        <v>204595</v>
      </c>
      <c r="V40" s="71">
        <v>3270344</v>
      </c>
      <c r="W40" s="71">
        <v>1179414</v>
      </c>
      <c r="X40" s="71">
        <v>1045857</v>
      </c>
      <c r="Y40" s="86">
        <v>35</v>
      </c>
      <c r="Z40" s="765">
        <v>41</v>
      </c>
      <c r="AA40" s="86">
        <v>38</v>
      </c>
      <c r="AB40" s="86">
        <v>2</v>
      </c>
      <c r="AC40" s="86">
        <v>2</v>
      </c>
      <c r="AD40" s="87" t="s">
        <v>439</v>
      </c>
      <c r="AE40" s="71">
        <v>74</v>
      </c>
      <c r="AF40" s="71">
        <v>3657</v>
      </c>
      <c r="AG40" s="71">
        <v>1344</v>
      </c>
      <c r="AH40" s="71">
        <v>255837</v>
      </c>
      <c r="AI40" s="71" t="s">
        <v>439</v>
      </c>
      <c r="AJ40" s="94">
        <v>79.2</v>
      </c>
      <c r="AK40" s="765">
        <v>18</v>
      </c>
      <c r="AL40" s="71">
        <v>3173</v>
      </c>
      <c r="AM40" s="74">
        <v>41</v>
      </c>
      <c r="AN40" s="71">
        <v>22315</v>
      </c>
      <c r="AO40" s="71">
        <v>1302</v>
      </c>
      <c r="AP40" s="71">
        <v>318</v>
      </c>
      <c r="AQ40" s="102">
        <v>17</v>
      </c>
      <c r="AR40" s="71">
        <v>9602</v>
      </c>
      <c r="AS40" s="71">
        <v>670</v>
      </c>
      <c r="AT40" s="71">
        <v>10</v>
      </c>
      <c r="AU40" s="71">
        <v>460</v>
      </c>
      <c r="AV40" s="71">
        <v>28</v>
      </c>
      <c r="AW40" s="71">
        <v>117</v>
      </c>
      <c r="AX40" s="71">
        <v>17</v>
      </c>
      <c r="AY40" s="71">
        <v>7035</v>
      </c>
      <c r="AZ40" s="72" t="s">
        <v>439</v>
      </c>
      <c r="BA40" s="72" t="s">
        <v>439</v>
      </c>
      <c r="BB40" s="72">
        <v>94.707520891364908</v>
      </c>
      <c r="BC40" s="72">
        <v>109.3</v>
      </c>
      <c r="BD40" s="72">
        <v>104.7</v>
      </c>
      <c r="BE40" s="72">
        <v>100</v>
      </c>
      <c r="BF40" s="86">
        <v>10</v>
      </c>
      <c r="BG40" s="102">
        <v>10</v>
      </c>
      <c r="BH40" s="102">
        <v>6</v>
      </c>
      <c r="BI40" s="102">
        <v>6</v>
      </c>
      <c r="BJ40" s="102">
        <v>2528</v>
      </c>
      <c r="BK40" s="86">
        <v>2</v>
      </c>
      <c r="BL40" s="86">
        <v>2</v>
      </c>
      <c r="BM40" s="102">
        <v>2</v>
      </c>
      <c r="BN40" s="102">
        <v>4</v>
      </c>
      <c r="BO40" s="74">
        <v>6</v>
      </c>
      <c r="BP40" s="71">
        <v>27430</v>
      </c>
      <c r="BQ40" s="74" t="s">
        <v>439</v>
      </c>
      <c r="BR40" s="71" t="s">
        <v>439</v>
      </c>
      <c r="BS40" s="74">
        <v>4</v>
      </c>
      <c r="BT40" s="71">
        <v>40188.6</v>
      </c>
      <c r="BU40" s="74">
        <v>2</v>
      </c>
      <c r="BV40" s="71">
        <v>1219</v>
      </c>
      <c r="BW40" s="72">
        <v>55.4</v>
      </c>
      <c r="BX40" s="86">
        <v>1</v>
      </c>
      <c r="BY40" s="86">
        <v>2</v>
      </c>
      <c r="BZ40" s="86">
        <v>196</v>
      </c>
      <c r="CA40" s="86">
        <v>9837</v>
      </c>
      <c r="CB40" s="72">
        <v>50.6</v>
      </c>
      <c r="CC40" s="101">
        <v>0.64</v>
      </c>
      <c r="CD40" s="72">
        <v>19.2</v>
      </c>
      <c r="CE40" s="72">
        <v>3.9822135316292666</v>
      </c>
      <c r="CF40" s="72">
        <v>61.456020000000002</v>
      </c>
      <c r="CG40" s="74">
        <v>19</v>
      </c>
      <c r="CH40" s="71">
        <v>3972</v>
      </c>
      <c r="CI40" s="74">
        <v>436</v>
      </c>
      <c r="CJ40" s="71">
        <v>829</v>
      </c>
      <c r="CK40" s="71">
        <v>4025</v>
      </c>
      <c r="CL40" s="71">
        <v>1177</v>
      </c>
      <c r="CM40" s="74">
        <v>215</v>
      </c>
      <c r="CN40" s="74">
        <v>736</v>
      </c>
      <c r="CO40" s="94">
        <v>1.37</v>
      </c>
      <c r="CP40" s="71">
        <v>105787060</v>
      </c>
      <c r="CQ40" s="74">
        <v>2</v>
      </c>
      <c r="CR40" s="74">
        <v>80</v>
      </c>
      <c r="CS40" s="74">
        <v>6</v>
      </c>
      <c r="CT40" s="74">
        <v>1</v>
      </c>
      <c r="CU40" s="74">
        <v>70</v>
      </c>
      <c r="CV40" s="74">
        <v>14</v>
      </c>
      <c r="CW40" s="71">
        <v>1182</v>
      </c>
      <c r="CX40" s="74">
        <v>10</v>
      </c>
      <c r="CY40" s="71">
        <v>809</v>
      </c>
      <c r="CZ40" s="86">
        <v>30</v>
      </c>
      <c r="DA40" s="86">
        <v>529</v>
      </c>
      <c r="DB40" s="86">
        <v>8</v>
      </c>
      <c r="DC40" s="86">
        <v>63</v>
      </c>
      <c r="DD40" s="86">
        <v>20</v>
      </c>
      <c r="DE40" s="86">
        <v>541</v>
      </c>
      <c r="DF40" s="71">
        <v>15552</v>
      </c>
      <c r="DG40" s="71">
        <v>2672</v>
      </c>
      <c r="DH40" s="87">
        <v>2000</v>
      </c>
      <c r="DI40" s="87">
        <v>1802346.2150000001</v>
      </c>
      <c r="DJ40" s="87">
        <v>428050.14399999997</v>
      </c>
      <c r="DK40" s="87">
        <v>584315.27099999995</v>
      </c>
      <c r="DL40" s="71">
        <v>105059</v>
      </c>
      <c r="DM40" s="74">
        <v>14</v>
      </c>
      <c r="DN40" s="87">
        <v>24819</v>
      </c>
      <c r="DO40" s="87">
        <v>2577</v>
      </c>
      <c r="DP40" s="87">
        <v>2010</v>
      </c>
      <c r="DQ40" s="86">
        <v>42</v>
      </c>
      <c r="DR40" s="86">
        <v>1613</v>
      </c>
      <c r="DS40" s="145">
        <v>6516</v>
      </c>
      <c r="DT40" s="71">
        <v>13494</v>
      </c>
      <c r="DU40" s="71">
        <v>3564</v>
      </c>
      <c r="DV40" s="71">
        <v>4398</v>
      </c>
      <c r="DW40" s="86">
        <v>459</v>
      </c>
      <c r="DX40" s="86">
        <v>228</v>
      </c>
      <c r="DY40" s="86">
        <v>12</v>
      </c>
      <c r="DZ40" s="86">
        <v>2354</v>
      </c>
      <c r="EA40" s="86">
        <v>116</v>
      </c>
      <c r="EB40" s="86">
        <v>8462</v>
      </c>
      <c r="EC40" s="86">
        <v>1060</v>
      </c>
      <c r="ED40" s="766">
        <v>118</v>
      </c>
      <c r="EE40" s="71">
        <v>11898</v>
      </c>
      <c r="EF40" s="767">
        <v>11033</v>
      </c>
      <c r="EG40" s="74">
        <v>0</v>
      </c>
      <c r="EH40" s="768">
        <v>2797</v>
      </c>
      <c r="EI40" s="86">
        <v>104</v>
      </c>
      <c r="EJ40" s="86">
        <v>105</v>
      </c>
      <c r="EK40" s="72">
        <v>70</v>
      </c>
      <c r="EL40" s="86">
        <v>72</v>
      </c>
      <c r="EM40" s="86">
        <v>44</v>
      </c>
      <c r="EN40" s="86">
        <v>1764</v>
      </c>
      <c r="EO40" s="87">
        <v>353</v>
      </c>
      <c r="EP40" s="87">
        <v>114</v>
      </c>
      <c r="EQ40" s="87">
        <v>2958</v>
      </c>
      <c r="ER40" s="71">
        <v>3184</v>
      </c>
      <c r="ES40" s="72">
        <v>98.1</v>
      </c>
      <c r="ET40" s="72">
        <v>95.1</v>
      </c>
      <c r="EU40" s="87">
        <v>617</v>
      </c>
      <c r="EV40" s="72">
        <v>23.6</v>
      </c>
      <c r="EW40" s="87">
        <v>76412</v>
      </c>
      <c r="EX40" s="72">
        <v>25.5</v>
      </c>
      <c r="EY40" s="87">
        <v>413214</v>
      </c>
      <c r="EZ40" s="162">
        <v>5.9</v>
      </c>
      <c r="FA40" s="86">
        <v>73</v>
      </c>
      <c r="FB40" s="86">
        <v>5</v>
      </c>
      <c r="FC40" s="120">
        <v>1410</v>
      </c>
      <c r="FD40" s="86">
        <v>141</v>
      </c>
      <c r="FE40" s="86" t="s">
        <v>1255</v>
      </c>
      <c r="FF40" s="86">
        <v>100</v>
      </c>
      <c r="FG40" s="72">
        <v>100</v>
      </c>
      <c r="FH40" s="71">
        <v>121508</v>
      </c>
      <c r="FI40" s="71">
        <v>6770</v>
      </c>
      <c r="FJ40" s="71">
        <v>0</v>
      </c>
      <c r="FK40" s="768">
        <v>109929</v>
      </c>
      <c r="FL40" s="71">
        <v>90527</v>
      </c>
      <c r="FM40" s="71">
        <v>14415</v>
      </c>
      <c r="FN40" s="71">
        <v>4987</v>
      </c>
      <c r="FO40" s="71">
        <v>4809</v>
      </c>
      <c r="FP40" s="769">
        <v>15.57</v>
      </c>
      <c r="FQ40" s="766">
        <v>432</v>
      </c>
      <c r="FR40" s="770">
        <v>4</v>
      </c>
      <c r="FS40" s="767">
        <v>16614</v>
      </c>
      <c r="FT40" s="86">
        <v>0</v>
      </c>
      <c r="FU40" s="86">
        <v>62</v>
      </c>
      <c r="FV40" s="86">
        <v>646</v>
      </c>
      <c r="FW40" s="96">
        <v>38</v>
      </c>
      <c r="FX40" s="95">
        <v>1575</v>
      </c>
      <c r="FY40" s="149">
        <v>55.729970884352184</v>
      </c>
      <c r="FZ40" s="145">
        <v>229900</v>
      </c>
      <c r="GA40" s="770">
        <v>100</v>
      </c>
      <c r="GB40" s="770">
        <v>98.3</v>
      </c>
      <c r="GC40" s="72">
        <v>99.9</v>
      </c>
      <c r="GD40" s="80">
        <v>82.1</v>
      </c>
      <c r="GE40" s="771">
        <v>82</v>
      </c>
      <c r="GF40" s="766">
        <v>10</v>
      </c>
      <c r="GG40" s="766">
        <v>71</v>
      </c>
      <c r="GH40" s="86">
        <v>841</v>
      </c>
      <c r="GI40" s="86">
        <v>1</v>
      </c>
      <c r="GJ40" s="86">
        <v>1614</v>
      </c>
      <c r="GK40" s="86">
        <v>2914</v>
      </c>
      <c r="GL40" s="86">
        <v>7</v>
      </c>
      <c r="GM40" s="768" t="s">
        <v>439</v>
      </c>
      <c r="GN40" s="772">
        <v>1311</v>
      </c>
      <c r="GO40" s="86" t="s">
        <v>439</v>
      </c>
      <c r="GP40" s="86" t="s">
        <v>439</v>
      </c>
      <c r="GQ40" s="71">
        <v>13180</v>
      </c>
      <c r="GR40" s="74">
        <v>12</v>
      </c>
      <c r="GS40" s="71">
        <v>2140</v>
      </c>
      <c r="GT40" s="71">
        <v>11028</v>
      </c>
      <c r="GU40" s="71">
        <v>130490</v>
      </c>
      <c r="GV40" s="71">
        <v>80</v>
      </c>
      <c r="GW40" s="71">
        <v>21725</v>
      </c>
      <c r="GX40" s="71">
        <v>108685</v>
      </c>
      <c r="GY40" s="71">
        <v>484</v>
      </c>
      <c r="GZ40" s="71">
        <v>5568</v>
      </c>
      <c r="HA40" s="71">
        <v>916040</v>
      </c>
      <c r="HB40" s="71">
        <v>1564</v>
      </c>
      <c r="HC40" s="71">
        <v>14705</v>
      </c>
      <c r="HD40" s="71">
        <v>300438</v>
      </c>
      <c r="HE40" s="71">
        <v>438</v>
      </c>
      <c r="HF40" s="71">
        <v>10273</v>
      </c>
      <c r="HG40" s="71">
        <v>303425.14</v>
      </c>
      <c r="HH40" s="74">
        <v>201</v>
      </c>
      <c r="HI40" s="86">
        <v>8438</v>
      </c>
      <c r="HJ40" s="86">
        <v>185820</v>
      </c>
      <c r="HK40" s="501">
        <v>0.54</v>
      </c>
      <c r="HL40" s="86">
        <v>0</v>
      </c>
      <c r="HM40" s="71">
        <v>238</v>
      </c>
      <c r="HN40" s="71">
        <v>67</v>
      </c>
      <c r="HO40" s="87">
        <v>0</v>
      </c>
      <c r="HP40" s="72">
        <v>1.2</v>
      </c>
      <c r="HQ40" s="87">
        <v>0</v>
      </c>
      <c r="HR40" s="72">
        <v>0</v>
      </c>
      <c r="HS40" s="87">
        <v>0</v>
      </c>
      <c r="HT40" s="71">
        <v>626462</v>
      </c>
      <c r="HU40" s="71">
        <v>4176439</v>
      </c>
      <c r="HV40" s="86">
        <v>491665.6</v>
      </c>
      <c r="HW40" s="86">
        <v>619634.6</v>
      </c>
      <c r="HX40" s="86">
        <v>215605.8</v>
      </c>
      <c r="HY40" s="86">
        <v>3070</v>
      </c>
      <c r="HZ40" s="86">
        <v>1650</v>
      </c>
      <c r="IA40" s="86">
        <v>78340</v>
      </c>
      <c r="IB40" s="86">
        <v>68745</v>
      </c>
      <c r="IC40" s="85">
        <v>59337</v>
      </c>
      <c r="ID40" s="85">
        <v>16149790</v>
      </c>
      <c r="IE40" s="85">
        <v>0</v>
      </c>
      <c r="IF40" s="79">
        <v>97</v>
      </c>
      <c r="IG40" s="79">
        <v>0</v>
      </c>
      <c r="IH40" s="85">
        <v>63</v>
      </c>
      <c r="II40" s="79">
        <v>0</v>
      </c>
      <c r="IJ40" s="85">
        <v>56633</v>
      </c>
      <c r="IK40" s="71">
        <v>113463</v>
      </c>
      <c r="IL40" s="79">
        <v>11991</v>
      </c>
      <c r="IM40" s="113">
        <v>0</v>
      </c>
      <c r="IN40" s="112">
        <v>36.39</v>
      </c>
      <c r="IO40" s="85">
        <v>401558</v>
      </c>
      <c r="IP40" s="162" t="s">
        <v>439</v>
      </c>
      <c r="IQ40" s="94">
        <v>3.5</v>
      </c>
      <c r="IR40" s="94">
        <v>1.8</v>
      </c>
      <c r="IS40" s="72">
        <v>154.4</v>
      </c>
      <c r="IT40" s="72">
        <v>153.80000000000001</v>
      </c>
      <c r="IU40" s="86" t="s">
        <v>1255</v>
      </c>
      <c r="IV40" s="86" t="s">
        <v>1255</v>
      </c>
      <c r="IW40" s="86" t="s">
        <v>1255</v>
      </c>
      <c r="IX40" s="86" t="s">
        <v>1255</v>
      </c>
      <c r="IY40" s="86" t="s">
        <v>1255</v>
      </c>
      <c r="IZ40" s="86" t="s">
        <v>1255</v>
      </c>
      <c r="JA40" s="79">
        <v>7</v>
      </c>
      <c r="JB40" s="79">
        <v>18</v>
      </c>
      <c r="JC40" s="770">
        <v>38</v>
      </c>
      <c r="JD40" s="773">
        <v>0.88900000000000001</v>
      </c>
      <c r="JE40" s="774">
        <v>84.9</v>
      </c>
      <c r="JF40" s="774">
        <v>2.8</v>
      </c>
      <c r="JG40" s="774">
        <v>6.1</v>
      </c>
      <c r="JH40" s="775">
        <v>89407265</v>
      </c>
      <c r="JI40" s="162">
        <v>45.5</v>
      </c>
      <c r="JJ40" s="162">
        <v>51</v>
      </c>
      <c r="JK40" s="162" t="s">
        <v>439</v>
      </c>
      <c r="JL40" s="162" t="s">
        <v>439</v>
      </c>
      <c r="JM40" s="162" t="s">
        <v>439</v>
      </c>
      <c r="JN40" s="162">
        <v>37.700000000000003</v>
      </c>
      <c r="JO40" s="776">
        <v>3544</v>
      </c>
      <c r="JP40" s="776">
        <v>177080077</v>
      </c>
      <c r="JQ40" s="776">
        <v>2073648696.0799999</v>
      </c>
      <c r="JR40" s="776">
        <v>13798</v>
      </c>
      <c r="JS40" s="72">
        <v>43</v>
      </c>
      <c r="JT40" s="72">
        <v>32.799999999999997</v>
      </c>
      <c r="JU40" s="71">
        <v>78542</v>
      </c>
      <c r="JV40" s="71">
        <v>1214</v>
      </c>
      <c r="JW40" s="71">
        <v>1300</v>
      </c>
      <c r="JX40" s="71">
        <v>5720</v>
      </c>
      <c r="JY40" s="71">
        <v>6745</v>
      </c>
      <c r="JZ40" s="71">
        <v>6684</v>
      </c>
      <c r="KA40" s="71">
        <v>7136</v>
      </c>
      <c r="KB40" s="71">
        <v>8915</v>
      </c>
      <c r="KC40" s="71">
        <v>11266</v>
      </c>
      <c r="KD40" s="71">
        <v>10257</v>
      </c>
      <c r="KE40" s="71">
        <v>8617</v>
      </c>
      <c r="KF40" s="71">
        <v>5863</v>
      </c>
      <c r="KG40" s="71">
        <v>4157</v>
      </c>
      <c r="KH40" s="71">
        <v>5806</v>
      </c>
      <c r="KI40" s="86" t="s">
        <v>1255</v>
      </c>
      <c r="KJ40" s="86" t="s">
        <v>1255</v>
      </c>
      <c r="KK40" s="86" t="s">
        <v>1255</v>
      </c>
      <c r="KL40" s="86" t="s">
        <v>1255</v>
      </c>
      <c r="KM40" s="71">
        <v>7757</v>
      </c>
      <c r="KN40" s="71">
        <v>8250</v>
      </c>
      <c r="KO40" s="71">
        <v>7987</v>
      </c>
      <c r="KP40" s="71">
        <v>9166</v>
      </c>
      <c r="KQ40" s="71">
        <v>10400</v>
      </c>
      <c r="KR40" s="71">
        <v>12240</v>
      </c>
      <c r="KS40" s="71">
        <v>14876</v>
      </c>
      <c r="KT40" s="71">
        <v>13610</v>
      </c>
      <c r="KU40" s="71">
        <v>12030</v>
      </c>
      <c r="KV40" s="71">
        <v>9961</v>
      </c>
      <c r="KW40" s="71">
        <v>10545</v>
      </c>
      <c r="KX40" s="71">
        <v>42739</v>
      </c>
      <c r="KY40" s="86" t="s">
        <v>1255</v>
      </c>
      <c r="KZ40" s="86" t="s">
        <v>1255</v>
      </c>
      <c r="LA40" s="86" t="s">
        <v>1255</v>
      </c>
      <c r="LB40" s="86" t="s">
        <v>1255</v>
      </c>
    </row>
    <row r="41" spans="1:314" ht="12" customHeight="1">
      <c r="A41" s="3">
        <v>272051</v>
      </c>
      <c r="B41" s="555" t="s">
        <v>856</v>
      </c>
      <c r="C41" s="94">
        <v>36.090000000000003</v>
      </c>
      <c r="D41" s="71">
        <v>378781</v>
      </c>
      <c r="E41" s="72">
        <v>13.864739783674471</v>
      </c>
      <c r="F41" s="72">
        <v>62.361892491967652</v>
      </c>
      <c r="G41" s="72">
        <v>23.773367724357875</v>
      </c>
      <c r="H41" s="79">
        <v>19925</v>
      </c>
      <c r="I41" s="79">
        <v>41916</v>
      </c>
      <c r="J41" s="79">
        <v>63018</v>
      </c>
      <c r="K41" s="71">
        <v>47668</v>
      </c>
      <c r="L41" s="71">
        <v>179397</v>
      </c>
      <c r="M41" s="71">
        <v>5420</v>
      </c>
      <c r="N41" s="71">
        <v>23055</v>
      </c>
      <c r="O41" s="71">
        <v>19982</v>
      </c>
      <c r="P41" s="71">
        <v>1598</v>
      </c>
      <c r="Q41" s="71">
        <v>2987</v>
      </c>
      <c r="R41" s="79">
        <v>388826</v>
      </c>
      <c r="S41" s="71">
        <v>385567</v>
      </c>
      <c r="T41" s="71">
        <v>373037</v>
      </c>
      <c r="U41" s="71">
        <v>158753</v>
      </c>
      <c r="V41" s="71">
        <v>3693591</v>
      </c>
      <c r="W41" s="71">
        <v>1464770</v>
      </c>
      <c r="X41" s="71">
        <v>1266487</v>
      </c>
      <c r="Y41" s="86">
        <v>18</v>
      </c>
      <c r="Z41" s="765">
        <v>36</v>
      </c>
      <c r="AA41" s="86">
        <v>36</v>
      </c>
      <c r="AB41" s="86">
        <v>0</v>
      </c>
      <c r="AC41" s="86">
        <v>0</v>
      </c>
      <c r="AD41" s="87" t="s">
        <v>439</v>
      </c>
      <c r="AE41" s="71">
        <v>782</v>
      </c>
      <c r="AF41" s="71">
        <v>509</v>
      </c>
      <c r="AG41" s="71">
        <v>1382</v>
      </c>
      <c r="AH41" s="71">
        <v>352392</v>
      </c>
      <c r="AI41" s="71" t="s">
        <v>439</v>
      </c>
      <c r="AJ41" s="94">
        <v>77.099999999999994</v>
      </c>
      <c r="AK41" s="765">
        <v>29</v>
      </c>
      <c r="AL41" s="71">
        <v>4650</v>
      </c>
      <c r="AM41" s="74">
        <v>36</v>
      </c>
      <c r="AN41" s="71">
        <v>21343</v>
      </c>
      <c r="AO41" s="71">
        <v>1316</v>
      </c>
      <c r="AP41" s="71">
        <v>316</v>
      </c>
      <c r="AQ41" s="102">
        <v>18</v>
      </c>
      <c r="AR41" s="71">
        <v>8938</v>
      </c>
      <c r="AS41" s="71">
        <v>717</v>
      </c>
      <c r="AT41" s="71">
        <v>7</v>
      </c>
      <c r="AU41" s="71">
        <v>486</v>
      </c>
      <c r="AV41" s="71">
        <v>31</v>
      </c>
      <c r="AW41" s="71">
        <v>49</v>
      </c>
      <c r="AX41" s="71">
        <v>12</v>
      </c>
      <c r="AY41" s="71">
        <v>15047</v>
      </c>
      <c r="AZ41" s="72">
        <v>4</v>
      </c>
      <c r="BA41" s="72">
        <v>1</v>
      </c>
      <c r="BB41" s="72">
        <v>100</v>
      </c>
      <c r="BC41" s="72">
        <v>107.8</v>
      </c>
      <c r="BD41" s="72">
        <v>107.1</v>
      </c>
      <c r="BE41" s="72" t="s">
        <v>439</v>
      </c>
      <c r="BF41" s="86">
        <v>24</v>
      </c>
      <c r="BG41" s="102">
        <v>24</v>
      </c>
      <c r="BH41" s="102">
        <v>20</v>
      </c>
      <c r="BI41" s="102">
        <v>5</v>
      </c>
      <c r="BJ41" s="102">
        <v>46</v>
      </c>
      <c r="BK41" s="86">
        <v>0</v>
      </c>
      <c r="BL41" s="86">
        <v>0</v>
      </c>
      <c r="BM41" s="102">
        <v>0</v>
      </c>
      <c r="BN41" s="102">
        <v>0</v>
      </c>
      <c r="BO41" s="74">
        <v>5</v>
      </c>
      <c r="BP41" s="71">
        <v>29727</v>
      </c>
      <c r="BQ41" s="74">
        <v>1</v>
      </c>
      <c r="BR41" s="71">
        <v>30975</v>
      </c>
      <c r="BS41" s="74">
        <v>4</v>
      </c>
      <c r="BT41" s="71">
        <v>46281</v>
      </c>
      <c r="BU41" s="74">
        <v>2</v>
      </c>
      <c r="BV41" s="71">
        <v>4735</v>
      </c>
      <c r="BW41" s="72">
        <v>50.6</v>
      </c>
      <c r="BX41" s="86">
        <v>1</v>
      </c>
      <c r="BY41" s="86">
        <v>5</v>
      </c>
      <c r="BZ41" s="86">
        <v>70</v>
      </c>
      <c r="CA41" s="86">
        <v>47553</v>
      </c>
      <c r="CB41" s="72">
        <v>64.2</v>
      </c>
      <c r="CC41" s="101">
        <v>1.1399999999999999</v>
      </c>
      <c r="CD41" s="72" t="s">
        <v>439</v>
      </c>
      <c r="CE41" s="72">
        <v>3.6138975287281596</v>
      </c>
      <c r="CF41" s="72">
        <v>62.54081</v>
      </c>
      <c r="CG41" s="74">
        <v>15</v>
      </c>
      <c r="CH41" s="71">
        <v>4595</v>
      </c>
      <c r="CI41" s="74">
        <v>363</v>
      </c>
      <c r="CJ41" s="71">
        <v>2462</v>
      </c>
      <c r="CK41" s="71">
        <v>3221</v>
      </c>
      <c r="CL41" s="71">
        <v>883</v>
      </c>
      <c r="CM41" s="74">
        <v>149</v>
      </c>
      <c r="CN41" s="74">
        <v>490</v>
      </c>
      <c r="CO41" s="94">
        <v>1.37</v>
      </c>
      <c r="CP41" s="71">
        <v>3183336</v>
      </c>
      <c r="CQ41" s="74">
        <v>1</v>
      </c>
      <c r="CR41" s="74">
        <v>1</v>
      </c>
      <c r="CS41" s="74">
        <v>1</v>
      </c>
      <c r="CT41" s="74" t="s">
        <v>439</v>
      </c>
      <c r="CU41" s="74" t="s">
        <v>439</v>
      </c>
      <c r="CV41" s="74">
        <v>17</v>
      </c>
      <c r="CW41" s="71">
        <v>1500</v>
      </c>
      <c r="CX41" s="74">
        <v>7</v>
      </c>
      <c r="CY41" s="71">
        <v>818</v>
      </c>
      <c r="CZ41" s="86">
        <v>18</v>
      </c>
      <c r="DA41" s="86">
        <v>289</v>
      </c>
      <c r="DB41" s="86">
        <v>8</v>
      </c>
      <c r="DC41" s="86">
        <v>92</v>
      </c>
      <c r="DD41" s="86">
        <v>8</v>
      </c>
      <c r="DE41" s="86">
        <v>206</v>
      </c>
      <c r="DF41" s="71">
        <v>11163</v>
      </c>
      <c r="DG41" s="71">
        <v>1993</v>
      </c>
      <c r="DH41" s="87">
        <v>1913</v>
      </c>
      <c r="DI41" s="87">
        <v>1287216.08</v>
      </c>
      <c r="DJ41" s="87">
        <v>259939.22500000001</v>
      </c>
      <c r="DK41" s="87">
        <v>559894.55099999998</v>
      </c>
      <c r="DL41" s="71">
        <v>90322</v>
      </c>
      <c r="DM41" s="74">
        <v>16</v>
      </c>
      <c r="DN41" s="87">
        <v>17909</v>
      </c>
      <c r="DO41" s="87">
        <v>2032</v>
      </c>
      <c r="DP41" s="87">
        <v>1413</v>
      </c>
      <c r="DQ41" s="86">
        <v>91</v>
      </c>
      <c r="DR41" s="86">
        <v>1921</v>
      </c>
      <c r="DS41" s="145">
        <v>11517</v>
      </c>
      <c r="DT41" s="71">
        <v>12292</v>
      </c>
      <c r="DU41" s="71">
        <v>3476</v>
      </c>
      <c r="DV41" s="71">
        <v>3292</v>
      </c>
      <c r="DW41" s="86">
        <v>468</v>
      </c>
      <c r="DX41" s="86">
        <v>173</v>
      </c>
      <c r="DY41" s="86">
        <v>2</v>
      </c>
      <c r="DZ41" s="86">
        <v>2463</v>
      </c>
      <c r="EA41" s="86">
        <v>104</v>
      </c>
      <c r="EB41" s="86">
        <v>15259</v>
      </c>
      <c r="EC41" s="86">
        <v>1121</v>
      </c>
      <c r="ED41" s="766">
        <v>117</v>
      </c>
      <c r="EE41" s="71">
        <v>8721</v>
      </c>
      <c r="EF41" s="767">
        <v>8339</v>
      </c>
      <c r="EG41" s="74">
        <v>0</v>
      </c>
      <c r="EH41" s="768">
        <v>1479</v>
      </c>
      <c r="EI41" s="86">
        <v>104</v>
      </c>
      <c r="EJ41" s="86">
        <v>108</v>
      </c>
      <c r="EK41" s="72">
        <v>72.400000000000006</v>
      </c>
      <c r="EL41" s="86">
        <v>61</v>
      </c>
      <c r="EM41" s="86">
        <v>281</v>
      </c>
      <c r="EN41" s="86">
        <v>1460</v>
      </c>
      <c r="EO41" s="87">
        <v>202</v>
      </c>
      <c r="EP41" s="87">
        <v>143</v>
      </c>
      <c r="EQ41" s="87">
        <v>1552</v>
      </c>
      <c r="ER41" s="71">
        <v>2972</v>
      </c>
      <c r="ES41" s="72">
        <v>93.3</v>
      </c>
      <c r="ET41" s="72">
        <v>93</v>
      </c>
      <c r="EU41" s="87">
        <v>1385</v>
      </c>
      <c r="EV41" s="72">
        <v>14.39</v>
      </c>
      <c r="EW41" s="87">
        <v>64898</v>
      </c>
      <c r="EX41" s="72">
        <v>42.8</v>
      </c>
      <c r="EY41" s="87">
        <v>414757</v>
      </c>
      <c r="EZ41" s="162">
        <v>4.3</v>
      </c>
      <c r="FA41" s="86">
        <v>109</v>
      </c>
      <c r="FB41" s="86">
        <v>12</v>
      </c>
      <c r="FC41" s="120">
        <v>4023</v>
      </c>
      <c r="FD41" s="86">
        <v>163</v>
      </c>
      <c r="FE41" s="86" t="s">
        <v>1255</v>
      </c>
      <c r="FF41" s="86">
        <v>100</v>
      </c>
      <c r="FG41" s="72">
        <v>100</v>
      </c>
      <c r="FH41" s="71">
        <v>114459</v>
      </c>
      <c r="FI41" s="71">
        <v>4342</v>
      </c>
      <c r="FJ41" s="71">
        <v>0</v>
      </c>
      <c r="FK41" s="768">
        <v>103271</v>
      </c>
      <c r="FL41" s="71">
        <v>86176</v>
      </c>
      <c r="FM41" s="71">
        <v>8234</v>
      </c>
      <c r="FN41" s="71">
        <v>8861</v>
      </c>
      <c r="FO41" s="71">
        <v>6846</v>
      </c>
      <c r="FP41" s="769">
        <v>15.567146314400789</v>
      </c>
      <c r="FQ41" s="766">
        <v>138</v>
      </c>
      <c r="FR41" s="770">
        <v>8.6</v>
      </c>
      <c r="FS41" s="767">
        <v>19605</v>
      </c>
      <c r="FT41" s="86">
        <v>0</v>
      </c>
      <c r="FU41" s="86">
        <v>35</v>
      </c>
      <c r="FV41" s="86">
        <v>228</v>
      </c>
      <c r="FW41" s="96">
        <v>23</v>
      </c>
      <c r="FX41" s="95">
        <v>1078</v>
      </c>
      <c r="FY41" s="149">
        <v>50.959649811998432</v>
      </c>
      <c r="FZ41" s="145">
        <v>217500</v>
      </c>
      <c r="GA41" s="770">
        <v>99.9</v>
      </c>
      <c r="GB41" s="770">
        <v>96.7</v>
      </c>
      <c r="GC41" s="72">
        <v>99.9</v>
      </c>
      <c r="GD41" s="80">
        <v>54.08</v>
      </c>
      <c r="GE41" s="771">
        <v>36</v>
      </c>
      <c r="GF41" s="766">
        <v>8</v>
      </c>
      <c r="GG41" s="766">
        <v>44</v>
      </c>
      <c r="GH41" s="86">
        <v>756</v>
      </c>
      <c r="GI41" s="86">
        <v>4</v>
      </c>
      <c r="GJ41" s="86">
        <v>1486</v>
      </c>
      <c r="GK41" s="86">
        <v>2609</v>
      </c>
      <c r="GL41" s="86">
        <v>6</v>
      </c>
      <c r="GM41" s="768">
        <v>1923841</v>
      </c>
      <c r="GN41" s="772">
        <v>2073</v>
      </c>
      <c r="GO41" s="86" t="s">
        <v>439</v>
      </c>
      <c r="GP41" s="86" t="s">
        <v>439</v>
      </c>
      <c r="GQ41" s="71">
        <v>11703</v>
      </c>
      <c r="GR41" s="74">
        <v>11</v>
      </c>
      <c r="GS41" s="71">
        <v>1321</v>
      </c>
      <c r="GT41" s="71">
        <v>10371</v>
      </c>
      <c r="GU41" s="71">
        <v>153596</v>
      </c>
      <c r="GV41" s="71">
        <v>134</v>
      </c>
      <c r="GW41" s="71">
        <v>16305</v>
      </c>
      <c r="GX41" s="71">
        <v>137157</v>
      </c>
      <c r="GY41" s="71">
        <v>1081</v>
      </c>
      <c r="GZ41" s="71">
        <v>13655</v>
      </c>
      <c r="HA41" s="71">
        <v>1514824</v>
      </c>
      <c r="HB41" s="71">
        <v>1406</v>
      </c>
      <c r="HC41" s="71">
        <v>15557</v>
      </c>
      <c r="HD41" s="71">
        <v>300615</v>
      </c>
      <c r="HE41" s="71">
        <v>180</v>
      </c>
      <c r="HF41" s="71">
        <v>5783</v>
      </c>
      <c r="HG41" s="71">
        <v>302840.96000000002</v>
      </c>
      <c r="HH41" s="74">
        <v>99</v>
      </c>
      <c r="HI41" s="86">
        <v>4564</v>
      </c>
      <c r="HJ41" s="86">
        <v>230494</v>
      </c>
      <c r="HK41" s="88">
        <v>0.43</v>
      </c>
      <c r="HL41" s="86">
        <v>0</v>
      </c>
      <c r="HM41" s="71">
        <v>148</v>
      </c>
      <c r="HN41" s="71">
        <v>51</v>
      </c>
      <c r="HO41" s="87">
        <v>0</v>
      </c>
      <c r="HP41" s="72">
        <v>1.2</v>
      </c>
      <c r="HQ41" s="87">
        <v>0</v>
      </c>
      <c r="HR41" s="72">
        <v>0</v>
      </c>
      <c r="HS41" s="87">
        <v>0</v>
      </c>
      <c r="HT41" s="71">
        <v>512960</v>
      </c>
      <c r="HU41" s="71">
        <v>3975529</v>
      </c>
      <c r="HV41" s="86">
        <v>416019.7</v>
      </c>
      <c r="HW41" s="86">
        <v>513189.9</v>
      </c>
      <c r="HX41" s="86">
        <v>125030.39999999999</v>
      </c>
      <c r="HY41" s="86">
        <v>5100</v>
      </c>
      <c r="HZ41" s="86">
        <v>3854</v>
      </c>
      <c r="IA41" s="86">
        <v>87100</v>
      </c>
      <c r="IB41" s="86">
        <v>81300</v>
      </c>
      <c r="IC41" s="85">
        <v>52868</v>
      </c>
      <c r="ID41" s="85">
        <v>8281000</v>
      </c>
      <c r="IE41" s="85" t="s">
        <v>439</v>
      </c>
      <c r="IF41" s="79">
        <v>182</v>
      </c>
      <c r="IG41" s="79" t="s">
        <v>439</v>
      </c>
      <c r="IH41" s="85">
        <v>91</v>
      </c>
      <c r="II41" s="79" t="s">
        <v>439</v>
      </c>
      <c r="IJ41" s="85">
        <v>42441</v>
      </c>
      <c r="IK41" s="71">
        <v>104764</v>
      </c>
      <c r="IL41" s="79">
        <v>4494</v>
      </c>
      <c r="IM41" s="113">
        <v>0</v>
      </c>
      <c r="IN41" s="112">
        <v>36.090000000000003</v>
      </c>
      <c r="IO41" s="85">
        <v>385567</v>
      </c>
      <c r="IP41" s="162" t="s">
        <v>439</v>
      </c>
      <c r="IQ41" s="94">
        <v>6.6</v>
      </c>
      <c r="IR41" s="94">
        <v>6.6</v>
      </c>
      <c r="IS41" s="72">
        <v>396.4</v>
      </c>
      <c r="IT41" s="72">
        <v>376</v>
      </c>
      <c r="IU41" s="86" t="s">
        <v>1255</v>
      </c>
      <c r="IV41" s="86" t="s">
        <v>1255</v>
      </c>
      <c r="IW41" s="86" t="s">
        <v>1255</v>
      </c>
      <c r="IX41" s="86" t="s">
        <v>1255</v>
      </c>
      <c r="IY41" s="86" t="s">
        <v>1255</v>
      </c>
      <c r="IZ41" s="86" t="s">
        <v>1255</v>
      </c>
      <c r="JA41" s="79">
        <v>4</v>
      </c>
      <c r="JB41" s="79">
        <v>37</v>
      </c>
      <c r="JC41" s="770">
        <v>44.8</v>
      </c>
      <c r="JD41" s="773">
        <v>0.97299999999999998</v>
      </c>
      <c r="JE41" s="774">
        <v>93.9</v>
      </c>
      <c r="JF41" s="774">
        <v>-1.2</v>
      </c>
      <c r="JG41" s="774">
        <v>3.3</v>
      </c>
      <c r="JH41" s="775">
        <v>55713749</v>
      </c>
      <c r="JI41" s="162">
        <v>51.9</v>
      </c>
      <c r="JJ41" s="162">
        <v>55.8</v>
      </c>
      <c r="JK41" s="162" t="s">
        <v>439</v>
      </c>
      <c r="JL41" s="162" t="s">
        <v>439</v>
      </c>
      <c r="JM41" s="162" t="s">
        <v>439</v>
      </c>
      <c r="JN41" s="162">
        <v>35.5</v>
      </c>
      <c r="JO41" s="776">
        <v>2875</v>
      </c>
      <c r="JP41" s="776">
        <v>748740735</v>
      </c>
      <c r="JQ41" s="776">
        <v>2048968337.52</v>
      </c>
      <c r="JR41" s="776">
        <v>14287</v>
      </c>
      <c r="JS41" s="72">
        <v>46</v>
      </c>
      <c r="JT41" s="72">
        <v>29</v>
      </c>
      <c r="JU41" s="71">
        <v>79978</v>
      </c>
      <c r="JV41" s="71">
        <v>1315</v>
      </c>
      <c r="JW41" s="71">
        <v>1536</v>
      </c>
      <c r="JX41" s="71">
        <v>7434</v>
      </c>
      <c r="JY41" s="71">
        <v>8282</v>
      </c>
      <c r="JZ41" s="71">
        <v>7734</v>
      </c>
      <c r="KA41" s="71">
        <v>8508</v>
      </c>
      <c r="KB41" s="71">
        <v>10120</v>
      </c>
      <c r="KC41" s="71">
        <v>12504</v>
      </c>
      <c r="KD41" s="71">
        <v>10917</v>
      </c>
      <c r="KE41" s="71">
        <v>8160</v>
      </c>
      <c r="KF41" s="71">
        <v>5445</v>
      </c>
      <c r="KG41" s="71">
        <v>3873</v>
      </c>
      <c r="KH41" s="71">
        <v>4813</v>
      </c>
      <c r="KI41" s="86" t="s">
        <v>1255</v>
      </c>
      <c r="KJ41" s="86" t="s">
        <v>1255</v>
      </c>
      <c r="KK41" s="86" t="s">
        <v>1255</v>
      </c>
      <c r="KL41" s="86" t="s">
        <v>1255</v>
      </c>
      <c r="KM41" s="71">
        <v>9238</v>
      </c>
      <c r="KN41" s="71">
        <v>10653</v>
      </c>
      <c r="KO41" s="71">
        <v>9640</v>
      </c>
      <c r="KP41" s="71">
        <v>10684</v>
      </c>
      <c r="KQ41" s="71">
        <v>12359</v>
      </c>
      <c r="KR41" s="71">
        <v>13821</v>
      </c>
      <c r="KS41" s="71">
        <v>16145</v>
      </c>
      <c r="KT41" s="71">
        <v>14332</v>
      </c>
      <c r="KU41" s="71">
        <v>11504</v>
      </c>
      <c r="KV41" s="71">
        <v>9322</v>
      </c>
      <c r="KW41" s="71">
        <v>10531</v>
      </c>
      <c r="KX41" s="71">
        <v>40651</v>
      </c>
      <c r="KY41" s="86" t="s">
        <v>1255</v>
      </c>
      <c r="KZ41" s="86" t="s">
        <v>1255</v>
      </c>
      <c r="LA41" s="86" t="s">
        <v>1255</v>
      </c>
      <c r="LB41" s="86" t="s">
        <v>1255</v>
      </c>
    </row>
    <row r="42" spans="1:314" ht="12" customHeight="1">
      <c r="A42" s="3">
        <v>272078</v>
      </c>
      <c r="B42" s="555" t="s">
        <v>729</v>
      </c>
      <c r="C42" s="94">
        <v>105.29</v>
      </c>
      <c r="D42" s="71">
        <v>349109</v>
      </c>
      <c r="E42" s="72">
        <v>12.2</v>
      </c>
      <c r="F42" s="72">
        <v>58.4</v>
      </c>
      <c r="G42" s="72">
        <v>29.4</v>
      </c>
      <c r="H42" s="79">
        <v>15346</v>
      </c>
      <c r="I42" s="79">
        <v>32916</v>
      </c>
      <c r="J42" s="79">
        <v>52275</v>
      </c>
      <c r="K42" s="71">
        <v>57019</v>
      </c>
      <c r="L42" s="71">
        <v>163157</v>
      </c>
      <c r="M42" s="71">
        <v>3466</v>
      </c>
      <c r="N42" s="71">
        <v>11201</v>
      </c>
      <c r="O42" s="71">
        <v>11140</v>
      </c>
      <c r="P42" s="71">
        <v>1403</v>
      </c>
      <c r="Q42" s="71">
        <v>2296</v>
      </c>
      <c r="R42" s="79">
        <v>350674</v>
      </c>
      <c r="S42" s="71">
        <v>352698</v>
      </c>
      <c r="T42" s="71">
        <v>302566</v>
      </c>
      <c r="U42" s="71">
        <v>313496</v>
      </c>
      <c r="V42" s="71">
        <v>2747399</v>
      </c>
      <c r="W42" s="71">
        <v>1037637</v>
      </c>
      <c r="X42" s="71">
        <v>1623850</v>
      </c>
      <c r="Y42" s="86">
        <v>18</v>
      </c>
      <c r="Z42" s="765">
        <v>82</v>
      </c>
      <c r="AA42" s="86">
        <v>24</v>
      </c>
      <c r="AB42" s="86">
        <v>0</v>
      </c>
      <c r="AC42" s="86">
        <v>0</v>
      </c>
      <c r="AD42" s="87" t="s">
        <v>439</v>
      </c>
      <c r="AE42" s="71">
        <v>1728.98</v>
      </c>
      <c r="AF42" s="71">
        <v>2175.75</v>
      </c>
      <c r="AG42" s="71">
        <v>1564</v>
      </c>
      <c r="AH42" s="71">
        <v>155634</v>
      </c>
      <c r="AI42" s="71" t="s">
        <v>439</v>
      </c>
      <c r="AJ42" s="94">
        <v>46.12</v>
      </c>
      <c r="AK42" s="765">
        <v>21</v>
      </c>
      <c r="AL42" s="71">
        <v>2130</v>
      </c>
      <c r="AM42" s="74">
        <v>41</v>
      </c>
      <c r="AN42" s="71">
        <v>17237</v>
      </c>
      <c r="AO42" s="71">
        <v>1221</v>
      </c>
      <c r="AP42" s="71">
        <v>241</v>
      </c>
      <c r="AQ42" s="102">
        <v>18</v>
      </c>
      <c r="AR42" s="71">
        <v>8780</v>
      </c>
      <c r="AS42" s="71">
        <v>670</v>
      </c>
      <c r="AT42" s="71">
        <v>8</v>
      </c>
      <c r="AU42" s="71">
        <v>329</v>
      </c>
      <c r="AV42" s="71">
        <v>18</v>
      </c>
      <c r="AW42" s="71">
        <v>59</v>
      </c>
      <c r="AX42" s="71">
        <v>3</v>
      </c>
      <c r="AY42" s="71">
        <v>4176</v>
      </c>
      <c r="AZ42" s="72" t="s">
        <v>439</v>
      </c>
      <c r="BA42" s="72" t="s">
        <v>439</v>
      </c>
      <c r="BB42" s="72">
        <v>100</v>
      </c>
      <c r="BC42" s="72">
        <v>115.1</v>
      </c>
      <c r="BD42" s="72">
        <v>109.7</v>
      </c>
      <c r="BE42" s="72">
        <v>0</v>
      </c>
      <c r="BF42" s="86">
        <v>29</v>
      </c>
      <c r="BG42" s="102">
        <v>33</v>
      </c>
      <c r="BH42" s="102">
        <v>23</v>
      </c>
      <c r="BI42" s="102">
        <v>0</v>
      </c>
      <c r="BJ42" s="102">
        <v>54</v>
      </c>
      <c r="BK42" s="86">
        <v>0</v>
      </c>
      <c r="BL42" s="86" t="s">
        <v>439</v>
      </c>
      <c r="BM42" s="102" t="s">
        <v>439</v>
      </c>
      <c r="BN42" s="102" t="s">
        <v>439</v>
      </c>
      <c r="BO42" s="74">
        <v>3</v>
      </c>
      <c r="BP42" s="71">
        <v>14721</v>
      </c>
      <c r="BQ42" s="74">
        <v>1</v>
      </c>
      <c r="BR42" s="71">
        <v>24719</v>
      </c>
      <c r="BS42" s="74">
        <v>2</v>
      </c>
      <c r="BT42" s="71">
        <v>26843</v>
      </c>
      <c r="BU42" s="74">
        <v>3</v>
      </c>
      <c r="BV42" s="71">
        <v>2187</v>
      </c>
      <c r="BW42" s="72">
        <v>52.7</v>
      </c>
      <c r="BX42" s="86">
        <v>0</v>
      </c>
      <c r="BY42" s="86">
        <v>3</v>
      </c>
      <c r="BZ42" s="86">
        <v>0</v>
      </c>
      <c r="CA42" s="86">
        <v>6938</v>
      </c>
      <c r="CB42" s="72">
        <v>35.799999999999997</v>
      </c>
      <c r="CC42" s="101">
        <v>0.7</v>
      </c>
      <c r="CD42" s="72">
        <v>20.8</v>
      </c>
      <c r="CE42" s="72">
        <v>4.1317686978651205</v>
      </c>
      <c r="CF42" s="72">
        <v>58.407629999999997</v>
      </c>
      <c r="CG42" s="74">
        <v>18</v>
      </c>
      <c r="CH42" s="71">
        <v>4259</v>
      </c>
      <c r="CI42" s="74">
        <v>299</v>
      </c>
      <c r="CJ42" s="71">
        <v>1581</v>
      </c>
      <c r="CK42" s="71">
        <v>3654</v>
      </c>
      <c r="CL42" s="71">
        <v>1077</v>
      </c>
      <c r="CM42" s="74">
        <v>167</v>
      </c>
      <c r="CN42" s="74">
        <v>695</v>
      </c>
      <c r="CO42" s="94">
        <v>1.3710100000000001</v>
      </c>
      <c r="CP42" s="71">
        <v>29067000</v>
      </c>
      <c r="CQ42" s="74" t="s">
        <v>439</v>
      </c>
      <c r="CR42" s="74" t="s">
        <v>439</v>
      </c>
      <c r="CS42" s="74">
        <v>5</v>
      </c>
      <c r="CT42" s="74">
        <v>2</v>
      </c>
      <c r="CU42" s="74">
        <v>100</v>
      </c>
      <c r="CV42" s="74">
        <v>15</v>
      </c>
      <c r="CW42" s="71">
        <v>1270</v>
      </c>
      <c r="CX42" s="74">
        <v>8</v>
      </c>
      <c r="CY42" s="71">
        <v>742</v>
      </c>
      <c r="CZ42" s="86">
        <v>35</v>
      </c>
      <c r="DA42" s="86">
        <v>539</v>
      </c>
      <c r="DB42" s="86">
        <v>7</v>
      </c>
      <c r="DC42" s="86">
        <v>80</v>
      </c>
      <c r="DD42" s="86">
        <v>10</v>
      </c>
      <c r="DE42" s="86">
        <v>258</v>
      </c>
      <c r="DF42" s="71">
        <v>12157</v>
      </c>
      <c r="DG42" s="71">
        <v>2315</v>
      </c>
      <c r="DH42" s="87">
        <v>1823</v>
      </c>
      <c r="DI42" s="87">
        <v>1257908.0560000001</v>
      </c>
      <c r="DJ42" s="87">
        <v>368212.57799999998</v>
      </c>
      <c r="DK42" s="87">
        <v>531636.81200000003</v>
      </c>
      <c r="DL42" s="71">
        <v>102830</v>
      </c>
      <c r="DM42" s="74">
        <v>12</v>
      </c>
      <c r="DN42" s="87">
        <v>19670</v>
      </c>
      <c r="DO42" s="87">
        <v>2041</v>
      </c>
      <c r="DP42" s="87">
        <v>1503</v>
      </c>
      <c r="DQ42" s="86">
        <v>82</v>
      </c>
      <c r="DR42" s="86">
        <v>1042</v>
      </c>
      <c r="DS42" s="145">
        <v>10739</v>
      </c>
      <c r="DT42" s="71">
        <v>13076</v>
      </c>
      <c r="DU42" s="71">
        <v>3738</v>
      </c>
      <c r="DV42" s="71">
        <v>4258</v>
      </c>
      <c r="DW42" s="86">
        <v>468</v>
      </c>
      <c r="DX42" s="86">
        <v>211</v>
      </c>
      <c r="DY42" s="86">
        <v>2</v>
      </c>
      <c r="DZ42" s="86">
        <v>2205</v>
      </c>
      <c r="EA42" s="86">
        <v>64</v>
      </c>
      <c r="EB42" s="86">
        <v>11997</v>
      </c>
      <c r="EC42" s="86">
        <v>1098</v>
      </c>
      <c r="ED42" s="766">
        <v>108</v>
      </c>
      <c r="EE42" s="71">
        <v>8065</v>
      </c>
      <c r="EF42" s="767">
        <v>7763</v>
      </c>
      <c r="EG42" s="74">
        <v>0</v>
      </c>
      <c r="EH42" s="768">
        <v>1390</v>
      </c>
      <c r="EI42" s="86">
        <v>89</v>
      </c>
      <c r="EJ42" s="86">
        <v>99</v>
      </c>
      <c r="EK42" s="72">
        <v>74.900000000000006</v>
      </c>
      <c r="EL42" s="86">
        <v>49</v>
      </c>
      <c r="EM42" s="86">
        <v>184</v>
      </c>
      <c r="EN42" s="86">
        <v>1717</v>
      </c>
      <c r="EO42" s="87">
        <v>578</v>
      </c>
      <c r="EP42" s="87">
        <v>128</v>
      </c>
      <c r="EQ42" s="87">
        <v>2308</v>
      </c>
      <c r="ER42" s="71">
        <v>2475</v>
      </c>
      <c r="ES42" s="72">
        <v>96.9</v>
      </c>
      <c r="ET42" s="72">
        <v>94.5</v>
      </c>
      <c r="EU42" s="87">
        <v>953</v>
      </c>
      <c r="EV42" s="72">
        <v>16.38</v>
      </c>
      <c r="EW42" s="87">
        <v>68308</v>
      </c>
      <c r="EX42" s="72">
        <v>35.799999999999997</v>
      </c>
      <c r="EY42" s="87">
        <v>442605</v>
      </c>
      <c r="EZ42" s="162">
        <v>7.4</v>
      </c>
      <c r="FA42" s="86">
        <v>200</v>
      </c>
      <c r="FB42" s="86">
        <v>6</v>
      </c>
      <c r="FC42" s="125">
        <v>7373</v>
      </c>
      <c r="FD42" s="86">
        <v>78</v>
      </c>
      <c r="FE42" s="86" t="s">
        <v>1255</v>
      </c>
      <c r="FF42" s="86">
        <v>100</v>
      </c>
      <c r="FG42" s="72">
        <v>100</v>
      </c>
      <c r="FH42" s="71">
        <v>112932</v>
      </c>
      <c r="FI42" s="71">
        <v>5603</v>
      </c>
      <c r="FJ42" s="71">
        <v>0</v>
      </c>
      <c r="FK42" s="768">
        <v>99423</v>
      </c>
      <c r="FL42" s="71">
        <v>83273</v>
      </c>
      <c r="FM42" s="71">
        <v>7239</v>
      </c>
      <c r="FN42" s="71">
        <v>8911</v>
      </c>
      <c r="FO42" s="71">
        <v>7906</v>
      </c>
      <c r="FP42" s="769">
        <v>13.1</v>
      </c>
      <c r="FQ42" s="766">
        <v>221</v>
      </c>
      <c r="FR42" s="770">
        <v>5.9</v>
      </c>
      <c r="FS42" s="767">
        <v>14989</v>
      </c>
      <c r="FT42" s="86">
        <v>0</v>
      </c>
      <c r="FU42" s="86">
        <v>4</v>
      </c>
      <c r="FV42" s="86">
        <v>110</v>
      </c>
      <c r="FW42" s="96">
        <v>16</v>
      </c>
      <c r="FX42" s="95">
        <v>727</v>
      </c>
      <c r="FY42" s="149">
        <v>65.566556655665565</v>
      </c>
      <c r="FZ42" s="145">
        <v>163300</v>
      </c>
      <c r="GA42" s="770">
        <v>100</v>
      </c>
      <c r="GB42" s="770">
        <v>95.76</v>
      </c>
      <c r="GC42" s="72">
        <v>99.7</v>
      </c>
      <c r="GD42" s="80">
        <v>52</v>
      </c>
      <c r="GE42" s="771">
        <v>55</v>
      </c>
      <c r="GF42" s="766">
        <v>9</v>
      </c>
      <c r="GG42" s="766">
        <v>55</v>
      </c>
      <c r="GH42" s="86">
        <v>605</v>
      </c>
      <c r="GI42" s="86">
        <v>4</v>
      </c>
      <c r="GJ42" s="86">
        <v>1478</v>
      </c>
      <c r="GK42" s="86">
        <v>2877</v>
      </c>
      <c r="GL42" s="86">
        <v>5</v>
      </c>
      <c r="GM42" s="768" t="s">
        <v>439</v>
      </c>
      <c r="GN42" s="772">
        <v>431</v>
      </c>
      <c r="GO42" s="86" t="s">
        <v>439</v>
      </c>
      <c r="GP42" s="86" t="s">
        <v>439</v>
      </c>
      <c r="GQ42" s="71">
        <v>9224</v>
      </c>
      <c r="GR42" s="74">
        <v>21</v>
      </c>
      <c r="GS42" s="71">
        <v>1200</v>
      </c>
      <c r="GT42" s="71">
        <v>8003</v>
      </c>
      <c r="GU42" s="71">
        <v>106438</v>
      </c>
      <c r="GV42" s="71">
        <v>150</v>
      </c>
      <c r="GW42" s="71">
        <v>17623</v>
      </c>
      <c r="GX42" s="71">
        <v>88665</v>
      </c>
      <c r="GY42" s="71">
        <v>252</v>
      </c>
      <c r="GZ42" s="71">
        <v>2788</v>
      </c>
      <c r="HA42" s="71">
        <v>293802</v>
      </c>
      <c r="HB42" s="71">
        <v>1422</v>
      </c>
      <c r="HC42" s="71">
        <v>15092</v>
      </c>
      <c r="HD42" s="71">
        <v>295625</v>
      </c>
      <c r="HE42" s="71">
        <v>174</v>
      </c>
      <c r="HF42" s="71">
        <v>10410</v>
      </c>
      <c r="HG42" s="71">
        <v>381584.7</v>
      </c>
      <c r="HH42" s="74">
        <v>110</v>
      </c>
      <c r="HI42" s="86">
        <v>6307</v>
      </c>
      <c r="HJ42" s="86">
        <v>206347</v>
      </c>
      <c r="HK42" s="88">
        <v>6.31</v>
      </c>
      <c r="HL42" s="143">
        <v>41.4</v>
      </c>
      <c r="HM42" s="71">
        <v>1213</v>
      </c>
      <c r="HN42" s="71">
        <v>434</v>
      </c>
      <c r="HO42" s="87">
        <v>7</v>
      </c>
      <c r="HP42" s="72">
        <v>6.7</v>
      </c>
      <c r="HQ42" s="87">
        <v>1</v>
      </c>
      <c r="HR42" s="72">
        <v>1.5</v>
      </c>
      <c r="HS42" s="87">
        <v>0</v>
      </c>
      <c r="HT42" s="71">
        <v>892040</v>
      </c>
      <c r="HU42" s="71">
        <v>5622450</v>
      </c>
      <c r="HV42" s="86">
        <v>689445</v>
      </c>
      <c r="HW42" s="86">
        <v>815804</v>
      </c>
      <c r="HX42" s="86">
        <v>118257</v>
      </c>
      <c r="HY42" s="86">
        <v>7640</v>
      </c>
      <c r="HZ42" s="86">
        <v>9800</v>
      </c>
      <c r="IA42" s="86">
        <v>87894</v>
      </c>
      <c r="IB42" s="86">
        <v>59520</v>
      </c>
      <c r="IC42" s="85">
        <v>39723</v>
      </c>
      <c r="ID42" s="85">
        <v>2486946</v>
      </c>
      <c r="IE42" s="85">
        <v>14532517</v>
      </c>
      <c r="IF42" s="79">
        <v>63</v>
      </c>
      <c r="IG42" s="79">
        <v>164</v>
      </c>
      <c r="IH42" s="85">
        <v>47</v>
      </c>
      <c r="II42" s="79">
        <v>108</v>
      </c>
      <c r="IJ42" s="85">
        <v>0</v>
      </c>
      <c r="IK42" s="71">
        <v>108197</v>
      </c>
      <c r="IL42" s="79">
        <v>8652.4</v>
      </c>
      <c r="IM42" s="113" t="s">
        <v>439</v>
      </c>
      <c r="IN42" s="112">
        <v>32.590000000000003</v>
      </c>
      <c r="IO42" s="85">
        <v>335860</v>
      </c>
      <c r="IP42" s="162">
        <v>5.3</v>
      </c>
      <c r="IQ42" s="94">
        <v>5.6</v>
      </c>
      <c r="IR42" s="94">
        <v>5.6</v>
      </c>
      <c r="IS42" s="72">
        <v>157.65</v>
      </c>
      <c r="IT42" s="72">
        <v>147.75</v>
      </c>
      <c r="IU42" s="86" t="s">
        <v>1255</v>
      </c>
      <c r="IV42" s="86" t="s">
        <v>1255</v>
      </c>
      <c r="IW42" s="86" t="s">
        <v>1255</v>
      </c>
      <c r="IX42" s="86" t="s">
        <v>1255</v>
      </c>
      <c r="IY42" s="86" t="s">
        <v>1255</v>
      </c>
      <c r="IZ42" s="86" t="s">
        <v>1255</v>
      </c>
      <c r="JA42" s="79">
        <v>2</v>
      </c>
      <c r="JB42" s="79">
        <v>15</v>
      </c>
      <c r="JC42" s="770">
        <v>56.6</v>
      </c>
      <c r="JD42" s="773">
        <v>0.79400000000000004</v>
      </c>
      <c r="JE42" s="774">
        <v>89.9</v>
      </c>
      <c r="JF42" s="774">
        <v>-0.8</v>
      </c>
      <c r="JG42" s="774">
        <v>3.5</v>
      </c>
      <c r="JH42" s="775">
        <v>45480526</v>
      </c>
      <c r="JI42" s="162">
        <v>43.6</v>
      </c>
      <c r="JJ42" s="162">
        <v>52.8</v>
      </c>
      <c r="JK42" s="162" t="s">
        <v>439</v>
      </c>
      <c r="JL42" s="162" t="s">
        <v>439</v>
      </c>
      <c r="JM42" s="162" t="s">
        <v>439</v>
      </c>
      <c r="JN42" s="162">
        <v>41.7</v>
      </c>
      <c r="JO42" s="776">
        <v>2458</v>
      </c>
      <c r="JP42" s="776">
        <v>667218726</v>
      </c>
      <c r="JQ42" s="776">
        <v>1190185561.78</v>
      </c>
      <c r="JR42" s="776">
        <v>2956</v>
      </c>
      <c r="JS42" s="72">
        <v>51</v>
      </c>
      <c r="JT42" s="72">
        <v>29.5</v>
      </c>
      <c r="JU42" s="71">
        <v>65411</v>
      </c>
      <c r="JV42" s="71">
        <v>1091</v>
      </c>
      <c r="JW42" s="71">
        <v>1473</v>
      </c>
      <c r="JX42" s="71">
        <v>6170</v>
      </c>
      <c r="JY42" s="71">
        <v>6698</v>
      </c>
      <c r="JZ42" s="71">
        <v>6397</v>
      </c>
      <c r="KA42" s="71">
        <v>7292</v>
      </c>
      <c r="KB42" s="71">
        <v>9151</v>
      </c>
      <c r="KC42" s="71">
        <v>11753</v>
      </c>
      <c r="KD42" s="71">
        <v>9908</v>
      </c>
      <c r="KE42" s="71">
        <v>7512</v>
      </c>
      <c r="KF42" s="71">
        <v>5265</v>
      </c>
      <c r="KG42" s="71">
        <v>3629</v>
      </c>
      <c r="KH42" s="71">
        <v>4835</v>
      </c>
      <c r="KI42" s="86" t="s">
        <v>1255</v>
      </c>
      <c r="KJ42" s="86" t="s">
        <v>1255</v>
      </c>
      <c r="KK42" s="86" t="s">
        <v>1255</v>
      </c>
      <c r="KL42" s="86" t="s">
        <v>1255</v>
      </c>
      <c r="KM42" s="71">
        <v>8006</v>
      </c>
      <c r="KN42" s="71">
        <v>8536</v>
      </c>
      <c r="KO42" s="71">
        <v>7824</v>
      </c>
      <c r="KP42" s="71">
        <v>8471</v>
      </c>
      <c r="KQ42" s="71">
        <v>9835</v>
      </c>
      <c r="KR42" s="71">
        <v>11933</v>
      </c>
      <c r="KS42" s="71">
        <v>14870</v>
      </c>
      <c r="KT42" s="71">
        <v>12923</v>
      </c>
      <c r="KU42" s="71">
        <v>10573</v>
      </c>
      <c r="KV42" s="71">
        <v>9373</v>
      </c>
      <c r="KW42" s="71">
        <v>11129</v>
      </c>
      <c r="KX42" s="71">
        <v>47293</v>
      </c>
      <c r="KY42" s="86" t="s">
        <v>1255</v>
      </c>
      <c r="KZ42" s="86" t="s">
        <v>1255</v>
      </c>
      <c r="LA42" s="86" t="s">
        <v>1255</v>
      </c>
      <c r="LB42" s="86" t="s">
        <v>1255</v>
      </c>
    </row>
    <row r="43" spans="1:314" ht="12" customHeight="1">
      <c r="A43" s="3">
        <v>272108</v>
      </c>
      <c r="B43" s="555" t="s">
        <v>730</v>
      </c>
      <c r="C43" s="94">
        <v>65.12</v>
      </c>
      <c r="D43" s="71">
        <v>396215</v>
      </c>
      <c r="E43" s="72">
        <v>12.2</v>
      </c>
      <c r="F43" s="72">
        <v>59</v>
      </c>
      <c r="G43" s="72">
        <v>28.8</v>
      </c>
      <c r="H43" s="79">
        <v>16741</v>
      </c>
      <c r="I43" s="79">
        <v>37077</v>
      </c>
      <c r="J43" s="79">
        <v>59690</v>
      </c>
      <c r="K43" s="71">
        <v>59976</v>
      </c>
      <c r="L43" s="71">
        <v>183077</v>
      </c>
      <c r="M43" s="71">
        <v>4470</v>
      </c>
      <c r="N43" s="71">
        <v>12169</v>
      </c>
      <c r="O43" s="71">
        <v>12548</v>
      </c>
      <c r="P43" s="71" t="s">
        <v>439</v>
      </c>
      <c r="Q43" s="71">
        <v>2408</v>
      </c>
      <c r="R43" s="79">
        <v>393581</v>
      </c>
      <c r="S43" s="71">
        <v>397289</v>
      </c>
      <c r="T43" s="71">
        <v>346010</v>
      </c>
      <c r="U43" s="71">
        <v>16899</v>
      </c>
      <c r="V43" s="71">
        <v>3841278</v>
      </c>
      <c r="W43" s="71">
        <v>1125133</v>
      </c>
      <c r="X43" s="71">
        <v>1191970</v>
      </c>
      <c r="Y43" s="86">
        <v>19</v>
      </c>
      <c r="Z43" s="765">
        <v>96</v>
      </c>
      <c r="AA43" s="86">
        <v>44</v>
      </c>
      <c r="AB43" s="86">
        <v>44</v>
      </c>
      <c r="AC43" s="86">
        <v>0</v>
      </c>
      <c r="AD43" s="87" t="s">
        <v>439</v>
      </c>
      <c r="AE43" s="71">
        <v>1259</v>
      </c>
      <c r="AF43" s="71">
        <v>4919</v>
      </c>
      <c r="AG43" s="71">
        <v>1468</v>
      </c>
      <c r="AH43" s="71">
        <v>58248</v>
      </c>
      <c r="AI43" s="71" t="s">
        <v>439</v>
      </c>
      <c r="AJ43" s="94">
        <v>66.3</v>
      </c>
      <c r="AK43" s="765">
        <v>21</v>
      </c>
      <c r="AL43" s="71">
        <v>3612</v>
      </c>
      <c r="AM43" s="74">
        <v>44</v>
      </c>
      <c r="AN43" s="71">
        <v>19786</v>
      </c>
      <c r="AO43" s="71">
        <v>1398</v>
      </c>
      <c r="AP43" s="71">
        <v>280</v>
      </c>
      <c r="AQ43" s="102">
        <v>19</v>
      </c>
      <c r="AR43" s="71">
        <v>10119</v>
      </c>
      <c r="AS43" s="71">
        <v>733</v>
      </c>
      <c r="AT43" s="71">
        <v>5</v>
      </c>
      <c r="AU43" s="71">
        <v>591</v>
      </c>
      <c r="AV43" s="71">
        <v>19</v>
      </c>
      <c r="AW43" s="71">
        <v>67</v>
      </c>
      <c r="AX43" s="71">
        <v>10</v>
      </c>
      <c r="AY43" s="71">
        <v>8421</v>
      </c>
      <c r="AZ43" s="72" t="s">
        <v>439</v>
      </c>
      <c r="BA43" s="72" t="s">
        <v>439</v>
      </c>
      <c r="BB43" s="72">
        <v>100</v>
      </c>
      <c r="BC43" s="72">
        <v>77</v>
      </c>
      <c r="BD43" s="72">
        <v>80</v>
      </c>
      <c r="BE43" s="72">
        <v>0</v>
      </c>
      <c r="BF43" s="86">
        <v>20</v>
      </c>
      <c r="BG43" s="102">
        <v>23</v>
      </c>
      <c r="BH43" s="102">
        <v>16</v>
      </c>
      <c r="BI43" s="102" t="s">
        <v>439</v>
      </c>
      <c r="BJ43" s="102">
        <v>137</v>
      </c>
      <c r="BK43" s="86">
        <v>7</v>
      </c>
      <c r="BL43" s="86">
        <v>7</v>
      </c>
      <c r="BM43" s="102">
        <v>0</v>
      </c>
      <c r="BN43" s="102">
        <v>10</v>
      </c>
      <c r="BO43" s="74">
        <v>4</v>
      </c>
      <c r="BP43" s="71">
        <v>17904</v>
      </c>
      <c r="BQ43" s="74">
        <v>1</v>
      </c>
      <c r="BR43" s="71">
        <v>25462</v>
      </c>
      <c r="BS43" s="74">
        <v>1</v>
      </c>
      <c r="BT43" s="71">
        <v>11220</v>
      </c>
      <c r="BU43" s="74">
        <v>2</v>
      </c>
      <c r="BV43" s="71">
        <v>10591</v>
      </c>
      <c r="BW43" s="72">
        <v>36.4</v>
      </c>
      <c r="BX43" s="86">
        <v>1</v>
      </c>
      <c r="BY43" s="86">
        <v>5</v>
      </c>
      <c r="BZ43" s="86">
        <v>1459</v>
      </c>
      <c r="CA43" s="86">
        <v>17571</v>
      </c>
      <c r="CB43" s="72">
        <v>76.099999999999994</v>
      </c>
      <c r="CC43" s="101">
        <v>0.65</v>
      </c>
      <c r="CD43" s="72">
        <v>22.8</v>
      </c>
      <c r="CE43" s="72">
        <v>4.2324231462808237</v>
      </c>
      <c r="CF43" s="72">
        <v>58.046349999999997</v>
      </c>
      <c r="CG43" s="74">
        <v>24</v>
      </c>
      <c r="CH43" s="71">
        <v>5478</v>
      </c>
      <c r="CI43" s="74">
        <v>291</v>
      </c>
      <c r="CJ43" s="71">
        <v>1281</v>
      </c>
      <c r="CK43" s="71">
        <v>4148</v>
      </c>
      <c r="CL43" s="71">
        <v>1115</v>
      </c>
      <c r="CM43" s="74">
        <v>243</v>
      </c>
      <c r="CN43" s="74">
        <v>733</v>
      </c>
      <c r="CO43" s="94">
        <v>1.21</v>
      </c>
      <c r="CP43" s="71" t="s">
        <v>439</v>
      </c>
      <c r="CQ43" s="74">
        <v>1</v>
      </c>
      <c r="CR43" s="74">
        <v>92</v>
      </c>
      <c r="CS43" s="74">
        <v>2</v>
      </c>
      <c r="CT43" s="74">
        <v>1</v>
      </c>
      <c r="CU43" s="74">
        <v>100</v>
      </c>
      <c r="CV43" s="74">
        <v>17</v>
      </c>
      <c r="CW43" s="71">
        <v>1263</v>
      </c>
      <c r="CX43" s="74">
        <v>9</v>
      </c>
      <c r="CY43" s="71">
        <v>973</v>
      </c>
      <c r="CZ43" s="86">
        <v>34</v>
      </c>
      <c r="DA43" s="86">
        <v>479</v>
      </c>
      <c r="DB43" s="86">
        <v>9</v>
      </c>
      <c r="DC43" s="86">
        <v>37</v>
      </c>
      <c r="DD43" s="86">
        <v>8</v>
      </c>
      <c r="DE43" s="86">
        <v>192</v>
      </c>
      <c r="DF43" s="71">
        <v>13617</v>
      </c>
      <c r="DG43" s="71">
        <v>2158</v>
      </c>
      <c r="DH43" s="87">
        <v>2042</v>
      </c>
      <c r="DI43" s="87">
        <v>1571307.4240000001</v>
      </c>
      <c r="DJ43" s="87">
        <v>333423.36300000001</v>
      </c>
      <c r="DK43" s="87">
        <v>590887.28</v>
      </c>
      <c r="DL43" s="71">
        <v>113790</v>
      </c>
      <c r="DM43" s="74">
        <v>13</v>
      </c>
      <c r="DN43" s="87">
        <v>21734</v>
      </c>
      <c r="DO43" s="87">
        <v>2422</v>
      </c>
      <c r="DP43" s="87">
        <v>1814</v>
      </c>
      <c r="DQ43" s="86">
        <v>98</v>
      </c>
      <c r="DR43" s="86">
        <v>1887</v>
      </c>
      <c r="DS43" s="145">
        <v>9345</v>
      </c>
      <c r="DT43" s="71">
        <v>16118</v>
      </c>
      <c r="DU43" s="71">
        <v>4017</v>
      </c>
      <c r="DV43" s="71">
        <v>4246</v>
      </c>
      <c r="DW43" s="86">
        <v>456</v>
      </c>
      <c r="DX43" s="86">
        <v>177</v>
      </c>
      <c r="DY43" s="86">
        <v>3</v>
      </c>
      <c r="DZ43" s="86">
        <v>2377</v>
      </c>
      <c r="EA43" s="86">
        <v>83</v>
      </c>
      <c r="EB43" s="86">
        <v>12106</v>
      </c>
      <c r="EC43" s="86">
        <v>1293</v>
      </c>
      <c r="ED43" s="766">
        <v>78</v>
      </c>
      <c r="EE43" s="71">
        <v>8533</v>
      </c>
      <c r="EF43" s="767">
        <v>9333</v>
      </c>
      <c r="EG43" s="74">
        <v>9</v>
      </c>
      <c r="EH43" s="768">
        <v>1715</v>
      </c>
      <c r="EI43" s="86">
        <v>61</v>
      </c>
      <c r="EJ43" s="86">
        <v>77</v>
      </c>
      <c r="EK43" s="72">
        <v>35.700000000000003</v>
      </c>
      <c r="EL43" s="86">
        <v>64</v>
      </c>
      <c r="EM43" s="86">
        <v>219</v>
      </c>
      <c r="EN43" s="86">
        <v>2713</v>
      </c>
      <c r="EO43" s="87">
        <v>358</v>
      </c>
      <c r="EP43" s="87">
        <v>65</v>
      </c>
      <c r="EQ43" s="87">
        <v>2310</v>
      </c>
      <c r="ER43" s="71">
        <v>2532</v>
      </c>
      <c r="ES43" s="72">
        <v>93.6</v>
      </c>
      <c r="ET43" s="72">
        <v>86.9</v>
      </c>
      <c r="EU43" s="87">
        <v>1443</v>
      </c>
      <c r="EV43" s="72">
        <v>19</v>
      </c>
      <c r="EW43" s="87">
        <v>79167</v>
      </c>
      <c r="EX43" s="72">
        <v>31.2</v>
      </c>
      <c r="EY43" s="87">
        <v>417844</v>
      </c>
      <c r="EZ43" s="162">
        <v>5</v>
      </c>
      <c r="FA43" s="86">
        <v>345</v>
      </c>
      <c r="FB43" s="86">
        <v>15</v>
      </c>
      <c r="FC43" s="120">
        <v>1994</v>
      </c>
      <c r="FD43" s="86">
        <v>132</v>
      </c>
      <c r="FE43" s="86" t="s">
        <v>1255</v>
      </c>
      <c r="FF43" s="86">
        <v>100</v>
      </c>
      <c r="FG43" s="72">
        <v>100</v>
      </c>
      <c r="FH43" s="71">
        <v>114713</v>
      </c>
      <c r="FI43" s="71">
        <v>1068</v>
      </c>
      <c r="FJ43" s="71">
        <v>0</v>
      </c>
      <c r="FK43" s="768">
        <v>101830</v>
      </c>
      <c r="FL43" s="71">
        <v>84799</v>
      </c>
      <c r="FM43" s="71">
        <v>9066</v>
      </c>
      <c r="FN43" s="71">
        <v>7965</v>
      </c>
      <c r="FO43" s="71">
        <v>11815</v>
      </c>
      <c r="FP43" s="769">
        <v>19.3</v>
      </c>
      <c r="FQ43" s="766">
        <v>517</v>
      </c>
      <c r="FR43" s="770">
        <v>5.6</v>
      </c>
      <c r="FS43" s="767">
        <v>14547</v>
      </c>
      <c r="FT43" s="86">
        <v>0</v>
      </c>
      <c r="FU43" s="86">
        <v>1</v>
      </c>
      <c r="FV43" s="86">
        <v>1</v>
      </c>
      <c r="FW43" s="96">
        <v>34</v>
      </c>
      <c r="FX43" s="95">
        <v>1447</v>
      </c>
      <c r="FY43" s="149">
        <v>67.856178138983168</v>
      </c>
      <c r="FZ43" s="145">
        <v>131700</v>
      </c>
      <c r="GA43" s="770">
        <v>100</v>
      </c>
      <c r="GB43" s="770">
        <v>93.5</v>
      </c>
      <c r="GC43" s="72">
        <v>97.5</v>
      </c>
      <c r="GD43" s="80">
        <v>33.1</v>
      </c>
      <c r="GE43" s="771">
        <v>81</v>
      </c>
      <c r="GF43" s="766">
        <v>11</v>
      </c>
      <c r="GG43" s="766">
        <v>32</v>
      </c>
      <c r="GH43" s="86">
        <v>1173</v>
      </c>
      <c r="GI43" s="86">
        <v>2</v>
      </c>
      <c r="GJ43" s="86">
        <v>1447</v>
      </c>
      <c r="GK43" s="86">
        <v>3016</v>
      </c>
      <c r="GL43" s="86">
        <v>6</v>
      </c>
      <c r="GM43" s="768" t="s">
        <v>439</v>
      </c>
      <c r="GN43" s="772">
        <v>433</v>
      </c>
      <c r="GO43" s="86" t="s">
        <v>439</v>
      </c>
      <c r="GP43" s="86" t="s">
        <v>439</v>
      </c>
      <c r="GQ43" s="71">
        <v>9839</v>
      </c>
      <c r="GR43" s="74">
        <v>10</v>
      </c>
      <c r="GS43" s="71">
        <v>1368</v>
      </c>
      <c r="GT43" s="71">
        <v>8461</v>
      </c>
      <c r="GU43" s="71">
        <v>121833</v>
      </c>
      <c r="GV43" s="71">
        <v>48</v>
      </c>
      <c r="GW43" s="71">
        <v>25096</v>
      </c>
      <c r="GX43" s="71">
        <v>96689</v>
      </c>
      <c r="GY43" s="71">
        <v>304</v>
      </c>
      <c r="GZ43" s="71">
        <v>2228</v>
      </c>
      <c r="HA43" s="71">
        <v>196723</v>
      </c>
      <c r="HB43" s="71">
        <v>1559</v>
      </c>
      <c r="HC43" s="71">
        <v>16220</v>
      </c>
      <c r="HD43" s="71">
        <v>308629</v>
      </c>
      <c r="HE43" s="71">
        <v>284</v>
      </c>
      <c r="HF43" s="71">
        <v>17559</v>
      </c>
      <c r="HG43" s="71">
        <v>748820.07</v>
      </c>
      <c r="HH43" s="74">
        <v>196</v>
      </c>
      <c r="HI43" s="86">
        <v>11775</v>
      </c>
      <c r="HJ43" s="86">
        <v>367907</v>
      </c>
      <c r="HK43" s="88">
        <v>6</v>
      </c>
      <c r="HL43" s="86">
        <v>6</v>
      </c>
      <c r="HM43" s="71">
        <v>1055</v>
      </c>
      <c r="HN43" s="71">
        <v>359</v>
      </c>
      <c r="HO43" s="87">
        <v>4</v>
      </c>
      <c r="HP43" s="72">
        <v>7</v>
      </c>
      <c r="HQ43" s="87">
        <v>8</v>
      </c>
      <c r="HR43" s="72">
        <v>1</v>
      </c>
      <c r="HS43" s="87">
        <v>0</v>
      </c>
      <c r="HT43" s="71">
        <v>786131</v>
      </c>
      <c r="HU43" s="71">
        <v>5136196</v>
      </c>
      <c r="HV43" s="86">
        <v>664838</v>
      </c>
      <c r="HW43" s="86">
        <v>769877</v>
      </c>
      <c r="HX43" s="86">
        <v>120081</v>
      </c>
      <c r="HY43" s="86">
        <v>280</v>
      </c>
      <c r="HZ43" s="86">
        <v>4300</v>
      </c>
      <c r="IA43" s="86">
        <v>108.39</v>
      </c>
      <c r="IB43" s="86">
        <v>65.44</v>
      </c>
      <c r="IC43" s="85">
        <v>43485</v>
      </c>
      <c r="ID43" s="85">
        <v>27225302</v>
      </c>
      <c r="IE43" s="85" t="s">
        <v>439</v>
      </c>
      <c r="IF43" s="79">
        <v>296</v>
      </c>
      <c r="IG43" s="79" t="s">
        <v>439</v>
      </c>
      <c r="IH43" s="85">
        <v>240</v>
      </c>
      <c r="II43" s="79" t="s">
        <v>439</v>
      </c>
      <c r="IJ43" s="85">
        <v>65930</v>
      </c>
      <c r="IK43" s="71">
        <v>139432</v>
      </c>
      <c r="IL43" s="79">
        <v>31250</v>
      </c>
      <c r="IM43" s="113">
        <v>0</v>
      </c>
      <c r="IN43" s="112">
        <v>43.27</v>
      </c>
      <c r="IO43" s="85">
        <v>386789</v>
      </c>
      <c r="IP43" s="162" t="s">
        <v>439</v>
      </c>
      <c r="IQ43" s="94">
        <v>7.86</v>
      </c>
      <c r="IR43" s="94">
        <v>3.56</v>
      </c>
      <c r="IS43" s="72">
        <v>562.72</v>
      </c>
      <c r="IT43" s="72">
        <v>562.28</v>
      </c>
      <c r="IU43" s="86" t="s">
        <v>1255</v>
      </c>
      <c r="IV43" s="86" t="s">
        <v>1255</v>
      </c>
      <c r="IW43" s="86" t="s">
        <v>1255</v>
      </c>
      <c r="IX43" s="86" t="s">
        <v>1255</v>
      </c>
      <c r="IY43" s="86" t="s">
        <v>1255</v>
      </c>
      <c r="IZ43" s="86" t="s">
        <v>1255</v>
      </c>
      <c r="JA43" s="79">
        <v>5</v>
      </c>
      <c r="JB43" s="79">
        <v>20</v>
      </c>
      <c r="JC43" s="770">
        <v>66</v>
      </c>
      <c r="JD43" s="773">
        <v>0.78200000000000003</v>
      </c>
      <c r="JE43" s="774">
        <v>92.3</v>
      </c>
      <c r="JF43" s="774">
        <v>0</v>
      </c>
      <c r="JG43" s="774">
        <v>3</v>
      </c>
      <c r="JH43" s="775">
        <v>113684951</v>
      </c>
      <c r="JI43" s="162">
        <v>38.799999999999997</v>
      </c>
      <c r="JJ43" s="162">
        <v>54.7</v>
      </c>
      <c r="JK43" s="162" t="s">
        <v>439</v>
      </c>
      <c r="JL43" s="162" t="s">
        <v>439</v>
      </c>
      <c r="JM43" s="162" t="s">
        <v>439</v>
      </c>
      <c r="JN43" s="162">
        <v>35.9</v>
      </c>
      <c r="JO43" s="776">
        <v>2927</v>
      </c>
      <c r="JP43" s="776">
        <v>137519100</v>
      </c>
      <c r="JQ43" s="776">
        <v>1221125996.1800001</v>
      </c>
      <c r="JR43" s="776">
        <v>15649</v>
      </c>
      <c r="JS43" s="72">
        <v>48</v>
      </c>
      <c r="JT43" s="72">
        <v>34.9</v>
      </c>
      <c r="JU43" s="71">
        <v>67931</v>
      </c>
      <c r="JV43" s="71">
        <v>1365</v>
      </c>
      <c r="JW43" s="71">
        <v>1716</v>
      </c>
      <c r="JX43" s="71">
        <v>6861</v>
      </c>
      <c r="JY43" s="71">
        <v>6499</v>
      </c>
      <c r="JZ43" s="71">
        <v>6324</v>
      </c>
      <c r="KA43" s="71">
        <v>7544</v>
      </c>
      <c r="KB43" s="71">
        <v>9648</v>
      </c>
      <c r="KC43" s="71">
        <v>12231</v>
      </c>
      <c r="KD43" s="71">
        <v>10493</v>
      </c>
      <c r="KE43" s="71">
        <v>8477</v>
      </c>
      <c r="KF43" s="71">
        <v>5970</v>
      </c>
      <c r="KG43" s="71">
        <v>4229</v>
      </c>
      <c r="KH43" s="71">
        <v>5423</v>
      </c>
      <c r="KI43" s="86" t="s">
        <v>1255</v>
      </c>
      <c r="KJ43" s="86" t="s">
        <v>1255</v>
      </c>
      <c r="KK43" s="86" t="s">
        <v>1255</v>
      </c>
      <c r="KL43" s="86" t="s">
        <v>1255</v>
      </c>
      <c r="KM43" s="71">
        <v>9106</v>
      </c>
      <c r="KN43" s="71">
        <v>9560</v>
      </c>
      <c r="KO43" s="71">
        <v>7665</v>
      </c>
      <c r="KP43" s="71">
        <v>8348</v>
      </c>
      <c r="KQ43" s="71">
        <v>10117</v>
      </c>
      <c r="KR43" s="71">
        <v>12632</v>
      </c>
      <c r="KS43" s="71">
        <v>15870</v>
      </c>
      <c r="KT43" s="71">
        <v>13990</v>
      </c>
      <c r="KU43" s="71">
        <v>12042</v>
      </c>
      <c r="KV43" s="71">
        <v>10817</v>
      </c>
      <c r="KW43" s="71">
        <v>12928</v>
      </c>
      <c r="KX43" s="71">
        <v>49577</v>
      </c>
      <c r="KY43" s="86" t="s">
        <v>1255</v>
      </c>
      <c r="KZ43" s="86" t="s">
        <v>1255</v>
      </c>
      <c r="LA43" s="86" t="s">
        <v>1255</v>
      </c>
      <c r="LB43" s="86" t="s">
        <v>1255</v>
      </c>
    </row>
    <row r="44" spans="1:314" ht="12" customHeight="1">
      <c r="A44" s="3">
        <v>272124</v>
      </c>
      <c r="B44" s="555" t="s">
        <v>770</v>
      </c>
      <c r="C44" s="94">
        <v>41.72</v>
      </c>
      <c r="D44" s="71">
        <v>262875</v>
      </c>
      <c r="E44" s="72">
        <v>12.1</v>
      </c>
      <c r="F44" s="72">
        <v>59.5</v>
      </c>
      <c r="G44" s="72">
        <v>28.4</v>
      </c>
      <c r="H44" s="79">
        <v>11998</v>
      </c>
      <c r="I44" s="79">
        <v>24979</v>
      </c>
      <c r="J44" s="79">
        <v>39021</v>
      </c>
      <c r="K44" s="71">
        <v>41343</v>
      </c>
      <c r="L44" s="71">
        <v>126596</v>
      </c>
      <c r="M44" s="71">
        <v>7693</v>
      </c>
      <c r="N44" s="71">
        <v>7870</v>
      </c>
      <c r="O44" s="71">
        <v>8078</v>
      </c>
      <c r="P44" s="71">
        <v>1047</v>
      </c>
      <c r="Q44" s="71">
        <v>1755</v>
      </c>
      <c r="R44" s="79">
        <v>262088</v>
      </c>
      <c r="S44" s="71">
        <v>264642</v>
      </c>
      <c r="T44" s="71">
        <v>248815</v>
      </c>
      <c r="U44" s="71">
        <v>69048</v>
      </c>
      <c r="V44" s="71">
        <v>1454034</v>
      </c>
      <c r="W44" s="71">
        <v>681412</v>
      </c>
      <c r="X44" s="71">
        <v>739369</v>
      </c>
      <c r="Y44" s="86">
        <v>0</v>
      </c>
      <c r="Z44" s="765">
        <v>89</v>
      </c>
      <c r="AA44" s="86">
        <v>15</v>
      </c>
      <c r="AB44" s="86">
        <v>0</v>
      </c>
      <c r="AC44" s="86">
        <v>0</v>
      </c>
      <c r="AD44" s="87" t="s">
        <v>439</v>
      </c>
      <c r="AE44" s="71">
        <v>453</v>
      </c>
      <c r="AF44" s="71">
        <v>878</v>
      </c>
      <c r="AG44" s="71">
        <v>1317</v>
      </c>
      <c r="AH44" s="71">
        <v>0</v>
      </c>
      <c r="AI44" s="71">
        <v>0</v>
      </c>
      <c r="AJ44" s="102">
        <v>0</v>
      </c>
      <c r="AK44" s="765">
        <v>1</v>
      </c>
      <c r="AL44" s="71">
        <v>498</v>
      </c>
      <c r="AM44" s="74">
        <v>27</v>
      </c>
      <c r="AN44" s="71">
        <v>12358</v>
      </c>
      <c r="AO44" s="71">
        <v>884</v>
      </c>
      <c r="AP44" s="71">
        <v>139</v>
      </c>
      <c r="AQ44" s="102">
        <v>14</v>
      </c>
      <c r="AR44" s="71">
        <v>6130</v>
      </c>
      <c r="AS44" s="71">
        <v>532</v>
      </c>
      <c r="AT44" s="71">
        <v>1</v>
      </c>
      <c r="AU44" s="71">
        <v>298</v>
      </c>
      <c r="AV44" s="71">
        <v>19</v>
      </c>
      <c r="AW44" s="71">
        <v>383</v>
      </c>
      <c r="AX44" s="71">
        <v>9</v>
      </c>
      <c r="AY44" s="71">
        <v>2124</v>
      </c>
      <c r="AZ44" s="72">
        <v>2.9</v>
      </c>
      <c r="BA44" s="72">
        <v>0.3</v>
      </c>
      <c r="BB44" s="72">
        <v>100</v>
      </c>
      <c r="BC44" s="72">
        <v>97.5</v>
      </c>
      <c r="BD44" s="72">
        <v>96.8</v>
      </c>
      <c r="BE44" s="72">
        <v>100</v>
      </c>
      <c r="BF44" s="86">
        <v>31</v>
      </c>
      <c r="BG44" s="102">
        <v>31</v>
      </c>
      <c r="BH44" s="102">
        <v>13</v>
      </c>
      <c r="BI44" s="102">
        <v>8</v>
      </c>
      <c r="BJ44" s="102">
        <v>0</v>
      </c>
      <c r="BK44" s="86">
        <v>0</v>
      </c>
      <c r="BL44" s="86">
        <v>0</v>
      </c>
      <c r="BM44" s="102">
        <v>0</v>
      </c>
      <c r="BN44" s="102">
        <v>0</v>
      </c>
      <c r="BO44" s="74">
        <v>2</v>
      </c>
      <c r="BP44" s="71">
        <v>15776</v>
      </c>
      <c r="BQ44" s="74" t="s">
        <v>439</v>
      </c>
      <c r="BR44" s="71" t="s">
        <v>439</v>
      </c>
      <c r="BS44" s="74">
        <v>2</v>
      </c>
      <c r="BT44" s="71">
        <v>18365</v>
      </c>
      <c r="BU44" s="74">
        <v>1</v>
      </c>
      <c r="BV44" s="71">
        <v>454</v>
      </c>
      <c r="BW44" s="72">
        <v>30.2</v>
      </c>
      <c r="BX44" s="86">
        <v>0</v>
      </c>
      <c r="BY44" s="86">
        <v>1</v>
      </c>
      <c r="BZ44" s="86">
        <v>0</v>
      </c>
      <c r="CA44" s="86">
        <v>3899</v>
      </c>
      <c r="CB44" s="72">
        <v>44</v>
      </c>
      <c r="CC44" s="101">
        <v>0.77</v>
      </c>
      <c r="CD44" s="72">
        <v>19.899999999999999</v>
      </c>
      <c r="CE44" s="72">
        <v>4.675236119372669</v>
      </c>
      <c r="CF44" s="72">
        <v>60.468119999999999</v>
      </c>
      <c r="CG44" s="74">
        <v>11</v>
      </c>
      <c r="CH44" s="71">
        <v>2347</v>
      </c>
      <c r="CI44" s="74">
        <v>222</v>
      </c>
      <c r="CJ44" s="71">
        <v>532</v>
      </c>
      <c r="CK44" s="71">
        <v>3096</v>
      </c>
      <c r="CL44" s="71">
        <v>863</v>
      </c>
      <c r="CM44" s="74">
        <v>173</v>
      </c>
      <c r="CN44" s="74">
        <v>509</v>
      </c>
      <c r="CO44" s="94">
        <v>1.44</v>
      </c>
      <c r="CP44" s="71" t="s">
        <v>439</v>
      </c>
      <c r="CQ44" s="74">
        <v>4</v>
      </c>
      <c r="CR44" s="74">
        <v>26</v>
      </c>
      <c r="CS44" s="74">
        <v>2</v>
      </c>
      <c r="CT44" s="74">
        <v>1</v>
      </c>
      <c r="CU44" s="74">
        <v>50</v>
      </c>
      <c r="CV44" s="74">
        <v>15</v>
      </c>
      <c r="CW44" s="71">
        <v>921</v>
      </c>
      <c r="CX44" s="74">
        <v>5</v>
      </c>
      <c r="CY44" s="71">
        <v>471</v>
      </c>
      <c r="CZ44" s="86">
        <v>21</v>
      </c>
      <c r="DA44" s="86">
        <v>342</v>
      </c>
      <c r="DB44" s="86">
        <v>9</v>
      </c>
      <c r="DC44" s="86">
        <v>72</v>
      </c>
      <c r="DD44" s="86">
        <v>2</v>
      </c>
      <c r="DE44" s="86">
        <v>53</v>
      </c>
      <c r="DF44" s="71">
        <v>10438</v>
      </c>
      <c r="DG44" s="71">
        <v>2277</v>
      </c>
      <c r="DH44" s="87">
        <v>1443</v>
      </c>
      <c r="DI44" s="87">
        <v>1266119.098</v>
      </c>
      <c r="DJ44" s="87">
        <v>336903.25900000002</v>
      </c>
      <c r="DK44" s="87">
        <v>418770.27799999999</v>
      </c>
      <c r="DL44" s="71">
        <v>74307</v>
      </c>
      <c r="DM44" s="74">
        <v>16</v>
      </c>
      <c r="DN44" s="87">
        <v>17779</v>
      </c>
      <c r="DO44" s="87">
        <v>2226</v>
      </c>
      <c r="DP44" s="87">
        <v>1746</v>
      </c>
      <c r="DQ44" s="86">
        <v>88</v>
      </c>
      <c r="DR44" s="86">
        <v>1739</v>
      </c>
      <c r="DS44" s="145">
        <v>5720</v>
      </c>
      <c r="DT44" s="79">
        <v>10535</v>
      </c>
      <c r="DU44" s="71">
        <v>3122</v>
      </c>
      <c r="DV44" s="71">
        <v>3358</v>
      </c>
      <c r="DW44" s="86">
        <v>328</v>
      </c>
      <c r="DX44" s="86">
        <v>150</v>
      </c>
      <c r="DY44" s="86">
        <v>4</v>
      </c>
      <c r="DZ44" s="86">
        <v>1878</v>
      </c>
      <c r="EA44" s="86">
        <v>77</v>
      </c>
      <c r="EB44" s="86">
        <v>13615</v>
      </c>
      <c r="EC44" s="86">
        <v>1181</v>
      </c>
      <c r="ED44" s="766">
        <v>62</v>
      </c>
      <c r="EE44" s="71">
        <v>8306</v>
      </c>
      <c r="EF44" s="767">
        <v>7334</v>
      </c>
      <c r="EG44" s="74">
        <v>0</v>
      </c>
      <c r="EH44" s="768">
        <v>1363</v>
      </c>
      <c r="EI44" s="86">
        <v>53</v>
      </c>
      <c r="EJ44" s="86">
        <v>61</v>
      </c>
      <c r="EK44" s="72">
        <v>63</v>
      </c>
      <c r="EL44" s="86">
        <v>38</v>
      </c>
      <c r="EM44" s="86">
        <v>217</v>
      </c>
      <c r="EN44" s="86">
        <v>760</v>
      </c>
      <c r="EO44" s="87">
        <v>271</v>
      </c>
      <c r="EP44" s="87">
        <v>45</v>
      </c>
      <c r="EQ44" s="87">
        <v>1749</v>
      </c>
      <c r="ER44" s="71">
        <v>1888</v>
      </c>
      <c r="ES44" s="72">
        <v>95.7</v>
      </c>
      <c r="ET44" s="72">
        <v>92.7</v>
      </c>
      <c r="EU44" s="87">
        <v>168</v>
      </c>
      <c r="EV44" s="72">
        <v>29.81</v>
      </c>
      <c r="EW44" s="87">
        <v>56830</v>
      </c>
      <c r="EX44" s="72">
        <v>30.7</v>
      </c>
      <c r="EY44" s="87">
        <v>414053</v>
      </c>
      <c r="EZ44" s="162">
        <v>7</v>
      </c>
      <c r="FA44" s="86">
        <v>326</v>
      </c>
      <c r="FB44" s="86">
        <v>6</v>
      </c>
      <c r="FC44" s="125">
        <v>474</v>
      </c>
      <c r="FD44" s="86">
        <v>159</v>
      </c>
      <c r="FE44" s="86" t="s">
        <v>1255</v>
      </c>
      <c r="FF44" s="86">
        <v>100</v>
      </c>
      <c r="FG44" s="72">
        <v>100</v>
      </c>
      <c r="FH44" s="71">
        <v>78999</v>
      </c>
      <c r="FI44" s="71">
        <v>752</v>
      </c>
      <c r="FJ44" s="71">
        <v>0</v>
      </c>
      <c r="FK44" s="768">
        <v>51408</v>
      </c>
      <c r="FL44" s="71">
        <v>43723</v>
      </c>
      <c r="FM44" s="71">
        <v>4738</v>
      </c>
      <c r="FN44" s="71">
        <v>2947</v>
      </c>
      <c r="FO44" s="71">
        <v>6360</v>
      </c>
      <c r="FP44" s="769">
        <v>13.1</v>
      </c>
      <c r="FQ44" s="766">
        <v>314</v>
      </c>
      <c r="FR44" s="770">
        <v>3</v>
      </c>
      <c r="FS44" s="767">
        <v>6461</v>
      </c>
      <c r="FT44" s="86">
        <v>0</v>
      </c>
      <c r="FU44" s="86">
        <v>15</v>
      </c>
      <c r="FV44" s="86">
        <v>108</v>
      </c>
      <c r="FW44" s="96">
        <v>46</v>
      </c>
      <c r="FX44" s="95">
        <v>1712</v>
      </c>
      <c r="FY44" s="149">
        <v>64.848409872135875</v>
      </c>
      <c r="FZ44" s="145">
        <v>129000</v>
      </c>
      <c r="GA44" s="770">
        <v>99.9</v>
      </c>
      <c r="GB44" s="770">
        <v>93.6</v>
      </c>
      <c r="GC44" s="72">
        <v>90.1</v>
      </c>
      <c r="GD44" s="80">
        <v>92</v>
      </c>
      <c r="GE44" s="771">
        <v>42</v>
      </c>
      <c r="GF44" s="766">
        <v>6</v>
      </c>
      <c r="GG44" s="766">
        <v>31</v>
      </c>
      <c r="GH44" s="86">
        <v>644</v>
      </c>
      <c r="GI44" s="86">
        <v>0</v>
      </c>
      <c r="GJ44" s="86">
        <v>1683</v>
      </c>
      <c r="GK44" s="86">
        <v>1734</v>
      </c>
      <c r="GL44" s="86">
        <v>3</v>
      </c>
      <c r="GM44" s="768" t="s">
        <v>439</v>
      </c>
      <c r="GN44" s="772">
        <v>258</v>
      </c>
      <c r="GO44" s="86" t="s">
        <v>439</v>
      </c>
      <c r="GP44" s="86" t="s">
        <v>439</v>
      </c>
      <c r="GQ44" s="71">
        <v>10930</v>
      </c>
      <c r="GR44" s="74">
        <v>16</v>
      </c>
      <c r="GS44" s="71">
        <v>3532</v>
      </c>
      <c r="GT44" s="71">
        <v>7382</v>
      </c>
      <c r="GU44" s="71">
        <v>109238</v>
      </c>
      <c r="GV44" s="71">
        <v>88</v>
      </c>
      <c r="GW44" s="71">
        <v>41703</v>
      </c>
      <c r="GX44" s="71">
        <v>67447</v>
      </c>
      <c r="GY44" s="71">
        <v>421</v>
      </c>
      <c r="GZ44" s="71">
        <v>5792</v>
      </c>
      <c r="HA44" s="71">
        <v>412272</v>
      </c>
      <c r="HB44" s="71">
        <v>1234</v>
      </c>
      <c r="HC44" s="71">
        <v>11509</v>
      </c>
      <c r="HD44" s="71">
        <v>209226</v>
      </c>
      <c r="HE44" s="71">
        <v>1016</v>
      </c>
      <c r="HF44" s="71">
        <v>24348</v>
      </c>
      <c r="HG44" s="71">
        <v>822234.32</v>
      </c>
      <c r="HH44" s="74">
        <v>589</v>
      </c>
      <c r="HI44" s="86">
        <v>25079</v>
      </c>
      <c r="HJ44" s="86">
        <v>594007</v>
      </c>
      <c r="HK44" s="88">
        <v>4.04</v>
      </c>
      <c r="HL44" s="86">
        <v>0</v>
      </c>
      <c r="HM44" s="71">
        <v>859</v>
      </c>
      <c r="HN44" s="71">
        <v>227</v>
      </c>
      <c r="HO44" s="87">
        <v>29</v>
      </c>
      <c r="HP44" s="136">
        <v>12.2</v>
      </c>
      <c r="HQ44" s="87">
        <v>2</v>
      </c>
      <c r="HR44" s="136">
        <v>9.6</v>
      </c>
      <c r="HS44" s="87">
        <v>0</v>
      </c>
      <c r="HT44" s="71">
        <v>609634</v>
      </c>
      <c r="HU44" s="71">
        <v>3461218</v>
      </c>
      <c r="HV44" s="86">
        <v>484742</v>
      </c>
      <c r="HW44" s="86">
        <v>588078</v>
      </c>
      <c r="HX44" s="86">
        <v>121243</v>
      </c>
      <c r="HY44" s="86">
        <v>3734</v>
      </c>
      <c r="HZ44" s="86">
        <v>1610</v>
      </c>
      <c r="IA44" s="86">
        <v>79810</v>
      </c>
      <c r="IB44" s="86">
        <v>44260</v>
      </c>
      <c r="IC44" s="85">
        <v>27464</v>
      </c>
      <c r="ID44" s="85">
        <v>1134420</v>
      </c>
      <c r="IE44" s="85" t="s">
        <v>439</v>
      </c>
      <c r="IF44" s="79" t="s">
        <v>439</v>
      </c>
      <c r="IG44" s="79" t="s">
        <v>439</v>
      </c>
      <c r="IH44" s="85" t="s">
        <v>439</v>
      </c>
      <c r="II44" s="79" t="s">
        <v>439</v>
      </c>
      <c r="IJ44" s="85" t="s">
        <v>439</v>
      </c>
      <c r="IK44" s="71">
        <v>89723</v>
      </c>
      <c r="IL44" s="79">
        <v>10810</v>
      </c>
      <c r="IM44" s="113" t="s">
        <v>439</v>
      </c>
      <c r="IN44" s="112">
        <v>31.26</v>
      </c>
      <c r="IO44" s="85">
        <v>259657</v>
      </c>
      <c r="IP44" s="162" t="s">
        <v>439</v>
      </c>
      <c r="IQ44" s="94">
        <v>0</v>
      </c>
      <c r="IR44" s="94">
        <v>0</v>
      </c>
      <c r="IS44" s="72">
        <v>218.5</v>
      </c>
      <c r="IT44" s="72">
        <v>192.52</v>
      </c>
      <c r="IU44" s="86" t="s">
        <v>1255</v>
      </c>
      <c r="IV44" s="86" t="s">
        <v>1255</v>
      </c>
      <c r="IW44" s="86" t="s">
        <v>1255</v>
      </c>
      <c r="IX44" s="86" t="s">
        <v>1255</v>
      </c>
      <c r="IY44" s="86" t="s">
        <v>1255</v>
      </c>
      <c r="IZ44" s="86" t="s">
        <v>1255</v>
      </c>
      <c r="JA44" s="79">
        <v>1</v>
      </c>
      <c r="JB44" s="79">
        <v>23</v>
      </c>
      <c r="JC44" s="770">
        <v>57</v>
      </c>
      <c r="JD44" s="773">
        <v>0.72</v>
      </c>
      <c r="JE44" s="774">
        <v>96.6</v>
      </c>
      <c r="JF44" s="774">
        <v>3.7</v>
      </c>
      <c r="JG44" s="774">
        <v>0.9</v>
      </c>
      <c r="JH44" s="775">
        <v>95029111</v>
      </c>
      <c r="JI44" s="162">
        <v>36.5</v>
      </c>
      <c r="JJ44" s="162">
        <v>47.9</v>
      </c>
      <c r="JK44" s="162" t="s">
        <v>439</v>
      </c>
      <c r="JL44" s="162" t="s">
        <v>439</v>
      </c>
      <c r="JM44" s="162" t="s">
        <v>439</v>
      </c>
      <c r="JN44" s="162">
        <v>46.2</v>
      </c>
      <c r="JO44" s="776">
        <v>2407</v>
      </c>
      <c r="JP44" s="776">
        <v>958343430</v>
      </c>
      <c r="JQ44" s="776">
        <v>659915179.13999999</v>
      </c>
      <c r="JR44" s="776">
        <v>5556</v>
      </c>
      <c r="JS44" s="72">
        <v>35</v>
      </c>
      <c r="JT44" s="72">
        <v>33.5</v>
      </c>
      <c r="JU44" s="71">
        <v>51114</v>
      </c>
      <c r="JV44" s="71">
        <v>824</v>
      </c>
      <c r="JW44" s="71">
        <v>1308</v>
      </c>
      <c r="JX44" s="71">
        <v>4854</v>
      </c>
      <c r="JY44" s="71">
        <v>5261</v>
      </c>
      <c r="JZ44" s="71">
        <v>4813</v>
      </c>
      <c r="KA44" s="71">
        <v>5283</v>
      </c>
      <c r="KB44" s="71">
        <v>6577</v>
      </c>
      <c r="KC44" s="71">
        <v>8758</v>
      </c>
      <c r="KD44" s="71">
        <v>7764</v>
      </c>
      <c r="KE44" s="71">
        <v>6223</v>
      </c>
      <c r="KF44" s="71">
        <v>4033</v>
      </c>
      <c r="KG44" s="71">
        <v>3016</v>
      </c>
      <c r="KH44" s="71">
        <v>4105</v>
      </c>
      <c r="KI44" s="86" t="s">
        <v>1255</v>
      </c>
      <c r="KJ44" s="86" t="s">
        <v>1255</v>
      </c>
      <c r="KK44" s="86" t="s">
        <v>1255</v>
      </c>
      <c r="KL44" s="86" t="s">
        <v>1255</v>
      </c>
      <c r="KM44" s="71">
        <v>6232</v>
      </c>
      <c r="KN44" s="71">
        <v>6575</v>
      </c>
      <c r="KO44" s="71">
        <v>6239</v>
      </c>
      <c r="KP44" s="71">
        <v>6390</v>
      </c>
      <c r="KQ44" s="71">
        <v>7110</v>
      </c>
      <c r="KR44" s="71">
        <v>8399</v>
      </c>
      <c r="KS44" s="71">
        <v>11069</v>
      </c>
      <c r="KT44" s="71">
        <v>10096</v>
      </c>
      <c r="KU44" s="71">
        <v>8645</v>
      </c>
      <c r="KV44" s="71">
        <v>6868</v>
      </c>
      <c r="KW44" s="71">
        <v>8137</v>
      </c>
      <c r="KX44" s="71">
        <v>35098</v>
      </c>
      <c r="KY44" s="86" t="s">
        <v>1255</v>
      </c>
      <c r="KZ44" s="86" t="s">
        <v>1255</v>
      </c>
      <c r="LA44" s="86" t="s">
        <v>1255</v>
      </c>
      <c r="LB44" s="86" t="s">
        <v>1255</v>
      </c>
    </row>
    <row r="45" spans="1:314" ht="12" customHeight="1">
      <c r="A45" s="3">
        <v>272159</v>
      </c>
      <c r="B45" s="555" t="s">
        <v>769</v>
      </c>
      <c r="C45" s="94">
        <v>24.7</v>
      </c>
      <c r="D45" s="71">
        <v>228517</v>
      </c>
      <c r="E45" s="72">
        <v>11.3</v>
      </c>
      <c r="F45" s="72">
        <v>58.7</v>
      </c>
      <c r="G45" s="72">
        <v>30</v>
      </c>
      <c r="H45" s="79">
        <v>9173</v>
      </c>
      <c r="I45" s="79">
        <v>19915</v>
      </c>
      <c r="J45" s="79">
        <v>31686</v>
      </c>
      <c r="K45" s="71">
        <v>37105</v>
      </c>
      <c r="L45" s="71">
        <v>111719</v>
      </c>
      <c r="M45" s="71">
        <v>3097</v>
      </c>
      <c r="N45" s="71">
        <v>7504</v>
      </c>
      <c r="O45" s="71">
        <v>7468</v>
      </c>
      <c r="P45" s="71">
        <v>915</v>
      </c>
      <c r="Q45" s="71">
        <v>1399</v>
      </c>
      <c r="R45" s="79">
        <v>228517</v>
      </c>
      <c r="S45" s="71">
        <v>229733</v>
      </c>
      <c r="T45" s="71">
        <v>197708</v>
      </c>
      <c r="U45" s="71" t="s">
        <v>439</v>
      </c>
      <c r="V45" s="71">
        <v>978269</v>
      </c>
      <c r="W45" s="71">
        <v>325275</v>
      </c>
      <c r="X45" s="71">
        <v>572647</v>
      </c>
      <c r="Y45" s="71">
        <v>36</v>
      </c>
      <c r="Z45" s="71">
        <v>41</v>
      </c>
      <c r="AA45" s="86">
        <v>24</v>
      </c>
      <c r="AB45" s="86">
        <v>0</v>
      </c>
      <c r="AC45" s="86">
        <v>0</v>
      </c>
      <c r="AD45" s="87" t="s">
        <v>439</v>
      </c>
      <c r="AE45" s="71">
        <v>71</v>
      </c>
      <c r="AF45" s="71">
        <v>28.22</v>
      </c>
      <c r="AG45" s="71">
        <v>1209</v>
      </c>
      <c r="AH45" s="71">
        <v>239672</v>
      </c>
      <c r="AI45" s="71" t="s">
        <v>439</v>
      </c>
      <c r="AJ45" s="94">
        <v>45.2</v>
      </c>
      <c r="AK45" s="765">
        <v>9</v>
      </c>
      <c r="AL45" s="71">
        <v>1298</v>
      </c>
      <c r="AM45" s="71">
        <v>24</v>
      </c>
      <c r="AN45" s="71">
        <v>10443</v>
      </c>
      <c r="AO45" s="71">
        <v>698</v>
      </c>
      <c r="AP45" s="71">
        <v>89</v>
      </c>
      <c r="AQ45" s="102">
        <v>12</v>
      </c>
      <c r="AR45" s="71">
        <v>5375</v>
      </c>
      <c r="AS45" s="71">
        <v>393</v>
      </c>
      <c r="AT45" s="71">
        <v>0</v>
      </c>
      <c r="AU45" s="71">
        <v>137</v>
      </c>
      <c r="AV45" s="71">
        <v>14</v>
      </c>
      <c r="AW45" s="71">
        <v>42</v>
      </c>
      <c r="AX45" s="71">
        <v>4</v>
      </c>
      <c r="AY45" s="71">
        <v>1080</v>
      </c>
      <c r="AZ45" s="72" t="s">
        <v>439</v>
      </c>
      <c r="BA45" s="72" t="s">
        <v>439</v>
      </c>
      <c r="BB45" s="72">
        <v>100</v>
      </c>
      <c r="BC45" s="72">
        <v>116</v>
      </c>
      <c r="BD45" s="72">
        <v>113</v>
      </c>
      <c r="BE45" s="72">
        <v>30.5</v>
      </c>
      <c r="BF45" s="86">
        <v>26</v>
      </c>
      <c r="BG45" s="102">
        <v>26</v>
      </c>
      <c r="BH45" s="102">
        <v>7</v>
      </c>
      <c r="BI45" s="102">
        <v>6</v>
      </c>
      <c r="BJ45" s="102">
        <v>71</v>
      </c>
      <c r="BK45" s="86">
        <v>0</v>
      </c>
      <c r="BL45" s="86">
        <v>0</v>
      </c>
      <c r="BM45" s="102">
        <v>0</v>
      </c>
      <c r="BN45" s="102">
        <v>0</v>
      </c>
      <c r="BO45" s="74">
        <v>2</v>
      </c>
      <c r="BP45" s="71">
        <v>8755</v>
      </c>
      <c r="BQ45" s="74" t="s">
        <v>439</v>
      </c>
      <c r="BR45" s="71" t="s">
        <v>439</v>
      </c>
      <c r="BS45" s="74" t="s">
        <v>439</v>
      </c>
      <c r="BT45" s="71" t="s">
        <v>439</v>
      </c>
      <c r="BU45" s="74" t="s">
        <v>439</v>
      </c>
      <c r="BV45" s="71" t="s">
        <v>439</v>
      </c>
      <c r="BW45" s="72" t="s">
        <v>439</v>
      </c>
      <c r="BX45" s="86" t="s">
        <v>439</v>
      </c>
      <c r="BY45" s="86">
        <v>2</v>
      </c>
      <c r="BZ45" s="86" t="s">
        <v>439</v>
      </c>
      <c r="CA45" s="86">
        <v>9949</v>
      </c>
      <c r="CB45" s="72">
        <v>41.9</v>
      </c>
      <c r="CC45" s="101">
        <v>0.65</v>
      </c>
      <c r="CD45" s="72">
        <v>22.8</v>
      </c>
      <c r="CE45" s="72">
        <v>5.213761678469111</v>
      </c>
      <c r="CF45" s="72">
        <v>59.577500000000001</v>
      </c>
      <c r="CG45" s="74">
        <v>14</v>
      </c>
      <c r="CH45" s="71">
        <v>1925</v>
      </c>
      <c r="CI45" s="74">
        <v>181</v>
      </c>
      <c r="CJ45" s="71">
        <v>393</v>
      </c>
      <c r="CK45" s="71">
        <v>2720</v>
      </c>
      <c r="CL45" s="71">
        <v>759</v>
      </c>
      <c r="CM45" s="74">
        <v>147</v>
      </c>
      <c r="CN45" s="74">
        <v>466</v>
      </c>
      <c r="CO45" s="94">
        <v>1.37</v>
      </c>
      <c r="CP45" s="71">
        <v>24045240</v>
      </c>
      <c r="CQ45" s="74" t="s">
        <v>439</v>
      </c>
      <c r="CR45" s="74" t="s">
        <v>439</v>
      </c>
      <c r="CS45" s="71">
        <v>4</v>
      </c>
      <c r="CT45" s="71" t="s">
        <v>439</v>
      </c>
      <c r="CU45" s="71" t="s">
        <v>439</v>
      </c>
      <c r="CV45" s="71">
        <v>14</v>
      </c>
      <c r="CW45" s="71">
        <v>908</v>
      </c>
      <c r="CX45" s="71">
        <v>4</v>
      </c>
      <c r="CY45" s="71">
        <v>400</v>
      </c>
      <c r="CZ45" s="71">
        <v>20</v>
      </c>
      <c r="DA45" s="71">
        <v>367</v>
      </c>
      <c r="DB45" s="71">
        <v>5</v>
      </c>
      <c r="DC45" s="71">
        <v>50</v>
      </c>
      <c r="DD45" s="71">
        <v>4</v>
      </c>
      <c r="DE45" s="71">
        <v>100</v>
      </c>
      <c r="DF45" s="71">
        <v>9167</v>
      </c>
      <c r="DG45" s="71">
        <v>1489</v>
      </c>
      <c r="DH45" s="87">
        <v>1328</v>
      </c>
      <c r="DI45" s="87">
        <v>1057053.48</v>
      </c>
      <c r="DJ45" s="87">
        <v>232680.27299999999</v>
      </c>
      <c r="DK45" s="87">
        <v>375984.92599999998</v>
      </c>
      <c r="DL45" s="71">
        <v>68682</v>
      </c>
      <c r="DM45" s="74">
        <v>12</v>
      </c>
      <c r="DN45" s="87">
        <v>13468</v>
      </c>
      <c r="DO45" s="87">
        <v>1866</v>
      </c>
      <c r="DP45" s="87">
        <v>1302</v>
      </c>
      <c r="DQ45" s="71">
        <v>47</v>
      </c>
      <c r="DR45" s="71">
        <v>1135</v>
      </c>
      <c r="DS45" s="145">
        <v>7297</v>
      </c>
      <c r="DT45" s="71">
        <v>9103</v>
      </c>
      <c r="DU45" s="71">
        <v>2863</v>
      </c>
      <c r="DV45" s="71">
        <v>2625</v>
      </c>
      <c r="DW45" s="71">
        <v>317</v>
      </c>
      <c r="DX45" s="71">
        <v>119</v>
      </c>
      <c r="DY45" s="71">
        <v>2</v>
      </c>
      <c r="DZ45" s="71">
        <v>1525</v>
      </c>
      <c r="EA45" s="71">
        <v>57</v>
      </c>
      <c r="EB45" s="71">
        <v>9614</v>
      </c>
      <c r="EC45" s="71">
        <v>1387</v>
      </c>
      <c r="ED45" s="766">
        <v>47</v>
      </c>
      <c r="EE45" s="71">
        <v>5322</v>
      </c>
      <c r="EF45" s="767">
        <v>4828</v>
      </c>
      <c r="EG45" s="71">
        <v>0</v>
      </c>
      <c r="EH45" s="768">
        <v>790</v>
      </c>
      <c r="EI45" s="86">
        <v>48</v>
      </c>
      <c r="EJ45" s="86">
        <v>46</v>
      </c>
      <c r="EK45" s="72">
        <v>69.5</v>
      </c>
      <c r="EL45" s="86">
        <v>48</v>
      </c>
      <c r="EM45" s="86">
        <v>96</v>
      </c>
      <c r="EN45" s="86">
        <v>764</v>
      </c>
      <c r="EO45" s="87">
        <v>127</v>
      </c>
      <c r="EP45" s="87">
        <v>25</v>
      </c>
      <c r="EQ45" s="87">
        <v>1200</v>
      </c>
      <c r="ER45" s="71">
        <v>1441</v>
      </c>
      <c r="ES45" s="72">
        <v>92.3</v>
      </c>
      <c r="ET45" s="72">
        <v>86.4</v>
      </c>
      <c r="EU45" s="87">
        <v>267</v>
      </c>
      <c r="EV45" s="72">
        <v>31.8</v>
      </c>
      <c r="EW45" s="87">
        <v>51181</v>
      </c>
      <c r="EX45" s="72">
        <v>33.6</v>
      </c>
      <c r="EY45" s="87">
        <v>409272</v>
      </c>
      <c r="EZ45" s="162">
        <v>8.5</v>
      </c>
      <c r="FA45" s="86">
        <v>186</v>
      </c>
      <c r="FB45" s="86">
        <v>18</v>
      </c>
      <c r="FC45" s="125">
        <v>1308</v>
      </c>
      <c r="FD45" s="71">
        <v>137</v>
      </c>
      <c r="FE45" s="71" t="s">
        <v>1255</v>
      </c>
      <c r="FF45" s="71">
        <v>100</v>
      </c>
      <c r="FG45" s="72">
        <v>100</v>
      </c>
      <c r="FH45" s="71">
        <v>70444</v>
      </c>
      <c r="FI45" s="71">
        <v>2439</v>
      </c>
      <c r="FJ45" s="71">
        <v>68</v>
      </c>
      <c r="FK45" s="768">
        <v>62974</v>
      </c>
      <c r="FL45" s="71">
        <v>48084</v>
      </c>
      <c r="FM45" s="71">
        <v>10600</v>
      </c>
      <c r="FN45" s="71">
        <v>4290</v>
      </c>
      <c r="FO45" s="71">
        <v>5032</v>
      </c>
      <c r="FP45" s="769">
        <v>21.2</v>
      </c>
      <c r="FQ45" s="766">
        <v>79</v>
      </c>
      <c r="FR45" s="770">
        <v>5.8</v>
      </c>
      <c r="FS45" s="767">
        <v>8405</v>
      </c>
      <c r="FT45" s="86">
        <v>0</v>
      </c>
      <c r="FU45" s="86" t="s">
        <v>439</v>
      </c>
      <c r="FV45" s="86" t="s">
        <v>439</v>
      </c>
      <c r="FW45" s="96">
        <v>17</v>
      </c>
      <c r="FX45" s="95">
        <v>655</v>
      </c>
      <c r="FY45" s="149">
        <v>63.691816351427754</v>
      </c>
      <c r="FZ45" s="145">
        <v>129500</v>
      </c>
      <c r="GA45" s="770">
        <v>100</v>
      </c>
      <c r="GB45" s="770">
        <v>97.6</v>
      </c>
      <c r="GC45" s="72">
        <v>99.7</v>
      </c>
      <c r="GD45" s="80">
        <v>34</v>
      </c>
      <c r="GE45" s="771">
        <v>52</v>
      </c>
      <c r="GF45" s="766">
        <v>7</v>
      </c>
      <c r="GG45" s="766">
        <v>24</v>
      </c>
      <c r="GH45" s="86" t="s">
        <v>439</v>
      </c>
      <c r="GI45" s="86">
        <v>8</v>
      </c>
      <c r="GJ45" s="86">
        <v>1354</v>
      </c>
      <c r="GK45" s="86">
        <v>2363</v>
      </c>
      <c r="GL45" s="86">
        <v>4</v>
      </c>
      <c r="GM45" s="768" t="s">
        <v>439</v>
      </c>
      <c r="GN45" s="772">
        <v>280</v>
      </c>
      <c r="GO45" s="86" t="s">
        <v>439</v>
      </c>
      <c r="GP45" s="86" t="s">
        <v>439</v>
      </c>
      <c r="GQ45" s="71">
        <v>6742</v>
      </c>
      <c r="GR45" s="74">
        <v>4</v>
      </c>
      <c r="GS45" s="71">
        <v>1167</v>
      </c>
      <c r="GT45" s="71">
        <v>5571</v>
      </c>
      <c r="GU45" s="71">
        <v>66380</v>
      </c>
      <c r="GV45" s="71">
        <v>12</v>
      </c>
      <c r="GW45" s="71">
        <v>12867</v>
      </c>
      <c r="GX45" s="71">
        <v>53501</v>
      </c>
      <c r="GY45" s="71">
        <v>198</v>
      </c>
      <c r="GZ45" s="71">
        <v>1799</v>
      </c>
      <c r="HA45" s="71">
        <v>166902</v>
      </c>
      <c r="HB45" s="71">
        <v>1014</v>
      </c>
      <c r="HC45" s="71">
        <v>10236</v>
      </c>
      <c r="HD45" s="71">
        <v>193507</v>
      </c>
      <c r="HE45" s="71">
        <v>219</v>
      </c>
      <c r="HF45" s="71">
        <v>7607</v>
      </c>
      <c r="HG45" s="71">
        <v>166945.64000000001</v>
      </c>
      <c r="HH45" s="74">
        <v>120</v>
      </c>
      <c r="HI45" s="86">
        <v>5065</v>
      </c>
      <c r="HJ45" s="86" t="s">
        <v>439</v>
      </c>
      <c r="HK45" s="88">
        <v>1.4434</v>
      </c>
      <c r="HL45" s="86">
        <v>0</v>
      </c>
      <c r="HM45" s="71">
        <v>378</v>
      </c>
      <c r="HN45" s="71">
        <v>125</v>
      </c>
      <c r="HO45" s="87">
        <v>1</v>
      </c>
      <c r="HP45" s="136" t="s">
        <v>439</v>
      </c>
      <c r="HQ45" s="87">
        <v>0</v>
      </c>
      <c r="HR45" s="136">
        <v>0</v>
      </c>
      <c r="HS45" s="87">
        <v>0</v>
      </c>
      <c r="HT45" s="71">
        <v>311704</v>
      </c>
      <c r="HU45" s="71">
        <v>1973380</v>
      </c>
      <c r="HV45" s="86">
        <v>252712</v>
      </c>
      <c r="HW45" s="86">
        <v>312284</v>
      </c>
      <c r="HX45" s="86">
        <v>80967</v>
      </c>
      <c r="HY45" s="86">
        <v>0</v>
      </c>
      <c r="HZ45" s="86">
        <v>0</v>
      </c>
      <c r="IA45" s="86">
        <v>53550</v>
      </c>
      <c r="IB45" s="86">
        <v>40870</v>
      </c>
      <c r="IC45" s="85" t="s">
        <v>439</v>
      </c>
      <c r="ID45" s="85" t="s">
        <v>439</v>
      </c>
      <c r="IE45" s="85" t="s">
        <v>439</v>
      </c>
      <c r="IF45" s="79">
        <v>208</v>
      </c>
      <c r="IG45" s="79" t="s">
        <v>439</v>
      </c>
      <c r="IH45" s="85">
        <v>163</v>
      </c>
      <c r="II45" s="79" t="s">
        <v>439</v>
      </c>
      <c r="IJ45" s="85">
        <v>93567</v>
      </c>
      <c r="IK45" s="71">
        <v>73738</v>
      </c>
      <c r="IL45" s="79">
        <v>8520</v>
      </c>
      <c r="IM45" s="113">
        <v>0</v>
      </c>
      <c r="IN45" s="793">
        <v>22.77</v>
      </c>
      <c r="IO45" s="794">
        <v>227418</v>
      </c>
      <c r="IP45" s="162" t="s">
        <v>439</v>
      </c>
      <c r="IQ45" s="94">
        <v>5.9</v>
      </c>
      <c r="IR45" s="94">
        <v>5.9</v>
      </c>
      <c r="IS45" s="72">
        <v>44.1</v>
      </c>
      <c r="IT45" s="72">
        <v>44.1</v>
      </c>
      <c r="IU45" s="71" t="s">
        <v>1255</v>
      </c>
      <c r="IV45" s="71" t="s">
        <v>1255</v>
      </c>
      <c r="IW45" s="71" t="s">
        <v>1255</v>
      </c>
      <c r="IX45" s="71" t="s">
        <v>1255</v>
      </c>
      <c r="IY45" s="71" t="s">
        <v>1255</v>
      </c>
      <c r="IZ45" s="71" t="s">
        <v>1255</v>
      </c>
      <c r="JA45" s="79">
        <v>2</v>
      </c>
      <c r="JB45" s="79">
        <v>36</v>
      </c>
      <c r="JC45" s="770">
        <v>84</v>
      </c>
      <c r="JD45" s="773">
        <v>0.64100000000000001</v>
      </c>
      <c r="JE45" s="774">
        <v>86.8</v>
      </c>
      <c r="JF45" s="774">
        <v>-0.9</v>
      </c>
      <c r="JG45" s="774">
        <v>2.2999999999999998</v>
      </c>
      <c r="JH45" s="775">
        <v>59573994</v>
      </c>
      <c r="JI45" s="162">
        <v>33.6</v>
      </c>
      <c r="JJ45" s="162">
        <v>55.1</v>
      </c>
      <c r="JK45" s="162" t="s">
        <v>439</v>
      </c>
      <c r="JL45" s="162" t="s">
        <v>439</v>
      </c>
      <c r="JM45" s="162" t="s">
        <v>439</v>
      </c>
      <c r="JN45" s="162">
        <v>36.9</v>
      </c>
      <c r="JO45" s="776">
        <v>1220</v>
      </c>
      <c r="JP45" s="776">
        <v>31385000</v>
      </c>
      <c r="JQ45" s="776">
        <v>486254949.5</v>
      </c>
      <c r="JR45" s="776">
        <v>7493</v>
      </c>
      <c r="JS45" s="72">
        <v>42.7</v>
      </c>
      <c r="JT45" s="72">
        <v>28.1</v>
      </c>
      <c r="JU45" s="71">
        <v>41396</v>
      </c>
      <c r="JV45" s="71">
        <v>794</v>
      </c>
      <c r="JW45" s="71">
        <v>1082</v>
      </c>
      <c r="JX45" s="71">
        <v>4000</v>
      </c>
      <c r="JY45" s="71">
        <v>3994</v>
      </c>
      <c r="JZ45" s="71">
        <v>3804</v>
      </c>
      <c r="KA45" s="71">
        <v>4236</v>
      </c>
      <c r="KB45" s="71">
        <v>5617</v>
      </c>
      <c r="KC45" s="71">
        <v>7683</v>
      </c>
      <c r="KD45" s="71">
        <v>6740</v>
      </c>
      <c r="KE45" s="71">
        <v>5058</v>
      </c>
      <c r="KF45" s="71">
        <v>3411</v>
      </c>
      <c r="KG45" s="71">
        <v>2755</v>
      </c>
      <c r="KH45" s="71">
        <v>3836</v>
      </c>
      <c r="KI45" s="71" t="s">
        <v>1255</v>
      </c>
      <c r="KJ45" s="71" t="s">
        <v>1255</v>
      </c>
      <c r="KK45" s="71" t="s">
        <v>1255</v>
      </c>
      <c r="KL45" s="71" t="s">
        <v>1255</v>
      </c>
      <c r="KM45" s="71">
        <v>4984</v>
      </c>
      <c r="KN45" s="71">
        <v>5477</v>
      </c>
      <c r="KO45" s="71">
        <v>4794</v>
      </c>
      <c r="KP45" s="71">
        <v>5053</v>
      </c>
      <c r="KQ45" s="71">
        <v>5733</v>
      </c>
      <c r="KR45" s="71">
        <v>7282</v>
      </c>
      <c r="KS45" s="71">
        <v>9674</v>
      </c>
      <c r="KT45" s="71">
        <v>8687</v>
      </c>
      <c r="KU45" s="71">
        <v>7089</v>
      </c>
      <c r="KV45" s="71">
        <v>5917</v>
      </c>
      <c r="KW45" s="71">
        <v>7414</v>
      </c>
      <c r="KX45" s="71">
        <v>31523</v>
      </c>
      <c r="KY45" s="71" t="s">
        <v>1255</v>
      </c>
      <c r="KZ45" s="71" t="s">
        <v>1255</v>
      </c>
      <c r="LA45" s="71" t="s">
        <v>1255</v>
      </c>
      <c r="LB45" s="71" t="s">
        <v>1255</v>
      </c>
    </row>
    <row r="46" spans="1:314" ht="12" customHeight="1">
      <c r="A46" s="3">
        <v>272272</v>
      </c>
      <c r="B46" s="555" t="s">
        <v>731</v>
      </c>
      <c r="C46" s="94">
        <v>61.78</v>
      </c>
      <c r="D46" s="71">
        <v>481320</v>
      </c>
      <c r="E46" s="72">
        <v>10.91</v>
      </c>
      <c r="F46" s="72">
        <v>60.85</v>
      </c>
      <c r="G46" s="72">
        <v>28.25</v>
      </c>
      <c r="H46" s="158">
        <v>19095</v>
      </c>
      <c r="I46" s="797">
        <v>40514</v>
      </c>
      <c r="J46" s="121">
        <v>64930</v>
      </c>
      <c r="K46" s="121">
        <v>74193</v>
      </c>
      <c r="L46" s="71">
        <v>244129</v>
      </c>
      <c r="M46" s="71">
        <v>18424</v>
      </c>
      <c r="N46" s="71">
        <v>16514</v>
      </c>
      <c r="O46" s="71">
        <v>16348</v>
      </c>
      <c r="P46" s="71">
        <v>2160</v>
      </c>
      <c r="Q46" s="71">
        <v>2986</v>
      </c>
      <c r="R46" s="798">
        <v>488490</v>
      </c>
      <c r="S46" s="71">
        <v>493940</v>
      </c>
      <c r="T46" s="71">
        <v>507267</v>
      </c>
      <c r="U46" s="71">
        <v>191687</v>
      </c>
      <c r="V46" s="71">
        <v>1584336</v>
      </c>
      <c r="W46" s="71">
        <v>564656</v>
      </c>
      <c r="X46" s="71">
        <v>842443</v>
      </c>
      <c r="Y46" s="86">
        <v>25</v>
      </c>
      <c r="Z46" s="765">
        <v>56</v>
      </c>
      <c r="AA46" s="86">
        <v>0</v>
      </c>
      <c r="AB46" s="86">
        <v>0</v>
      </c>
      <c r="AC46" s="86">
        <v>0</v>
      </c>
      <c r="AD46" s="87">
        <v>26076</v>
      </c>
      <c r="AE46" s="71">
        <v>565</v>
      </c>
      <c r="AF46" s="71">
        <v>2698</v>
      </c>
      <c r="AG46" s="71">
        <v>1500</v>
      </c>
      <c r="AH46" s="71">
        <v>147311</v>
      </c>
      <c r="AI46" s="71" t="s">
        <v>439</v>
      </c>
      <c r="AJ46" s="94">
        <v>59.9</v>
      </c>
      <c r="AK46" s="765">
        <v>17</v>
      </c>
      <c r="AL46" s="71">
        <v>1915</v>
      </c>
      <c r="AM46" s="74">
        <v>49</v>
      </c>
      <c r="AN46" s="71">
        <v>19991</v>
      </c>
      <c r="AO46" s="71">
        <v>1348</v>
      </c>
      <c r="AP46" s="71">
        <v>397</v>
      </c>
      <c r="AQ46" s="102">
        <v>23</v>
      </c>
      <c r="AR46" s="71">
        <v>10009</v>
      </c>
      <c r="AS46" s="71">
        <v>798</v>
      </c>
      <c r="AT46" s="71">
        <v>7</v>
      </c>
      <c r="AU46" s="71">
        <v>767</v>
      </c>
      <c r="AV46" s="71">
        <v>18</v>
      </c>
      <c r="AW46" s="71">
        <v>501</v>
      </c>
      <c r="AX46" s="71">
        <v>15</v>
      </c>
      <c r="AY46" s="71">
        <v>6510</v>
      </c>
      <c r="AZ46" s="72">
        <v>1.92</v>
      </c>
      <c r="BA46" s="72">
        <v>0.14000000000000001</v>
      </c>
      <c r="BB46" s="72">
        <v>100</v>
      </c>
      <c r="BC46" s="72">
        <v>86.4</v>
      </c>
      <c r="BD46" s="72">
        <v>80.3</v>
      </c>
      <c r="BE46" s="72">
        <v>3.8</v>
      </c>
      <c r="BF46" s="86">
        <v>17</v>
      </c>
      <c r="BG46" s="102">
        <v>20</v>
      </c>
      <c r="BH46" s="102">
        <v>13</v>
      </c>
      <c r="BI46" s="102">
        <v>2</v>
      </c>
      <c r="BJ46" s="102">
        <v>0</v>
      </c>
      <c r="BK46" s="86">
        <v>3</v>
      </c>
      <c r="BL46" s="86">
        <v>3</v>
      </c>
      <c r="BM46" s="102">
        <v>10</v>
      </c>
      <c r="BN46" s="102">
        <v>6</v>
      </c>
      <c r="BO46" s="74">
        <v>2</v>
      </c>
      <c r="BP46" s="71">
        <v>16141</v>
      </c>
      <c r="BQ46" s="74">
        <v>1</v>
      </c>
      <c r="BR46" s="71">
        <v>13500</v>
      </c>
      <c r="BS46" s="74">
        <v>7</v>
      </c>
      <c r="BT46" s="71">
        <v>58931</v>
      </c>
      <c r="BU46" s="74">
        <v>1</v>
      </c>
      <c r="BV46" s="71">
        <v>850</v>
      </c>
      <c r="BW46" s="72">
        <v>42.9</v>
      </c>
      <c r="BX46" s="86">
        <v>2</v>
      </c>
      <c r="BY46" s="86">
        <v>4</v>
      </c>
      <c r="BZ46" s="86">
        <v>483</v>
      </c>
      <c r="CA46" s="86">
        <v>33489</v>
      </c>
      <c r="CB46" s="72">
        <v>56.1</v>
      </c>
      <c r="CC46" s="101">
        <v>0.77</v>
      </c>
      <c r="CD46" s="72">
        <v>19.899999999999999</v>
      </c>
      <c r="CE46" s="72">
        <v>4.8429829048735238</v>
      </c>
      <c r="CF46" s="72">
        <v>62.460299999999997</v>
      </c>
      <c r="CG46" s="74">
        <v>21</v>
      </c>
      <c r="CH46" s="71">
        <v>4256</v>
      </c>
      <c r="CI46" s="74">
        <v>406</v>
      </c>
      <c r="CJ46" s="71">
        <v>983</v>
      </c>
      <c r="CK46" s="71">
        <v>5940</v>
      </c>
      <c r="CL46" s="71">
        <v>1639</v>
      </c>
      <c r="CM46" s="74">
        <v>361</v>
      </c>
      <c r="CN46" s="74">
        <v>1054</v>
      </c>
      <c r="CO46" s="94">
        <v>1.3</v>
      </c>
      <c r="CP46" s="71" t="s">
        <v>439</v>
      </c>
      <c r="CQ46" s="74" t="s">
        <v>439</v>
      </c>
      <c r="CR46" s="74" t="s">
        <v>439</v>
      </c>
      <c r="CS46" s="74">
        <v>6</v>
      </c>
      <c r="CT46" s="74">
        <v>1</v>
      </c>
      <c r="CU46" s="74">
        <v>150</v>
      </c>
      <c r="CV46" s="74">
        <v>26</v>
      </c>
      <c r="CW46" s="71">
        <v>1856</v>
      </c>
      <c r="CX46" s="74">
        <v>12</v>
      </c>
      <c r="CY46" s="71">
        <v>1161</v>
      </c>
      <c r="CZ46" s="86">
        <v>43</v>
      </c>
      <c r="DA46" s="86">
        <v>667</v>
      </c>
      <c r="DB46" s="86">
        <v>20</v>
      </c>
      <c r="DC46" s="86">
        <v>305</v>
      </c>
      <c r="DD46" s="86">
        <v>4</v>
      </c>
      <c r="DE46" s="86">
        <v>108</v>
      </c>
      <c r="DF46" s="71">
        <v>20691</v>
      </c>
      <c r="DG46" s="71">
        <v>3698</v>
      </c>
      <c r="DH46" s="87">
        <v>3056</v>
      </c>
      <c r="DI46" s="87">
        <v>2335909.946</v>
      </c>
      <c r="DJ46" s="87">
        <v>461283.59600000002</v>
      </c>
      <c r="DK46" s="87">
        <v>882728.48199999996</v>
      </c>
      <c r="DL46" s="71">
        <v>135859</v>
      </c>
      <c r="DM46" s="74">
        <v>22</v>
      </c>
      <c r="DN46" s="87">
        <v>33349</v>
      </c>
      <c r="DO46" s="87">
        <v>3576</v>
      </c>
      <c r="DP46" s="87">
        <v>2863</v>
      </c>
      <c r="DQ46" s="86">
        <v>110</v>
      </c>
      <c r="DR46" s="86">
        <v>1492</v>
      </c>
      <c r="DS46" s="145">
        <v>28758</v>
      </c>
      <c r="DT46" s="79">
        <v>18643</v>
      </c>
      <c r="DU46" s="79">
        <v>4841</v>
      </c>
      <c r="DV46" s="100">
        <v>6064</v>
      </c>
      <c r="DW46" s="86">
        <v>806</v>
      </c>
      <c r="DX46" s="86">
        <v>245</v>
      </c>
      <c r="DY46" s="86">
        <v>2</v>
      </c>
      <c r="DZ46" s="86">
        <v>4222</v>
      </c>
      <c r="EA46" s="86">
        <v>98</v>
      </c>
      <c r="EB46" s="86">
        <v>13286</v>
      </c>
      <c r="EC46" s="86">
        <v>2536</v>
      </c>
      <c r="ED46" s="766">
        <v>110</v>
      </c>
      <c r="EE46" s="71">
        <v>12457</v>
      </c>
      <c r="EF46" s="767">
        <v>11181</v>
      </c>
      <c r="EG46" s="74">
        <v>0</v>
      </c>
      <c r="EH46" s="768">
        <v>2160</v>
      </c>
      <c r="EI46" s="86">
        <v>103</v>
      </c>
      <c r="EJ46" s="86">
        <v>107</v>
      </c>
      <c r="EK46" s="72">
        <v>72.400000000000006</v>
      </c>
      <c r="EL46" s="86">
        <v>92</v>
      </c>
      <c r="EM46" s="86">
        <v>636</v>
      </c>
      <c r="EN46" s="86">
        <v>280</v>
      </c>
      <c r="EO46" s="87">
        <v>117</v>
      </c>
      <c r="EP46" s="87">
        <v>13</v>
      </c>
      <c r="EQ46" s="87">
        <v>2911</v>
      </c>
      <c r="ER46" s="71">
        <v>3043</v>
      </c>
      <c r="ES46" s="72">
        <v>96.2</v>
      </c>
      <c r="ET46" s="72">
        <v>98.4</v>
      </c>
      <c r="EU46" s="87">
        <v>865</v>
      </c>
      <c r="EV46" s="72">
        <v>34.4</v>
      </c>
      <c r="EW46" s="87">
        <v>104716</v>
      </c>
      <c r="EX46" s="72">
        <v>26.5</v>
      </c>
      <c r="EY46" s="87">
        <v>422190.05300000001</v>
      </c>
      <c r="EZ46" s="162">
        <v>7.94</v>
      </c>
      <c r="FA46" s="86">
        <v>466</v>
      </c>
      <c r="FB46" s="86">
        <v>17</v>
      </c>
      <c r="FC46" s="125">
        <v>2958</v>
      </c>
      <c r="FD46" s="86">
        <v>218</v>
      </c>
      <c r="FE46" s="86" t="s">
        <v>1255</v>
      </c>
      <c r="FF46" s="86">
        <v>100</v>
      </c>
      <c r="FG46" s="72">
        <v>100</v>
      </c>
      <c r="FH46" s="71">
        <v>178384</v>
      </c>
      <c r="FI46" s="71">
        <v>5691</v>
      </c>
      <c r="FJ46" s="71">
        <v>0</v>
      </c>
      <c r="FK46" s="768">
        <v>163898</v>
      </c>
      <c r="FL46" s="71" t="s">
        <v>439</v>
      </c>
      <c r="FM46" s="71">
        <v>7293</v>
      </c>
      <c r="FN46" s="71">
        <v>156605</v>
      </c>
      <c r="FO46" s="71">
        <v>8795</v>
      </c>
      <c r="FP46" s="769">
        <v>9.3000000000000007</v>
      </c>
      <c r="FQ46" s="766">
        <v>260</v>
      </c>
      <c r="FR46" s="770">
        <v>2.88</v>
      </c>
      <c r="FS46" s="767">
        <v>9864</v>
      </c>
      <c r="FT46" s="86">
        <v>6</v>
      </c>
      <c r="FU46" s="86">
        <v>41</v>
      </c>
      <c r="FV46" s="86">
        <v>249</v>
      </c>
      <c r="FW46" s="96">
        <v>58</v>
      </c>
      <c r="FX46" s="95">
        <v>1952</v>
      </c>
      <c r="FY46" s="149">
        <v>57.24176224601343</v>
      </c>
      <c r="FZ46" s="145">
        <v>148700</v>
      </c>
      <c r="GA46" s="770">
        <v>99.9</v>
      </c>
      <c r="GB46" s="770">
        <v>95</v>
      </c>
      <c r="GC46" s="72">
        <v>99</v>
      </c>
      <c r="GD46" s="80">
        <v>92</v>
      </c>
      <c r="GE46" s="771">
        <v>131</v>
      </c>
      <c r="GF46" s="766">
        <v>15</v>
      </c>
      <c r="GG46" s="766">
        <v>67</v>
      </c>
      <c r="GH46" s="86">
        <v>1565</v>
      </c>
      <c r="GI46" s="86">
        <v>13</v>
      </c>
      <c r="GJ46" s="121">
        <v>3427</v>
      </c>
      <c r="GK46" s="86">
        <v>3684</v>
      </c>
      <c r="GL46" s="86">
        <v>6</v>
      </c>
      <c r="GM46" s="768" t="s">
        <v>439</v>
      </c>
      <c r="GN46" s="772">
        <v>1047</v>
      </c>
      <c r="GO46" s="86" t="s">
        <v>439</v>
      </c>
      <c r="GP46" s="86" t="s">
        <v>439</v>
      </c>
      <c r="GQ46" s="71">
        <v>24408</v>
      </c>
      <c r="GR46" s="74">
        <v>14</v>
      </c>
      <c r="GS46" s="71">
        <v>7364</v>
      </c>
      <c r="GT46" s="71">
        <v>17030</v>
      </c>
      <c r="GU46" s="71">
        <v>241693</v>
      </c>
      <c r="GV46" s="71">
        <v>80</v>
      </c>
      <c r="GW46" s="71">
        <v>74443</v>
      </c>
      <c r="GX46" s="71">
        <v>167170</v>
      </c>
      <c r="GY46" s="71">
        <v>1671</v>
      </c>
      <c r="GZ46" s="71">
        <v>21051</v>
      </c>
      <c r="HA46" s="71">
        <v>1456402</v>
      </c>
      <c r="HB46" s="71">
        <v>2534</v>
      </c>
      <c r="HC46" s="71">
        <v>21997</v>
      </c>
      <c r="HD46" s="71">
        <v>415021</v>
      </c>
      <c r="HE46" s="71">
        <v>1966</v>
      </c>
      <c r="HF46" s="71">
        <v>42111</v>
      </c>
      <c r="HG46" s="71">
        <v>1076180.5</v>
      </c>
      <c r="HH46" s="74">
        <v>1115</v>
      </c>
      <c r="HI46" s="86">
        <v>43771</v>
      </c>
      <c r="HJ46" s="86">
        <v>1014662</v>
      </c>
      <c r="HK46" s="88">
        <v>1.93</v>
      </c>
      <c r="HL46" s="86" t="s">
        <v>439</v>
      </c>
      <c r="HM46" s="71">
        <v>532</v>
      </c>
      <c r="HN46" s="71">
        <v>130</v>
      </c>
      <c r="HO46" s="87">
        <v>4</v>
      </c>
      <c r="HP46" s="136">
        <v>4</v>
      </c>
      <c r="HQ46" s="87">
        <v>0</v>
      </c>
      <c r="HR46" s="136">
        <v>0</v>
      </c>
      <c r="HS46" s="87">
        <v>0</v>
      </c>
      <c r="HT46" s="71">
        <v>871348</v>
      </c>
      <c r="HU46" s="71">
        <v>5885109</v>
      </c>
      <c r="HV46" s="86">
        <v>663405</v>
      </c>
      <c r="HW46" s="86">
        <v>864482.91</v>
      </c>
      <c r="HX46" s="86">
        <v>200728</v>
      </c>
      <c r="HY46" s="86">
        <v>1970</v>
      </c>
      <c r="HZ46" s="86" t="s">
        <v>439</v>
      </c>
      <c r="IA46" s="86">
        <v>120250</v>
      </c>
      <c r="IB46" s="86">
        <v>75810</v>
      </c>
      <c r="IC46" s="121">
        <v>71982</v>
      </c>
      <c r="ID46" s="85">
        <v>3174952</v>
      </c>
      <c r="IE46" s="85" t="s">
        <v>439</v>
      </c>
      <c r="IF46" s="79">
        <v>285</v>
      </c>
      <c r="IG46" s="79" t="s">
        <v>439</v>
      </c>
      <c r="IH46" s="85">
        <v>185</v>
      </c>
      <c r="II46" s="79" t="s">
        <v>439</v>
      </c>
      <c r="IJ46" s="85">
        <v>17000</v>
      </c>
      <c r="IK46" s="71">
        <v>156376</v>
      </c>
      <c r="IL46" s="79">
        <v>0</v>
      </c>
      <c r="IM46" s="113" t="s">
        <v>439</v>
      </c>
      <c r="IN46" s="112">
        <v>49.42</v>
      </c>
      <c r="IO46" s="85">
        <v>492760</v>
      </c>
      <c r="IP46" s="162" t="s">
        <v>439</v>
      </c>
      <c r="IQ46" s="94">
        <v>4.0999999999999996</v>
      </c>
      <c r="IR46" s="94">
        <v>4.0999999999999996</v>
      </c>
      <c r="IS46" s="72">
        <v>873</v>
      </c>
      <c r="IT46" s="72">
        <v>873</v>
      </c>
      <c r="IU46" s="86" t="s">
        <v>1255</v>
      </c>
      <c r="IV46" s="86" t="s">
        <v>1255</v>
      </c>
      <c r="IW46" s="86" t="s">
        <v>1255</v>
      </c>
      <c r="IX46" s="86" t="s">
        <v>1255</v>
      </c>
      <c r="IY46" s="86" t="s">
        <v>1255</v>
      </c>
      <c r="IZ46" s="86" t="s">
        <v>1255</v>
      </c>
      <c r="JA46" s="79">
        <v>3</v>
      </c>
      <c r="JB46" s="79">
        <v>35</v>
      </c>
      <c r="JC46" s="770">
        <v>64</v>
      </c>
      <c r="JD46" s="773">
        <v>0.75221000000000005</v>
      </c>
      <c r="JE46" s="774">
        <v>93.1</v>
      </c>
      <c r="JF46" s="774">
        <v>6.5</v>
      </c>
      <c r="JG46" s="774">
        <v>2.8</v>
      </c>
      <c r="JH46" s="775">
        <v>174459881</v>
      </c>
      <c r="JI46" s="162">
        <v>39.6</v>
      </c>
      <c r="JJ46" s="162">
        <v>59.7</v>
      </c>
      <c r="JK46" s="162" t="s">
        <v>439</v>
      </c>
      <c r="JL46" s="162" t="s">
        <v>439</v>
      </c>
      <c r="JM46" s="162" t="s">
        <v>439</v>
      </c>
      <c r="JN46" s="162">
        <v>40.6</v>
      </c>
      <c r="JO46" s="776">
        <v>3073</v>
      </c>
      <c r="JP46" s="776">
        <v>277709861</v>
      </c>
      <c r="JQ46" s="776">
        <v>1079381434.6600001</v>
      </c>
      <c r="JR46" s="776">
        <v>11881</v>
      </c>
      <c r="JS46" s="72">
        <v>16</v>
      </c>
      <c r="JT46" s="72">
        <v>31.5</v>
      </c>
      <c r="JU46" s="71">
        <v>97558</v>
      </c>
      <c r="JV46" s="71">
        <v>1728</v>
      </c>
      <c r="JW46" s="71">
        <v>2337</v>
      </c>
      <c r="JX46" s="71">
        <v>9874</v>
      </c>
      <c r="JY46" s="71">
        <v>10156</v>
      </c>
      <c r="JZ46" s="71">
        <v>8744</v>
      </c>
      <c r="KA46" s="71">
        <v>9362</v>
      </c>
      <c r="KB46" s="71">
        <v>11485</v>
      </c>
      <c r="KC46" s="71">
        <v>15740</v>
      </c>
      <c r="KD46" s="71">
        <v>14192</v>
      </c>
      <c r="KE46" s="71">
        <v>11388</v>
      </c>
      <c r="KF46" s="71">
        <v>7651</v>
      </c>
      <c r="KG46" s="71">
        <v>5933</v>
      </c>
      <c r="KH46" s="71">
        <v>9731</v>
      </c>
      <c r="KI46" s="86" t="s">
        <v>1255</v>
      </c>
      <c r="KJ46" s="86" t="s">
        <v>1255</v>
      </c>
      <c r="KK46" s="86" t="s">
        <v>1255</v>
      </c>
      <c r="KL46" s="86" t="s">
        <v>1255</v>
      </c>
      <c r="KM46" s="71">
        <v>11128</v>
      </c>
      <c r="KN46" s="71">
        <v>13333</v>
      </c>
      <c r="KO46" s="71">
        <v>11878</v>
      </c>
      <c r="KP46" s="71">
        <v>11351</v>
      </c>
      <c r="KQ46" s="71">
        <v>12314</v>
      </c>
      <c r="KR46" s="71">
        <v>14649</v>
      </c>
      <c r="KS46" s="71">
        <v>19933</v>
      </c>
      <c r="KT46" s="71">
        <v>18235</v>
      </c>
      <c r="KU46" s="71">
        <v>15467</v>
      </c>
      <c r="KV46" s="71">
        <v>12429</v>
      </c>
      <c r="KW46" s="71">
        <v>14441</v>
      </c>
      <c r="KX46" s="71">
        <v>63087</v>
      </c>
      <c r="KY46" s="86" t="s">
        <v>1255</v>
      </c>
      <c r="KZ46" s="86" t="s">
        <v>1255</v>
      </c>
      <c r="LA46" s="86" t="s">
        <v>1255</v>
      </c>
      <c r="LB46" s="86" t="s">
        <v>1255</v>
      </c>
    </row>
    <row r="47" spans="1:314" ht="12" customHeight="1">
      <c r="A47" s="3">
        <v>282014</v>
      </c>
      <c r="B47" s="555" t="s">
        <v>732</v>
      </c>
      <c r="C47" s="94">
        <v>534.35</v>
      </c>
      <c r="D47" s="71">
        <v>529450</v>
      </c>
      <c r="E47" s="72">
        <v>12.9</v>
      </c>
      <c r="F47" s="72">
        <v>59.9</v>
      </c>
      <c r="G47" s="72">
        <v>27.2</v>
      </c>
      <c r="H47" s="79">
        <v>24645</v>
      </c>
      <c r="I47" s="79">
        <v>53356</v>
      </c>
      <c r="J47" s="79">
        <v>83674</v>
      </c>
      <c r="K47" s="71">
        <v>74817</v>
      </c>
      <c r="L47" s="71">
        <v>243798</v>
      </c>
      <c r="M47" s="71">
        <v>11104</v>
      </c>
      <c r="N47" s="71">
        <v>13466</v>
      </c>
      <c r="O47" s="71">
        <v>14500</v>
      </c>
      <c r="P47" s="71">
        <v>2422</v>
      </c>
      <c r="Q47" s="71">
        <v>3645</v>
      </c>
      <c r="R47" s="79">
        <v>525365</v>
      </c>
      <c r="S47" s="71">
        <v>530495</v>
      </c>
      <c r="T47" s="71">
        <v>533536</v>
      </c>
      <c r="U47" s="71">
        <v>659402</v>
      </c>
      <c r="V47" s="71">
        <v>1899331</v>
      </c>
      <c r="W47" s="788">
        <v>647234</v>
      </c>
      <c r="X47" s="71">
        <v>1387227</v>
      </c>
      <c r="Y47" s="86">
        <v>3</v>
      </c>
      <c r="Z47" s="765">
        <v>76</v>
      </c>
      <c r="AA47" s="86">
        <v>0</v>
      </c>
      <c r="AB47" s="86">
        <v>3</v>
      </c>
      <c r="AC47" s="86">
        <v>3</v>
      </c>
      <c r="AD47" s="87">
        <v>82812</v>
      </c>
      <c r="AE47" s="71">
        <v>204</v>
      </c>
      <c r="AF47" s="71">
        <v>2066</v>
      </c>
      <c r="AG47" s="71">
        <v>1657</v>
      </c>
      <c r="AH47" s="71">
        <v>123672</v>
      </c>
      <c r="AI47" s="71">
        <v>500</v>
      </c>
      <c r="AJ47" s="94">
        <v>41.59</v>
      </c>
      <c r="AK47" s="765">
        <v>41</v>
      </c>
      <c r="AL47" s="71">
        <v>2057</v>
      </c>
      <c r="AM47" s="74">
        <v>66</v>
      </c>
      <c r="AN47" s="71">
        <v>26950</v>
      </c>
      <c r="AO47" s="71">
        <v>1724</v>
      </c>
      <c r="AP47" s="71">
        <v>449</v>
      </c>
      <c r="AQ47" s="102">
        <v>32</v>
      </c>
      <c r="AR47" s="71">
        <v>13147</v>
      </c>
      <c r="AS47" s="71">
        <v>980</v>
      </c>
      <c r="AT47" s="71">
        <v>2</v>
      </c>
      <c r="AU47" s="71">
        <v>979</v>
      </c>
      <c r="AV47" s="71">
        <v>18</v>
      </c>
      <c r="AW47" s="71">
        <v>412</v>
      </c>
      <c r="AX47" s="71">
        <v>18</v>
      </c>
      <c r="AY47" s="71">
        <v>5600</v>
      </c>
      <c r="AZ47" s="72" t="s">
        <v>439</v>
      </c>
      <c r="BA47" s="72" t="s">
        <v>439</v>
      </c>
      <c r="BB47" s="72">
        <v>100</v>
      </c>
      <c r="BC47" s="72">
        <v>115.5</v>
      </c>
      <c r="BD47" s="72">
        <v>115.6</v>
      </c>
      <c r="BE47" s="72">
        <v>0</v>
      </c>
      <c r="BF47" s="86">
        <v>8</v>
      </c>
      <c r="BG47" s="102">
        <v>38</v>
      </c>
      <c r="BH47" s="102">
        <v>35</v>
      </c>
      <c r="BI47" s="102">
        <v>6</v>
      </c>
      <c r="BJ47" s="102">
        <v>86</v>
      </c>
      <c r="BK47" s="86">
        <v>4</v>
      </c>
      <c r="BL47" s="86">
        <v>4</v>
      </c>
      <c r="BM47" s="102">
        <v>8</v>
      </c>
      <c r="BN47" s="102">
        <v>7</v>
      </c>
      <c r="BO47" s="74">
        <v>8</v>
      </c>
      <c r="BP47" s="71">
        <v>32880</v>
      </c>
      <c r="BQ47" s="74">
        <v>1</v>
      </c>
      <c r="BR47" s="71">
        <v>39600</v>
      </c>
      <c r="BS47" s="74">
        <v>8</v>
      </c>
      <c r="BT47" s="71">
        <v>139175</v>
      </c>
      <c r="BU47" s="74">
        <v>5</v>
      </c>
      <c r="BV47" s="71">
        <v>2079</v>
      </c>
      <c r="BW47" s="72">
        <v>41.6</v>
      </c>
      <c r="BX47" s="86">
        <v>2</v>
      </c>
      <c r="BY47" s="86">
        <v>4</v>
      </c>
      <c r="BZ47" s="86">
        <v>102</v>
      </c>
      <c r="CA47" s="86">
        <v>4631</v>
      </c>
      <c r="CB47" s="72">
        <v>72.3</v>
      </c>
      <c r="CC47" s="101">
        <v>1.26</v>
      </c>
      <c r="CD47" s="72">
        <v>26.9</v>
      </c>
      <c r="CE47" s="72">
        <v>4.0063475501065167</v>
      </c>
      <c r="CF47" s="72">
        <v>60.97139</v>
      </c>
      <c r="CG47" s="74">
        <v>35</v>
      </c>
      <c r="CH47" s="71">
        <v>6291</v>
      </c>
      <c r="CI47" s="74">
        <v>423</v>
      </c>
      <c r="CJ47" s="71">
        <v>1296</v>
      </c>
      <c r="CK47" s="71">
        <v>5819</v>
      </c>
      <c r="CL47" s="71">
        <v>1599</v>
      </c>
      <c r="CM47" s="74">
        <v>358</v>
      </c>
      <c r="CN47" s="74">
        <v>1012</v>
      </c>
      <c r="CO47" s="94">
        <v>1.46</v>
      </c>
      <c r="CP47" s="79">
        <v>15071650</v>
      </c>
      <c r="CQ47" s="74">
        <v>2</v>
      </c>
      <c r="CR47" s="74">
        <v>22</v>
      </c>
      <c r="CS47" s="74">
        <v>4</v>
      </c>
      <c r="CT47" s="74">
        <v>3</v>
      </c>
      <c r="CU47" s="74">
        <v>250</v>
      </c>
      <c r="CV47" s="74">
        <v>34</v>
      </c>
      <c r="CW47" s="71">
        <v>2198</v>
      </c>
      <c r="CX47" s="74">
        <v>11</v>
      </c>
      <c r="CY47" s="71">
        <v>968</v>
      </c>
      <c r="CZ47" s="86">
        <v>37</v>
      </c>
      <c r="DA47" s="86">
        <v>654</v>
      </c>
      <c r="DB47" s="86">
        <v>3</v>
      </c>
      <c r="DC47" s="86">
        <v>24</v>
      </c>
      <c r="DD47" s="86">
        <v>21</v>
      </c>
      <c r="DE47" s="86">
        <v>601</v>
      </c>
      <c r="DF47" s="71">
        <v>20128</v>
      </c>
      <c r="DG47" s="71">
        <v>3662</v>
      </c>
      <c r="DH47" s="87">
        <v>3110</v>
      </c>
      <c r="DI47" s="87">
        <v>1861157.254</v>
      </c>
      <c r="DJ47" s="87">
        <v>565393.22</v>
      </c>
      <c r="DK47" s="87">
        <v>874485.321</v>
      </c>
      <c r="DL47" s="71">
        <v>143610</v>
      </c>
      <c r="DM47" s="74">
        <v>24</v>
      </c>
      <c r="DN47" s="87">
        <v>32538</v>
      </c>
      <c r="DO47" s="87">
        <v>3342</v>
      </c>
      <c r="DP47" s="87">
        <v>2166</v>
      </c>
      <c r="DQ47" s="86">
        <v>164</v>
      </c>
      <c r="DR47" s="86">
        <v>2211</v>
      </c>
      <c r="DS47" s="145">
        <v>39470</v>
      </c>
      <c r="DT47" s="79">
        <v>20477</v>
      </c>
      <c r="DU47" s="71">
        <v>5728</v>
      </c>
      <c r="DV47" s="71">
        <v>4175</v>
      </c>
      <c r="DW47" s="86">
        <v>365</v>
      </c>
      <c r="DX47" s="86">
        <v>576</v>
      </c>
      <c r="DY47" s="86">
        <v>0</v>
      </c>
      <c r="DZ47" s="86">
        <v>2648</v>
      </c>
      <c r="EA47" s="86">
        <v>55</v>
      </c>
      <c r="EB47" s="86">
        <v>14852</v>
      </c>
      <c r="EC47" s="86">
        <v>1379</v>
      </c>
      <c r="ED47" s="766">
        <v>113</v>
      </c>
      <c r="EE47" s="71">
        <v>15851</v>
      </c>
      <c r="EF47" s="767">
        <v>14036</v>
      </c>
      <c r="EG47" s="74">
        <v>43</v>
      </c>
      <c r="EH47" s="768">
        <v>1490</v>
      </c>
      <c r="EI47" s="86">
        <v>89</v>
      </c>
      <c r="EJ47" s="86">
        <v>109</v>
      </c>
      <c r="EK47" s="72">
        <v>83.2</v>
      </c>
      <c r="EL47" s="86">
        <v>81</v>
      </c>
      <c r="EM47" s="86">
        <v>130</v>
      </c>
      <c r="EN47" s="86">
        <v>1715</v>
      </c>
      <c r="EO47" s="87">
        <v>672</v>
      </c>
      <c r="EP47" s="87">
        <v>148</v>
      </c>
      <c r="EQ47" s="87">
        <v>3770</v>
      </c>
      <c r="ER47" s="71">
        <v>3924</v>
      </c>
      <c r="ES47" s="72">
        <v>98</v>
      </c>
      <c r="ET47" s="72">
        <v>95.8</v>
      </c>
      <c r="EU47" s="87">
        <v>1693</v>
      </c>
      <c r="EV47" s="72">
        <v>15.48</v>
      </c>
      <c r="EW47" s="87">
        <v>106300</v>
      </c>
      <c r="EX47" s="72">
        <v>35.200000000000003</v>
      </c>
      <c r="EY47" s="87">
        <v>410470</v>
      </c>
      <c r="EZ47" s="162">
        <v>6.9</v>
      </c>
      <c r="FA47" s="86">
        <v>585</v>
      </c>
      <c r="FB47" s="86">
        <v>16</v>
      </c>
      <c r="FC47" s="71">
        <v>16367</v>
      </c>
      <c r="FD47" s="86">
        <v>156</v>
      </c>
      <c r="FE47" s="86" t="s">
        <v>1255</v>
      </c>
      <c r="FF47" s="86">
        <v>100</v>
      </c>
      <c r="FG47" s="72">
        <v>100</v>
      </c>
      <c r="FH47" s="71">
        <v>180188</v>
      </c>
      <c r="FI47" s="71">
        <v>21666</v>
      </c>
      <c r="FJ47" s="71">
        <v>30</v>
      </c>
      <c r="FK47" s="768">
        <v>156959</v>
      </c>
      <c r="FL47" s="71">
        <v>132872</v>
      </c>
      <c r="FM47" s="71">
        <v>12747</v>
      </c>
      <c r="FN47" s="71">
        <v>11340</v>
      </c>
      <c r="FO47" s="71">
        <v>1563</v>
      </c>
      <c r="FP47" s="769">
        <v>17.100000000000001</v>
      </c>
      <c r="FQ47" s="766">
        <v>942</v>
      </c>
      <c r="FR47" s="770">
        <v>9</v>
      </c>
      <c r="FS47" s="767">
        <v>11735</v>
      </c>
      <c r="FT47" s="86">
        <v>0</v>
      </c>
      <c r="FU47" s="86">
        <v>159</v>
      </c>
      <c r="FV47" s="86">
        <v>348</v>
      </c>
      <c r="FW47" s="96">
        <v>54</v>
      </c>
      <c r="FX47" s="95">
        <v>1922</v>
      </c>
      <c r="FY47" s="149">
        <v>64.994901774182594</v>
      </c>
      <c r="FZ47" s="145">
        <v>62500</v>
      </c>
      <c r="GA47" s="770">
        <v>99.6</v>
      </c>
      <c r="GB47" s="770">
        <v>91</v>
      </c>
      <c r="GC47" s="72">
        <v>93.1</v>
      </c>
      <c r="GD47" s="80">
        <v>37.9</v>
      </c>
      <c r="GE47" s="771">
        <v>164</v>
      </c>
      <c r="GF47" s="766">
        <v>20</v>
      </c>
      <c r="GG47" s="766">
        <v>59</v>
      </c>
      <c r="GH47" s="86">
        <v>2249</v>
      </c>
      <c r="GI47" s="86">
        <v>15</v>
      </c>
      <c r="GJ47" s="86">
        <v>3259</v>
      </c>
      <c r="GK47" s="86">
        <v>4236</v>
      </c>
      <c r="GL47" s="86">
        <v>6</v>
      </c>
      <c r="GM47" s="768">
        <v>3785651</v>
      </c>
      <c r="GN47" s="772">
        <v>6269</v>
      </c>
      <c r="GO47" s="86">
        <v>8323920</v>
      </c>
      <c r="GP47" s="86">
        <v>13728373</v>
      </c>
      <c r="GQ47" s="71">
        <v>22217</v>
      </c>
      <c r="GR47" s="74">
        <v>75</v>
      </c>
      <c r="GS47" s="71">
        <v>3965</v>
      </c>
      <c r="GT47" s="71">
        <v>18177</v>
      </c>
      <c r="GU47" s="71">
        <v>256076</v>
      </c>
      <c r="GV47" s="71">
        <v>692</v>
      </c>
      <c r="GW47" s="71">
        <v>67661</v>
      </c>
      <c r="GX47" s="71">
        <v>187723</v>
      </c>
      <c r="GY47" s="71">
        <v>1249</v>
      </c>
      <c r="GZ47" s="71">
        <v>11904</v>
      </c>
      <c r="HA47" s="71">
        <v>1101198</v>
      </c>
      <c r="HB47" s="71">
        <v>3452</v>
      </c>
      <c r="HC47" s="71">
        <v>29784</v>
      </c>
      <c r="HD47" s="71">
        <v>550738</v>
      </c>
      <c r="HE47" s="71">
        <v>861</v>
      </c>
      <c r="HF47" s="71">
        <v>46589</v>
      </c>
      <c r="HG47" s="71">
        <v>1991090.38</v>
      </c>
      <c r="HH47" s="74">
        <v>562</v>
      </c>
      <c r="HI47" s="86">
        <v>25958</v>
      </c>
      <c r="HJ47" s="86">
        <v>808053</v>
      </c>
      <c r="HK47" s="88">
        <v>49.93</v>
      </c>
      <c r="HL47" s="86">
        <v>2086</v>
      </c>
      <c r="HM47" s="71">
        <v>5421</v>
      </c>
      <c r="HN47" s="71">
        <v>1605</v>
      </c>
      <c r="HO47" s="87">
        <v>52</v>
      </c>
      <c r="HP47" s="136">
        <v>62</v>
      </c>
      <c r="HQ47" s="87">
        <v>5</v>
      </c>
      <c r="HR47" s="136">
        <v>21.6</v>
      </c>
      <c r="HS47" s="87">
        <v>3</v>
      </c>
      <c r="HT47" s="71">
        <v>2495504</v>
      </c>
      <c r="HU47" s="71">
        <v>17047735</v>
      </c>
      <c r="HV47" s="86">
        <v>1730973</v>
      </c>
      <c r="HW47" s="86">
        <v>2477943</v>
      </c>
      <c r="HX47" s="86">
        <v>461870</v>
      </c>
      <c r="HY47" s="86">
        <v>31781</v>
      </c>
      <c r="HZ47" s="86">
        <v>38597</v>
      </c>
      <c r="IA47" s="86">
        <v>297360</v>
      </c>
      <c r="IB47" s="86">
        <v>209920</v>
      </c>
      <c r="IC47" s="85">
        <v>38269</v>
      </c>
      <c r="ID47" s="85">
        <v>10365991</v>
      </c>
      <c r="IE47" s="85" t="s">
        <v>439</v>
      </c>
      <c r="IF47" s="79">
        <v>193</v>
      </c>
      <c r="IG47" s="79" t="s">
        <v>439</v>
      </c>
      <c r="IH47" s="85">
        <v>74</v>
      </c>
      <c r="II47" s="79">
        <v>0</v>
      </c>
      <c r="IJ47" s="85">
        <v>367594</v>
      </c>
      <c r="IK47" s="71">
        <v>292159</v>
      </c>
      <c r="IL47" s="79">
        <v>4520</v>
      </c>
      <c r="IM47" s="142">
        <v>0</v>
      </c>
      <c r="IN47" s="112">
        <v>96.14</v>
      </c>
      <c r="IO47" s="85">
        <v>392599</v>
      </c>
      <c r="IP47" s="162">
        <v>-1.1000000000000001</v>
      </c>
      <c r="IQ47" s="94">
        <v>2.41</v>
      </c>
      <c r="IR47" s="94">
        <v>2.41</v>
      </c>
      <c r="IS47" s="72">
        <v>2886</v>
      </c>
      <c r="IT47" s="72">
        <v>2838</v>
      </c>
      <c r="IU47" s="86" t="s">
        <v>1255</v>
      </c>
      <c r="IV47" s="86" t="s">
        <v>1255</v>
      </c>
      <c r="IW47" s="86" t="s">
        <v>1255</v>
      </c>
      <c r="IX47" s="86" t="s">
        <v>1255</v>
      </c>
      <c r="IY47" s="86" t="s">
        <v>1255</v>
      </c>
      <c r="IZ47" s="86" t="s">
        <v>1255</v>
      </c>
      <c r="JA47" s="79">
        <v>2</v>
      </c>
      <c r="JB47" s="79">
        <v>21</v>
      </c>
      <c r="JC47" s="770">
        <v>90</v>
      </c>
      <c r="JD47" s="773">
        <v>0.873</v>
      </c>
      <c r="JE47" s="774">
        <v>83.6</v>
      </c>
      <c r="JF47" s="774">
        <v>3</v>
      </c>
      <c r="JG47" s="774">
        <v>4.7</v>
      </c>
      <c r="JH47" s="775">
        <v>204958538</v>
      </c>
      <c r="JI47" s="162">
        <v>48.6</v>
      </c>
      <c r="JJ47" s="162">
        <v>54.6</v>
      </c>
      <c r="JK47" s="162" t="s">
        <v>439</v>
      </c>
      <c r="JL47" s="162" t="s">
        <v>439</v>
      </c>
      <c r="JM47" s="162">
        <v>19.100000000000001</v>
      </c>
      <c r="JN47" s="162">
        <v>37.4</v>
      </c>
      <c r="JO47" s="776">
        <v>4001</v>
      </c>
      <c r="JP47" s="776">
        <v>177904800</v>
      </c>
      <c r="JQ47" s="776">
        <v>1324727508.8800001</v>
      </c>
      <c r="JR47" s="776">
        <v>1600</v>
      </c>
      <c r="JS47" s="72">
        <v>28</v>
      </c>
      <c r="JT47" s="72">
        <v>34.9</v>
      </c>
      <c r="JU47" s="71">
        <v>103879</v>
      </c>
      <c r="JV47" s="71">
        <v>1777</v>
      </c>
      <c r="JW47" s="71">
        <v>2033</v>
      </c>
      <c r="JX47" s="71">
        <v>9289</v>
      </c>
      <c r="JY47" s="71">
        <v>10133</v>
      </c>
      <c r="JZ47" s="71">
        <v>9863</v>
      </c>
      <c r="KA47" s="71">
        <v>11318</v>
      </c>
      <c r="KB47" s="71">
        <v>13739</v>
      </c>
      <c r="KC47" s="71">
        <v>17431</v>
      </c>
      <c r="KD47" s="71">
        <v>14471</v>
      </c>
      <c r="KE47" s="71">
        <v>12260</v>
      </c>
      <c r="KF47" s="71">
        <v>8503</v>
      </c>
      <c r="KG47" s="71">
        <v>5697</v>
      </c>
      <c r="KH47" s="71">
        <v>6701</v>
      </c>
      <c r="KI47" s="86" t="s">
        <v>1255</v>
      </c>
      <c r="KJ47" s="86" t="s">
        <v>1255</v>
      </c>
      <c r="KK47" s="86" t="s">
        <v>1255</v>
      </c>
      <c r="KL47" s="86" t="s">
        <v>1255</v>
      </c>
      <c r="KM47" s="71">
        <v>12739</v>
      </c>
      <c r="KN47" s="71">
        <v>12537</v>
      </c>
      <c r="KO47" s="71">
        <v>12191</v>
      </c>
      <c r="KP47" s="71">
        <v>13185</v>
      </c>
      <c r="KQ47" s="71">
        <v>15020</v>
      </c>
      <c r="KR47" s="71">
        <v>17326</v>
      </c>
      <c r="KS47" s="71">
        <v>21560</v>
      </c>
      <c r="KT47" s="71">
        <v>18572</v>
      </c>
      <c r="KU47" s="71">
        <v>16918</v>
      </c>
      <c r="KV47" s="71">
        <v>14999</v>
      </c>
      <c r="KW47" s="71">
        <v>16585</v>
      </c>
      <c r="KX47" s="71">
        <v>64907</v>
      </c>
      <c r="KY47" s="86" t="s">
        <v>1255</v>
      </c>
      <c r="KZ47" s="86" t="s">
        <v>1255</v>
      </c>
      <c r="LA47" s="86" t="s">
        <v>1255</v>
      </c>
      <c r="LB47" s="86" t="s">
        <v>1255</v>
      </c>
    </row>
    <row r="48" spans="1:314" ht="12" customHeight="1">
      <c r="A48" s="3">
        <v>282022</v>
      </c>
      <c r="B48" s="555" t="s">
        <v>733</v>
      </c>
      <c r="C48" s="149">
        <v>50.71</v>
      </c>
      <c r="D48" s="145">
        <v>459261</v>
      </c>
      <c r="E48" s="146">
        <v>11.4</v>
      </c>
      <c r="F48" s="146">
        <v>61</v>
      </c>
      <c r="G48" s="146">
        <v>27.6</v>
      </c>
      <c r="H48" s="79">
        <v>20492</v>
      </c>
      <c r="I48" s="79">
        <v>41376</v>
      </c>
      <c r="J48" s="79">
        <v>63284</v>
      </c>
      <c r="K48" s="71">
        <v>68470</v>
      </c>
      <c r="L48" s="145">
        <v>238754</v>
      </c>
      <c r="M48" s="145">
        <v>11601</v>
      </c>
      <c r="N48" s="145">
        <v>17397</v>
      </c>
      <c r="O48" s="145">
        <v>18076</v>
      </c>
      <c r="P48" s="145">
        <v>2552</v>
      </c>
      <c r="Q48" s="145">
        <v>3367</v>
      </c>
      <c r="R48" s="79">
        <v>455835</v>
      </c>
      <c r="S48" s="145">
        <v>459593</v>
      </c>
      <c r="T48" s="145">
        <v>431102</v>
      </c>
      <c r="U48" s="154">
        <v>525256</v>
      </c>
      <c r="V48" s="145">
        <v>1434288</v>
      </c>
      <c r="W48" s="71">
        <v>748320</v>
      </c>
      <c r="X48" s="145">
        <v>748751</v>
      </c>
      <c r="Y48" s="86">
        <v>41</v>
      </c>
      <c r="Z48" s="765">
        <v>93</v>
      </c>
      <c r="AA48" s="86">
        <v>41</v>
      </c>
      <c r="AB48" s="86">
        <v>8</v>
      </c>
      <c r="AC48" s="86">
        <v>0</v>
      </c>
      <c r="AD48" s="87" t="s">
        <v>439</v>
      </c>
      <c r="AE48" s="153">
        <v>807</v>
      </c>
      <c r="AF48" s="153">
        <v>3488</v>
      </c>
      <c r="AG48" s="145" t="s">
        <v>439</v>
      </c>
      <c r="AH48" s="71">
        <v>52728</v>
      </c>
      <c r="AI48" s="87" t="s">
        <v>439</v>
      </c>
      <c r="AJ48" s="94">
        <v>30.96</v>
      </c>
      <c r="AK48" s="765">
        <v>20</v>
      </c>
      <c r="AL48" s="145">
        <v>2616</v>
      </c>
      <c r="AM48" s="113">
        <v>41</v>
      </c>
      <c r="AN48" s="145">
        <v>20296</v>
      </c>
      <c r="AO48" s="71">
        <v>1233</v>
      </c>
      <c r="AP48" s="71">
        <v>351</v>
      </c>
      <c r="AQ48" s="151">
        <v>18</v>
      </c>
      <c r="AR48" s="145">
        <v>9660</v>
      </c>
      <c r="AS48" s="71">
        <v>629</v>
      </c>
      <c r="AT48" s="71">
        <v>2</v>
      </c>
      <c r="AU48" s="71">
        <v>676</v>
      </c>
      <c r="AV48" s="71">
        <v>23</v>
      </c>
      <c r="AW48" s="71">
        <v>68</v>
      </c>
      <c r="AX48" s="145">
        <v>10</v>
      </c>
      <c r="AY48" s="145">
        <v>2394</v>
      </c>
      <c r="AZ48" s="146">
        <v>5.08</v>
      </c>
      <c r="BA48" s="146">
        <v>0.13</v>
      </c>
      <c r="BB48" s="146">
        <v>100</v>
      </c>
      <c r="BC48" s="72">
        <v>122</v>
      </c>
      <c r="BD48" s="72">
        <v>116</v>
      </c>
      <c r="BE48" s="72">
        <v>0</v>
      </c>
      <c r="BF48" s="86">
        <v>42</v>
      </c>
      <c r="BG48" s="102">
        <v>45</v>
      </c>
      <c r="BH48" s="102">
        <v>14</v>
      </c>
      <c r="BI48" s="102">
        <v>5</v>
      </c>
      <c r="BJ48" s="102">
        <v>25</v>
      </c>
      <c r="BK48" s="86">
        <v>1</v>
      </c>
      <c r="BL48" s="86">
        <v>1</v>
      </c>
      <c r="BM48" s="102">
        <v>3</v>
      </c>
      <c r="BN48" s="102">
        <v>3</v>
      </c>
      <c r="BO48" s="113">
        <v>7</v>
      </c>
      <c r="BP48" s="145">
        <v>24514</v>
      </c>
      <c r="BQ48" s="113">
        <v>1</v>
      </c>
      <c r="BR48" s="145">
        <v>30215</v>
      </c>
      <c r="BS48" s="113">
        <v>6</v>
      </c>
      <c r="BT48" s="145">
        <v>66298</v>
      </c>
      <c r="BU48" s="113">
        <v>2</v>
      </c>
      <c r="BV48" s="145">
        <v>824</v>
      </c>
      <c r="BW48" s="72">
        <v>45.8</v>
      </c>
      <c r="BX48" s="86">
        <v>2</v>
      </c>
      <c r="BY48" s="86">
        <v>2</v>
      </c>
      <c r="BZ48" s="86">
        <v>685</v>
      </c>
      <c r="CA48" s="86">
        <v>2032</v>
      </c>
      <c r="CB48" s="146">
        <v>65.400000000000006</v>
      </c>
      <c r="CC48" s="101">
        <v>0.97</v>
      </c>
      <c r="CD48" s="72">
        <v>19.8</v>
      </c>
      <c r="CE48" s="146">
        <v>4.6518083756345172</v>
      </c>
      <c r="CF48" s="146">
        <v>61.933959999999999</v>
      </c>
      <c r="CG48" s="113">
        <v>24</v>
      </c>
      <c r="CH48" s="145">
        <v>4269</v>
      </c>
      <c r="CI48" s="113">
        <v>506</v>
      </c>
      <c r="CJ48" s="145">
        <v>1373</v>
      </c>
      <c r="CK48" s="71">
        <v>5450</v>
      </c>
      <c r="CL48" s="71">
        <v>1535</v>
      </c>
      <c r="CM48" s="74">
        <v>406</v>
      </c>
      <c r="CN48" s="74">
        <v>798</v>
      </c>
      <c r="CO48" s="149">
        <v>1.42</v>
      </c>
      <c r="CP48" s="71" t="s">
        <v>439</v>
      </c>
      <c r="CQ48" s="113" t="s">
        <v>439</v>
      </c>
      <c r="CR48" s="113" t="s">
        <v>439</v>
      </c>
      <c r="CS48" s="113">
        <v>5</v>
      </c>
      <c r="CT48" s="113">
        <v>1</v>
      </c>
      <c r="CU48" s="113">
        <v>50</v>
      </c>
      <c r="CV48" s="113">
        <v>23</v>
      </c>
      <c r="CW48" s="145">
        <v>1841</v>
      </c>
      <c r="CX48" s="113">
        <v>14</v>
      </c>
      <c r="CY48" s="145">
        <v>1154</v>
      </c>
      <c r="CZ48" s="86">
        <v>29</v>
      </c>
      <c r="DA48" s="86">
        <v>515</v>
      </c>
      <c r="DB48" s="86">
        <v>14</v>
      </c>
      <c r="DC48" s="86">
        <v>150</v>
      </c>
      <c r="DD48" s="86">
        <v>17</v>
      </c>
      <c r="DE48" s="86">
        <v>431</v>
      </c>
      <c r="DF48" s="145">
        <v>19520</v>
      </c>
      <c r="DG48" s="145">
        <v>3443</v>
      </c>
      <c r="DH48" s="150">
        <v>3197</v>
      </c>
      <c r="DI48" s="150">
        <v>2037373.173</v>
      </c>
      <c r="DJ48" s="150">
        <v>442598.96600000001</v>
      </c>
      <c r="DK48" s="150">
        <v>913290.71499999997</v>
      </c>
      <c r="DL48" s="145">
        <v>127105</v>
      </c>
      <c r="DM48" s="113">
        <v>12</v>
      </c>
      <c r="DN48" s="150">
        <v>29862</v>
      </c>
      <c r="DO48" s="150">
        <v>3435</v>
      </c>
      <c r="DP48" s="150">
        <v>2480</v>
      </c>
      <c r="DQ48" s="86">
        <v>181</v>
      </c>
      <c r="DR48" s="86">
        <v>3973</v>
      </c>
      <c r="DS48" s="145">
        <v>13495</v>
      </c>
      <c r="DT48" s="79">
        <v>21971</v>
      </c>
      <c r="DU48" s="79">
        <v>5841</v>
      </c>
      <c r="DV48" s="71">
        <v>5526</v>
      </c>
      <c r="DW48" s="86">
        <v>409</v>
      </c>
      <c r="DX48" s="86">
        <v>379</v>
      </c>
      <c r="DY48" s="86">
        <v>0</v>
      </c>
      <c r="DZ48" s="86">
        <v>2698</v>
      </c>
      <c r="EA48" s="86">
        <v>59</v>
      </c>
      <c r="EB48" s="86">
        <v>8578</v>
      </c>
      <c r="EC48" s="86">
        <v>1531</v>
      </c>
      <c r="ED48" s="766">
        <v>147</v>
      </c>
      <c r="EE48" s="71">
        <v>11804</v>
      </c>
      <c r="EF48" s="767">
        <v>11194</v>
      </c>
      <c r="EG48" s="113">
        <v>76</v>
      </c>
      <c r="EH48" s="768">
        <v>1750</v>
      </c>
      <c r="EI48" s="86">
        <v>140</v>
      </c>
      <c r="EJ48" s="86">
        <v>104</v>
      </c>
      <c r="EK48" s="72">
        <v>78.8</v>
      </c>
      <c r="EL48" s="86">
        <v>85</v>
      </c>
      <c r="EM48" s="86">
        <v>305</v>
      </c>
      <c r="EN48" s="86">
        <v>1623</v>
      </c>
      <c r="EO48" s="87">
        <v>413</v>
      </c>
      <c r="EP48" s="87">
        <v>102</v>
      </c>
      <c r="EQ48" s="87">
        <v>3273</v>
      </c>
      <c r="ER48" s="145">
        <v>3632</v>
      </c>
      <c r="ES48" s="72">
        <v>96</v>
      </c>
      <c r="ET48" s="72">
        <v>94.9</v>
      </c>
      <c r="EU48" s="87">
        <v>2583</v>
      </c>
      <c r="EV48" s="146">
        <v>3.74</v>
      </c>
      <c r="EW48" s="87">
        <v>92562</v>
      </c>
      <c r="EX48" s="72">
        <v>31.4</v>
      </c>
      <c r="EY48" s="87">
        <v>424093</v>
      </c>
      <c r="EZ48" s="162">
        <v>8.4</v>
      </c>
      <c r="FA48" s="86">
        <v>325</v>
      </c>
      <c r="FB48" s="86">
        <v>13</v>
      </c>
      <c r="FC48" s="125">
        <v>491</v>
      </c>
      <c r="FD48" s="86">
        <v>274</v>
      </c>
      <c r="FE48" s="86" t="s">
        <v>1255</v>
      </c>
      <c r="FF48" s="86">
        <v>100</v>
      </c>
      <c r="FG48" s="72">
        <v>100</v>
      </c>
      <c r="FH48" s="145">
        <v>148880</v>
      </c>
      <c r="FI48" s="145">
        <v>8062</v>
      </c>
      <c r="FJ48" s="145">
        <v>1</v>
      </c>
      <c r="FK48" s="768">
        <v>135972</v>
      </c>
      <c r="FL48" s="145">
        <v>116063</v>
      </c>
      <c r="FM48" s="145">
        <v>14588</v>
      </c>
      <c r="FN48" s="145">
        <v>5321</v>
      </c>
      <c r="FO48" s="145">
        <v>4846</v>
      </c>
      <c r="FP48" s="769">
        <v>12.5</v>
      </c>
      <c r="FQ48" s="766">
        <v>348</v>
      </c>
      <c r="FR48" s="770">
        <v>4.49</v>
      </c>
      <c r="FS48" s="767">
        <v>16270</v>
      </c>
      <c r="FT48" s="87">
        <v>0</v>
      </c>
      <c r="FU48" s="86">
        <v>217</v>
      </c>
      <c r="FV48" s="86">
        <v>1027</v>
      </c>
      <c r="FW48" s="96">
        <v>60</v>
      </c>
      <c r="FX48" s="95">
        <v>2350</v>
      </c>
      <c r="FY48" s="149">
        <v>50.525072017073427</v>
      </c>
      <c r="FZ48" s="145">
        <v>194000</v>
      </c>
      <c r="GA48" s="770">
        <v>100</v>
      </c>
      <c r="GB48" s="770">
        <v>94.41</v>
      </c>
      <c r="GC48" s="72">
        <v>100</v>
      </c>
      <c r="GD48" s="80">
        <v>99.2</v>
      </c>
      <c r="GE48" s="771">
        <v>112</v>
      </c>
      <c r="GF48" s="766">
        <v>10</v>
      </c>
      <c r="GG48" s="766">
        <v>57</v>
      </c>
      <c r="GH48" s="86">
        <v>1347</v>
      </c>
      <c r="GI48" s="86">
        <v>8</v>
      </c>
      <c r="GJ48" s="86">
        <v>3809</v>
      </c>
      <c r="GK48" s="86">
        <v>3526</v>
      </c>
      <c r="GL48" s="86">
        <v>6</v>
      </c>
      <c r="GM48" s="768">
        <v>1642706</v>
      </c>
      <c r="GN48" s="772">
        <v>1911</v>
      </c>
      <c r="GO48" s="87" t="s">
        <v>439</v>
      </c>
      <c r="GP48" s="87" t="s">
        <v>439</v>
      </c>
      <c r="GQ48" s="145">
        <v>16695</v>
      </c>
      <c r="GR48" s="113">
        <v>11</v>
      </c>
      <c r="GS48" s="145">
        <v>3135</v>
      </c>
      <c r="GT48" s="145">
        <v>13549</v>
      </c>
      <c r="GU48" s="145">
        <v>194617</v>
      </c>
      <c r="GV48" s="145">
        <v>185</v>
      </c>
      <c r="GW48" s="145">
        <v>53062</v>
      </c>
      <c r="GX48" s="145">
        <v>141370</v>
      </c>
      <c r="GY48" s="145">
        <v>639</v>
      </c>
      <c r="GZ48" s="145">
        <v>6948</v>
      </c>
      <c r="HA48" s="145">
        <v>729857</v>
      </c>
      <c r="HB48" s="145">
        <v>2155</v>
      </c>
      <c r="HC48" s="145">
        <v>19134</v>
      </c>
      <c r="HD48" s="145">
        <v>342266</v>
      </c>
      <c r="HE48" s="145">
        <v>653</v>
      </c>
      <c r="HF48" s="145">
        <v>31891</v>
      </c>
      <c r="HG48" s="145">
        <v>1307030.49</v>
      </c>
      <c r="HH48" s="113">
        <v>422</v>
      </c>
      <c r="HI48" s="86">
        <v>21694</v>
      </c>
      <c r="HJ48" s="86">
        <v>810759</v>
      </c>
      <c r="HK48" s="88">
        <v>0.83</v>
      </c>
      <c r="HL48" s="86" t="s">
        <v>439</v>
      </c>
      <c r="HM48" s="145">
        <v>260</v>
      </c>
      <c r="HN48" s="145">
        <v>107</v>
      </c>
      <c r="HO48" s="87">
        <v>10</v>
      </c>
      <c r="HP48" s="136">
        <v>3.4</v>
      </c>
      <c r="HQ48" s="87">
        <v>1</v>
      </c>
      <c r="HR48" s="136" t="s">
        <v>439</v>
      </c>
      <c r="HS48" s="87">
        <v>0</v>
      </c>
      <c r="HT48" s="145">
        <v>825336</v>
      </c>
      <c r="HU48" s="145">
        <v>5641848</v>
      </c>
      <c r="HV48" s="86">
        <v>684495.6</v>
      </c>
      <c r="HW48" s="86">
        <v>822419.7</v>
      </c>
      <c r="HX48" s="86">
        <v>287152.09999999998</v>
      </c>
      <c r="HY48" s="86">
        <v>14760</v>
      </c>
      <c r="HZ48" s="86">
        <v>14760</v>
      </c>
      <c r="IA48" s="86">
        <v>167390</v>
      </c>
      <c r="IB48" s="86">
        <v>150160</v>
      </c>
      <c r="IC48" s="85">
        <v>67053</v>
      </c>
      <c r="ID48" s="87">
        <v>15292181</v>
      </c>
      <c r="IE48" s="87" t="s">
        <v>439</v>
      </c>
      <c r="IF48" s="71">
        <v>157</v>
      </c>
      <c r="IG48" s="71" t="s">
        <v>439</v>
      </c>
      <c r="IH48" s="87" t="s">
        <v>439</v>
      </c>
      <c r="II48" s="71" t="s">
        <v>439</v>
      </c>
      <c r="IJ48" s="85">
        <v>199772</v>
      </c>
      <c r="IK48" s="145">
        <v>125513</v>
      </c>
      <c r="IL48" s="79">
        <v>9320</v>
      </c>
      <c r="IM48" s="87" t="s">
        <v>439</v>
      </c>
      <c r="IN48" s="112">
        <v>50.72</v>
      </c>
      <c r="IO48" s="85">
        <v>459593</v>
      </c>
      <c r="IP48" s="162" t="s">
        <v>439</v>
      </c>
      <c r="IQ48" s="94">
        <v>16</v>
      </c>
      <c r="IR48" s="94">
        <v>16</v>
      </c>
      <c r="IS48" s="72">
        <v>2668.4</v>
      </c>
      <c r="IT48" s="72">
        <v>2668.4</v>
      </c>
      <c r="IU48" s="86" t="s">
        <v>1255</v>
      </c>
      <c r="IV48" s="86" t="s">
        <v>1255</v>
      </c>
      <c r="IW48" s="86" t="s">
        <v>1255</v>
      </c>
      <c r="IX48" s="86" t="s">
        <v>1255</v>
      </c>
      <c r="IY48" s="86" t="s">
        <v>1255</v>
      </c>
      <c r="IZ48" s="86" t="s">
        <v>1255</v>
      </c>
      <c r="JA48" s="79">
        <v>5</v>
      </c>
      <c r="JB48" s="79">
        <v>5</v>
      </c>
      <c r="JC48" s="770">
        <v>44</v>
      </c>
      <c r="JD48" s="773">
        <v>0.82699999999999996</v>
      </c>
      <c r="JE48" s="774">
        <v>91.4</v>
      </c>
      <c r="JF48" s="774">
        <v>9.6999999999999993</v>
      </c>
      <c r="JG48" s="774">
        <v>2.7</v>
      </c>
      <c r="JH48" s="775">
        <v>210479191</v>
      </c>
      <c r="JI48" s="162">
        <v>43.5</v>
      </c>
      <c r="JJ48" s="162">
        <v>58.9</v>
      </c>
      <c r="JK48" s="162" t="s">
        <v>439</v>
      </c>
      <c r="JL48" s="162" t="s">
        <v>439</v>
      </c>
      <c r="JM48" s="162">
        <v>36.299999999999997</v>
      </c>
      <c r="JN48" s="466">
        <v>39.299999999999997</v>
      </c>
      <c r="JO48" s="776">
        <v>3269</v>
      </c>
      <c r="JP48" s="776">
        <v>157827271</v>
      </c>
      <c r="JQ48" s="776">
        <v>1165926227.46</v>
      </c>
      <c r="JR48" s="776">
        <v>6906</v>
      </c>
      <c r="JS48" s="72">
        <v>28</v>
      </c>
      <c r="JT48" s="146">
        <v>37.5</v>
      </c>
      <c r="JU48" s="145">
        <v>81630</v>
      </c>
      <c r="JV48" s="145">
        <v>1431</v>
      </c>
      <c r="JW48" s="145">
        <v>1658</v>
      </c>
      <c r="JX48" s="145">
        <v>7493</v>
      </c>
      <c r="JY48" s="145">
        <v>9731</v>
      </c>
      <c r="JZ48" s="145">
        <v>8965</v>
      </c>
      <c r="KA48" s="145">
        <v>9187</v>
      </c>
      <c r="KB48" s="145">
        <v>10724</v>
      </c>
      <c r="KC48" s="145">
        <v>13445</v>
      </c>
      <c r="KD48" s="145">
        <v>12343</v>
      </c>
      <c r="KE48" s="145">
        <v>9900</v>
      </c>
      <c r="KF48" s="145">
        <v>7109</v>
      </c>
      <c r="KG48" s="145">
        <v>5299</v>
      </c>
      <c r="KH48" s="71">
        <v>7366</v>
      </c>
      <c r="KI48" s="86" t="s">
        <v>1255</v>
      </c>
      <c r="KJ48" s="86" t="s">
        <v>1255</v>
      </c>
      <c r="KK48" s="86" t="s">
        <v>1255</v>
      </c>
      <c r="KL48" s="86" t="s">
        <v>1255</v>
      </c>
      <c r="KM48" s="145">
        <v>8309</v>
      </c>
      <c r="KN48" s="145">
        <v>10020</v>
      </c>
      <c r="KO48" s="145">
        <v>11339</v>
      </c>
      <c r="KP48" s="145">
        <v>11552</v>
      </c>
      <c r="KQ48" s="145">
        <v>12433</v>
      </c>
      <c r="KR48" s="145">
        <v>13790</v>
      </c>
      <c r="KS48" s="145">
        <v>16913</v>
      </c>
      <c r="KT48" s="145">
        <v>15690</v>
      </c>
      <c r="KU48" s="145">
        <v>13539</v>
      </c>
      <c r="KV48" s="145">
        <v>11550</v>
      </c>
      <c r="KW48" s="145">
        <v>13455</v>
      </c>
      <c r="KX48" s="71">
        <v>55418</v>
      </c>
      <c r="KY48" s="86" t="s">
        <v>1255</v>
      </c>
      <c r="KZ48" s="86" t="s">
        <v>1255</v>
      </c>
      <c r="LA48" s="86" t="s">
        <v>1255</v>
      </c>
      <c r="LB48" s="86" t="s">
        <v>1255</v>
      </c>
    </row>
    <row r="49" spans="1:314" ht="12" customHeight="1">
      <c r="A49" s="3">
        <v>282031</v>
      </c>
      <c r="B49" s="555" t="s">
        <v>768</v>
      </c>
      <c r="C49" s="94">
        <v>49.42</v>
      </c>
      <c r="D49" s="71">
        <v>304838</v>
      </c>
      <c r="E49" s="72">
        <v>14</v>
      </c>
      <c r="F49" s="72">
        <v>59.8</v>
      </c>
      <c r="G49" s="72">
        <v>26.2</v>
      </c>
      <c r="H49" s="79">
        <v>17157</v>
      </c>
      <c r="I49" s="79">
        <v>34365</v>
      </c>
      <c r="J49" s="79">
        <v>50512</v>
      </c>
      <c r="K49" s="71">
        <v>41752</v>
      </c>
      <c r="L49" s="71">
        <v>141305</v>
      </c>
      <c r="M49" s="71">
        <v>3406</v>
      </c>
      <c r="N49" s="71">
        <v>10812</v>
      </c>
      <c r="O49" s="71">
        <v>9968</v>
      </c>
      <c r="P49" s="71">
        <v>1459</v>
      </c>
      <c r="Q49" s="71">
        <v>2596</v>
      </c>
      <c r="R49" s="79">
        <v>304108</v>
      </c>
      <c r="S49" s="71">
        <v>303601</v>
      </c>
      <c r="T49" s="71">
        <v>266910</v>
      </c>
      <c r="U49" s="71">
        <v>168744</v>
      </c>
      <c r="V49" s="71">
        <v>2274793</v>
      </c>
      <c r="W49" s="71">
        <v>882019</v>
      </c>
      <c r="X49" s="71">
        <v>624134</v>
      </c>
      <c r="Y49" s="86">
        <v>43</v>
      </c>
      <c r="Z49" s="765">
        <v>28</v>
      </c>
      <c r="AA49" s="86">
        <v>15</v>
      </c>
      <c r="AB49" s="86">
        <v>28</v>
      </c>
      <c r="AC49" s="86">
        <v>13</v>
      </c>
      <c r="AD49" s="87" t="s">
        <v>439</v>
      </c>
      <c r="AE49" s="71">
        <v>1514</v>
      </c>
      <c r="AF49" s="71">
        <v>1847</v>
      </c>
      <c r="AG49" s="71">
        <v>1268</v>
      </c>
      <c r="AH49" s="71">
        <v>190979</v>
      </c>
      <c r="AI49" s="71" t="s">
        <v>439</v>
      </c>
      <c r="AJ49" s="94">
        <v>69.77</v>
      </c>
      <c r="AK49" s="765">
        <v>28</v>
      </c>
      <c r="AL49" s="71">
        <v>2815</v>
      </c>
      <c r="AM49" s="74">
        <v>28</v>
      </c>
      <c r="AN49" s="71">
        <v>16526</v>
      </c>
      <c r="AO49" s="71">
        <v>886</v>
      </c>
      <c r="AP49" s="71">
        <v>185</v>
      </c>
      <c r="AQ49" s="102">
        <v>13</v>
      </c>
      <c r="AR49" s="71">
        <v>7528</v>
      </c>
      <c r="AS49" s="71">
        <v>504</v>
      </c>
      <c r="AT49" s="71">
        <v>16</v>
      </c>
      <c r="AU49" s="71">
        <v>424</v>
      </c>
      <c r="AV49" s="71">
        <v>4</v>
      </c>
      <c r="AW49" s="71">
        <v>0</v>
      </c>
      <c r="AX49" s="71">
        <v>11</v>
      </c>
      <c r="AY49" s="71">
        <v>6124</v>
      </c>
      <c r="AZ49" s="72" t="s">
        <v>439</v>
      </c>
      <c r="BA49" s="72" t="s">
        <v>439</v>
      </c>
      <c r="BB49" s="72">
        <v>100</v>
      </c>
      <c r="BC49" s="72">
        <v>119.3</v>
      </c>
      <c r="BD49" s="72">
        <v>109</v>
      </c>
      <c r="BE49" s="72">
        <v>0</v>
      </c>
      <c r="BF49" s="86">
        <v>34</v>
      </c>
      <c r="BG49" s="102">
        <v>39</v>
      </c>
      <c r="BH49" s="102">
        <v>23</v>
      </c>
      <c r="BI49" s="102">
        <v>4</v>
      </c>
      <c r="BJ49" s="102">
        <v>42</v>
      </c>
      <c r="BK49" s="86">
        <v>2</v>
      </c>
      <c r="BL49" s="86">
        <v>0</v>
      </c>
      <c r="BM49" s="102">
        <v>8</v>
      </c>
      <c r="BN49" s="102">
        <v>5</v>
      </c>
      <c r="BO49" s="74">
        <v>2</v>
      </c>
      <c r="BP49" s="71">
        <v>9204</v>
      </c>
      <c r="BQ49" s="74" t="s">
        <v>439</v>
      </c>
      <c r="BR49" s="71" t="s">
        <v>439</v>
      </c>
      <c r="BS49" s="74" t="s">
        <v>439</v>
      </c>
      <c r="BT49" s="71" t="s">
        <v>439</v>
      </c>
      <c r="BU49" s="74">
        <v>1</v>
      </c>
      <c r="BV49" s="71">
        <v>2102</v>
      </c>
      <c r="BW49" s="72" t="s">
        <v>439</v>
      </c>
      <c r="BX49" s="86" t="s">
        <v>439</v>
      </c>
      <c r="BY49" s="86" t="s">
        <v>439</v>
      </c>
      <c r="BZ49" s="86" t="s">
        <v>439</v>
      </c>
      <c r="CA49" s="86" t="s">
        <v>439</v>
      </c>
      <c r="CB49" s="72">
        <v>60.6</v>
      </c>
      <c r="CC49" s="101">
        <v>0.7</v>
      </c>
      <c r="CD49" s="72">
        <v>23.8</v>
      </c>
      <c r="CE49" s="72">
        <v>4.0384110287570225</v>
      </c>
      <c r="CF49" s="72">
        <v>60.679479999999998</v>
      </c>
      <c r="CG49" s="74">
        <v>21</v>
      </c>
      <c r="CH49" s="71">
        <v>3697</v>
      </c>
      <c r="CI49" s="74">
        <v>256</v>
      </c>
      <c r="CJ49" s="71">
        <v>792</v>
      </c>
      <c r="CK49" s="71">
        <v>3030</v>
      </c>
      <c r="CL49" s="71">
        <v>863</v>
      </c>
      <c r="CM49" s="74">
        <v>240</v>
      </c>
      <c r="CN49" s="74">
        <v>388</v>
      </c>
      <c r="CO49" s="94">
        <v>1.62</v>
      </c>
      <c r="CP49" s="71">
        <v>2194000</v>
      </c>
      <c r="CQ49" s="74" t="s">
        <v>439</v>
      </c>
      <c r="CR49" s="74" t="s">
        <v>439</v>
      </c>
      <c r="CS49" s="74">
        <v>4</v>
      </c>
      <c r="CT49" s="74">
        <v>2</v>
      </c>
      <c r="CU49" s="74">
        <v>180</v>
      </c>
      <c r="CV49" s="74">
        <v>16</v>
      </c>
      <c r="CW49" s="71">
        <v>1120</v>
      </c>
      <c r="CX49" s="74">
        <v>6</v>
      </c>
      <c r="CY49" s="71">
        <v>596</v>
      </c>
      <c r="CZ49" s="86">
        <v>22</v>
      </c>
      <c r="DA49" s="86">
        <v>357</v>
      </c>
      <c r="DB49" s="86">
        <v>7</v>
      </c>
      <c r="DC49" s="86">
        <v>61</v>
      </c>
      <c r="DD49" s="86">
        <v>10</v>
      </c>
      <c r="DE49" s="86">
        <v>277</v>
      </c>
      <c r="DF49" s="71">
        <v>9422</v>
      </c>
      <c r="DG49" s="71">
        <v>1522</v>
      </c>
      <c r="DH49" s="87">
        <v>1876</v>
      </c>
      <c r="DI49" s="87">
        <v>913602.30900000001</v>
      </c>
      <c r="DJ49" s="87">
        <v>251997.46</v>
      </c>
      <c r="DK49" s="87">
        <v>546816.83499999996</v>
      </c>
      <c r="DL49" s="71">
        <v>79986</v>
      </c>
      <c r="DM49" s="74">
        <v>6</v>
      </c>
      <c r="DN49" s="87">
        <v>15712</v>
      </c>
      <c r="DO49" s="87">
        <v>1957</v>
      </c>
      <c r="DP49" s="87">
        <v>1165</v>
      </c>
      <c r="DQ49" s="86">
        <v>86</v>
      </c>
      <c r="DR49" s="86">
        <v>1377</v>
      </c>
      <c r="DS49" s="145">
        <v>6949</v>
      </c>
      <c r="DT49" s="71">
        <v>10917</v>
      </c>
      <c r="DU49" s="71">
        <v>3498</v>
      </c>
      <c r="DV49" s="71">
        <v>3169</v>
      </c>
      <c r="DW49" s="86">
        <v>202</v>
      </c>
      <c r="DX49" s="86">
        <v>248</v>
      </c>
      <c r="DY49" s="86">
        <v>4</v>
      </c>
      <c r="DZ49" s="86">
        <v>1987</v>
      </c>
      <c r="EA49" s="86">
        <v>33</v>
      </c>
      <c r="EB49" s="86">
        <v>13820</v>
      </c>
      <c r="EC49" s="86">
        <v>1296</v>
      </c>
      <c r="ED49" s="766">
        <v>125</v>
      </c>
      <c r="EE49" s="71">
        <v>9339</v>
      </c>
      <c r="EF49" s="767">
        <v>8839</v>
      </c>
      <c r="EG49" s="74">
        <v>100</v>
      </c>
      <c r="EH49" s="768">
        <v>1492</v>
      </c>
      <c r="EI49" s="86">
        <v>124</v>
      </c>
      <c r="EJ49" s="86">
        <v>110</v>
      </c>
      <c r="EK49" s="72">
        <v>45.3</v>
      </c>
      <c r="EL49" s="86">
        <v>62</v>
      </c>
      <c r="EM49" s="86">
        <v>398</v>
      </c>
      <c r="EN49" s="86">
        <v>1014</v>
      </c>
      <c r="EO49" s="87">
        <v>310</v>
      </c>
      <c r="EP49" s="87">
        <v>64</v>
      </c>
      <c r="EQ49" s="87">
        <v>2823</v>
      </c>
      <c r="ER49" s="71">
        <v>2734</v>
      </c>
      <c r="ES49" s="72">
        <v>96.5</v>
      </c>
      <c r="ET49" s="72">
        <v>95.9</v>
      </c>
      <c r="EU49" s="87">
        <v>674</v>
      </c>
      <c r="EV49" s="74">
        <v>16.7</v>
      </c>
      <c r="EW49" s="87">
        <v>57116</v>
      </c>
      <c r="EX49" s="72">
        <v>25.5</v>
      </c>
      <c r="EY49" s="87">
        <v>415224</v>
      </c>
      <c r="EZ49" s="162">
        <v>6.4</v>
      </c>
      <c r="FA49" s="86">
        <v>238</v>
      </c>
      <c r="FB49" s="86">
        <v>9</v>
      </c>
      <c r="FC49" s="120">
        <v>1010</v>
      </c>
      <c r="FD49" s="86">
        <v>81</v>
      </c>
      <c r="FE49" s="86" t="s">
        <v>1255</v>
      </c>
      <c r="FF49" s="86">
        <v>100</v>
      </c>
      <c r="FG49" s="72">
        <v>100</v>
      </c>
      <c r="FH49" s="71">
        <v>98325</v>
      </c>
      <c r="FI49" s="71">
        <v>6561</v>
      </c>
      <c r="FJ49" s="71">
        <v>0</v>
      </c>
      <c r="FK49" s="768">
        <v>87654</v>
      </c>
      <c r="FL49" s="71">
        <v>77017</v>
      </c>
      <c r="FM49" s="71">
        <v>5911</v>
      </c>
      <c r="FN49" s="71">
        <v>4726</v>
      </c>
      <c r="FO49" s="71">
        <v>4110</v>
      </c>
      <c r="FP49" s="769">
        <v>9.84</v>
      </c>
      <c r="FQ49" s="766">
        <v>436</v>
      </c>
      <c r="FR49" s="770">
        <v>6.88</v>
      </c>
      <c r="FS49" s="767">
        <v>9625</v>
      </c>
      <c r="FT49" s="86">
        <v>0</v>
      </c>
      <c r="FU49" s="86">
        <v>40</v>
      </c>
      <c r="FV49" s="86">
        <v>188</v>
      </c>
      <c r="FW49" s="96">
        <v>25</v>
      </c>
      <c r="FX49" s="95">
        <v>1014</v>
      </c>
      <c r="FY49" s="149">
        <v>67.033682680075117</v>
      </c>
      <c r="FZ49" s="145">
        <v>99200</v>
      </c>
      <c r="GA49" s="770">
        <v>99.99</v>
      </c>
      <c r="GB49" s="770">
        <v>96.5</v>
      </c>
      <c r="GC49" s="72">
        <v>99.7</v>
      </c>
      <c r="GD49" s="80">
        <v>52.8</v>
      </c>
      <c r="GE49" s="771">
        <v>58</v>
      </c>
      <c r="GF49" s="766">
        <v>7</v>
      </c>
      <c r="GG49" s="766">
        <v>40</v>
      </c>
      <c r="GH49" s="86">
        <v>935</v>
      </c>
      <c r="GI49" s="86">
        <v>2</v>
      </c>
      <c r="GJ49" s="86">
        <v>1575</v>
      </c>
      <c r="GK49" s="86">
        <v>1943</v>
      </c>
      <c r="GL49" s="86">
        <v>5</v>
      </c>
      <c r="GM49" s="768">
        <v>3813956</v>
      </c>
      <c r="GN49" s="772">
        <v>1549</v>
      </c>
      <c r="GO49" s="86" t="s">
        <v>439</v>
      </c>
      <c r="GP49" s="86" t="s">
        <v>439</v>
      </c>
      <c r="GQ49" s="71">
        <v>8508</v>
      </c>
      <c r="GR49" s="74">
        <v>9</v>
      </c>
      <c r="GS49" s="71">
        <v>996</v>
      </c>
      <c r="GT49" s="71">
        <v>7503</v>
      </c>
      <c r="GU49" s="71">
        <v>99773</v>
      </c>
      <c r="GV49" s="71">
        <v>58</v>
      </c>
      <c r="GW49" s="71">
        <v>25550</v>
      </c>
      <c r="GX49" s="71">
        <v>74165</v>
      </c>
      <c r="GY49" s="71">
        <v>334</v>
      </c>
      <c r="GZ49" s="71">
        <v>2741</v>
      </c>
      <c r="HA49" s="71">
        <v>332952</v>
      </c>
      <c r="HB49" s="71">
        <v>1334</v>
      </c>
      <c r="HC49" s="71">
        <v>12943</v>
      </c>
      <c r="HD49" s="71">
        <v>213391</v>
      </c>
      <c r="HE49" s="71">
        <v>269</v>
      </c>
      <c r="HF49" s="71">
        <v>23182</v>
      </c>
      <c r="HG49" s="71">
        <v>1227322.68</v>
      </c>
      <c r="HH49" s="74">
        <v>188</v>
      </c>
      <c r="HI49" s="86">
        <v>10621</v>
      </c>
      <c r="HJ49" s="86">
        <v>386047</v>
      </c>
      <c r="HK49" s="88">
        <v>6.16</v>
      </c>
      <c r="HL49" s="86">
        <v>199.5</v>
      </c>
      <c r="HM49" s="71">
        <v>874</v>
      </c>
      <c r="HN49" s="71">
        <v>425</v>
      </c>
      <c r="HO49" s="87">
        <v>32</v>
      </c>
      <c r="HP49" s="136">
        <v>13</v>
      </c>
      <c r="HQ49" s="87">
        <v>0</v>
      </c>
      <c r="HR49" s="136">
        <v>15</v>
      </c>
      <c r="HS49" s="87">
        <v>0</v>
      </c>
      <c r="HT49" s="71">
        <v>626884</v>
      </c>
      <c r="HU49" s="71">
        <v>4489972</v>
      </c>
      <c r="HV49" s="86">
        <v>502616</v>
      </c>
      <c r="HW49" s="86">
        <v>640433</v>
      </c>
      <c r="HX49" s="86">
        <v>196140</v>
      </c>
      <c r="HY49" s="86">
        <v>3850</v>
      </c>
      <c r="HZ49" s="86">
        <v>3850</v>
      </c>
      <c r="IA49" s="86">
        <v>108960</v>
      </c>
      <c r="IB49" s="86">
        <v>72765</v>
      </c>
      <c r="IC49" s="85">
        <v>56548</v>
      </c>
      <c r="ID49" s="85">
        <v>30623000</v>
      </c>
      <c r="IE49" s="85">
        <v>0</v>
      </c>
      <c r="IF49" s="79">
        <v>176</v>
      </c>
      <c r="IG49" s="79">
        <v>0</v>
      </c>
      <c r="IH49" s="85">
        <v>73</v>
      </c>
      <c r="II49" s="79">
        <v>0</v>
      </c>
      <c r="IJ49" s="85">
        <v>692</v>
      </c>
      <c r="IK49" s="71">
        <v>118676</v>
      </c>
      <c r="IL49" s="79">
        <v>300</v>
      </c>
      <c r="IM49" s="142">
        <v>2800</v>
      </c>
      <c r="IN49" s="112">
        <v>37.64</v>
      </c>
      <c r="IO49" s="85">
        <v>289204</v>
      </c>
      <c r="IP49" s="162">
        <v>10.49</v>
      </c>
      <c r="IQ49" s="94">
        <v>3.9</v>
      </c>
      <c r="IR49" s="94">
        <v>3.9</v>
      </c>
      <c r="IS49" s="72">
        <v>827.6</v>
      </c>
      <c r="IT49" s="72">
        <v>824.4</v>
      </c>
      <c r="IU49" s="86" t="s">
        <v>1255</v>
      </c>
      <c r="IV49" s="86" t="s">
        <v>1255</v>
      </c>
      <c r="IW49" s="86" t="s">
        <v>1255</v>
      </c>
      <c r="IX49" s="86" t="s">
        <v>1255</v>
      </c>
      <c r="IY49" s="86" t="s">
        <v>1255</v>
      </c>
      <c r="IZ49" s="86" t="s">
        <v>1255</v>
      </c>
      <c r="JA49" s="79">
        <v>6</v>
      </c>
      <c r="JB49" s="79">
        <v>33</v>
      </c>
      <c r="JC49" s="770">
        <v>65.900000000000006</v>
      </c>
      <c r="JD49" s="773">
        <v>0.76</v>
      </c>
      <c r="JE49" s="774">
        <v>91.5</v>
      </c>
      <c r="JF49" s="774">
        <v>3.6</v>
      </c>
      <c r="JG49" s="774">
        <v>2.4</v>
      </c>
      <c r="JH49" s="775">
        <v>118007713</v>
      </c>
      <c r="JI49" s="162">
        <v>39.200000000000003</v>
      </c>
      <c r="JJ49" s="162">
        <v>61.6</v>
      </c>
      <c r="JK49" s="162" t="s">
        <v>439</v>
      </c>
      <c r="JL49" s="162" t="s">
        <v>439</v>
      </c>
      <c r="JM49" s="162">
        <v>22</v>
      </c>
      <c r="JN49" s="162">
        <v>36.799999999999997</v>
      </c>
      <c r="JO49" s="776">
        <v>2039</v>
      </c>
      <c r="JP49" s="776">
        <v>503938641</v>
      </c>
      <c r="JQ49" s="776">
        <v>844964149.88</v>
      </c>
      <c r="JR49" s="776">
        <v>9418</v>
      </c>
      <c r="JS49" s="72">
        <v>10</v>
      </c>
      <c r="JT49" s="72">
        <v>28.4</v>
      </c>
      <c r="JU49" s="71">
        <v>59271</v>
      </c>
      <c r="JV49" s="71">
        <v>1094</v>
      </c>
      <c r="JW49" s="71">
        <v>1123</v>
      </c>
      <c r="JX49" s="71">
        <v>4927</v>
      </c>
      <c r="JY49" s="71">
        <v>6363</v>
      </c>
      <c r="JZ49" s="71">
        <v>6270</v>
      </c>
      <c r="KA49" s="71">
        <v>6735</v>
      </c>
      <c r="KB49" s="71">
        <v>7748</v>
      </c>
      <c r="KC49" s="71">
        <v>9482</v>
      </c>
      <c r="KD49" s="71">
        <v>8343</v>
      </c>
      <c r="KE49" s="71">
        <v>6785</v>
      </c>
      <c r="KF49" s="71">
        <v>4510</v>
      </c>
      <c r="KG49" s="71">
        <v>2950</v>
      </c>
      <c r="KH49" s="71">
        <v>3761</v>
      </c>
      <c r="KI49" s="86" t="s">
        <v>1255</v>
      </c>
      <c r="KJ49" s="86" t="s">
        <v>1255</v>
      </c>
      <c r="KK49" s="86" t="s">
        <v>1255</v>
      </c>
      <c r="KL49" s="86" t="s">
        <v>1255</v>
      </c>
      <c r="KM49" s="71">
        <v>6583</v>
      </c>
      <c r="KN49" s="71">
        <v>6633</v>
      </c>
      <c r="KO49" s="71">
        <v>7632</v>
      </c>
      <c r="KP49" s="71">
        <v>8542</v>
      </c>
      <c r="KQ49" s="71">
        <v>9443</v>
      </c>
      <c r="KR49" s="71">
        <v>10126</v>
      </c>
      <c r="KS49" s="71">
        <v>12049</v>
      </c>
      <c r="KT49" s="71">
        <v>10758</v>
      </c>
      <c r="KU49" s="71">
        <v>9520</v>
      </c>
      <c r="KV49" s="71">
        <v>8067</v>
      </c>
      <c r="KW49" s="71">
        <v>9148</v>
      </c>
      <c r="KX49" s="71">
        <v>36063</v>
      </c>
      <c r="KY49" s="86" t="s">
        <v>1255</v>
      </c>
      <c r="KZ49" s="86" t="s">
        <v>1255</v>
      </c>
      <c r="LA49" s="86" t="s">
        <v>1255</v>
      </c>
      <c r="LB49" s="86" t="s">
        <v>1255</v>
      </c>
    </row>
    <row r="50" spans="1:314" ht="12" customHeight="1">
      <c r="A50" s="3">
        <v>282049</v>
      </c>
      <c r="B50" s="555" t="s">
        <v>734</v>
      </c>
      <c r="C50" s="94">
        <v>100.18</v>
      </c>
      <c r="D50" s="71">
        <v>482204</v>
      </c>
      <c r="E50" s="72">
        <v>13.3</v>
      </c>
      <c r="F50" s="72">
        <v>62.2</v>
      </c>
      <c r="G50" s="72">
        <v>24.4</v>
      </c>
      <c r="H50" s="79">
        <v>23000</v>
      </c>
      <c r="I50" s="79">
        <v>49973</v>
      </c>
      <c r="J50" s="79">
        <v>78730</v>
      </c>
      <c r="K50" s="71">
        <v>61633</v>
      </c>
      <c r="L50" s="71">
        <v>225568</v>
      </c>
      <c r="M50" s="71">
        <v>6881</v>
      </c>
      <c r="N50" s="71">
        <v>20261</v>
      </c>
      <c r="O50" s="71">
        <v>19977</v>
      </c>
      <c r="P50" s="71">
        <v>2109</v>
      </c>
      <c r="Q50" s="71">
        <v>3348</v>
      </c>
      <c r="R50" s="79">
        <v>483537</v>
      </c>
      <c r="S50" s="71">
        <v>485587</v>
      </c>
      <c r="T50" s="71">
        <v>422602</v>
      </c>
      <c r="U50" s="71">
        <v>864701</v>
      </c>
      <c r="V50" s="71">
        <v>3311639</v>
      </c>
      <c r="W50" s="71">
        <v>1522120</v>
      </c>
      <c r="X50" s="71">
        <v>1040922</v>
      </c>
      <c r="Y50" s="86">
        <v>59</v>
      </c>
      <c r="Z50" s="765">
        <v>97</v>
      </c>
      <c r="AA50" s="86">
        <v>44</v>
      </c>
      <c r="AB50" s="86">
        <v>17</v>
      </c>
      <c r="AC50" s="86">
        <v>6</v>
      </c>
      <c r="AD50" s="86" t="s">
        <v>439</v>
      </c>
      <c r="AE50" s="71">
        <v>308</v>
      </c>
      <c r="AF50" s="71">
        <v>501</v>
      </c>
      <c r="AG50" s="71">
        <v>3181</v>
      </c>
      <c r="AH50" s="71">
        <v>232903</v>
      </c>
      <c r="AI50" s="71">
        <v>2121</v>
      </c>
      <c r="AJ50" s="94">
        <v>57.84</v>
      </c>
      <c r="AK50" s="765">
        <v>59</v>
      </c>
      <c r="AL50" s="71">
        <v>7018</v>
      </c>
      <c r="AM50" s="74">
        <v>40</v>
      </c>
      <c r="AN50" s="71">
        <v>26057</v>
      </c>
      <c r="AO50" s="71">
        <v>1417</v>
      </c>
      <c r="AP50" s="71">
        <v>443</v>
      </c>
      <c r="AQ50" s="102">
        <v>19</v>
      </c>
      <c r="AR50" s="71">
        <v>11021</v>
      </c>
      <c r="AS50" s="71">
        <v>694</v>
      </c>
      <c r="AT50" s="71">
        <v>3</v>
      </c>
      <c r="AU50" s="71">
        <v>795</v>
      </c>
      <c r="AV50" s="71">
        <v>9</v>
      </c>
      <c r="AW50" s="71">
        <v>0</v>
      </c>
      <c r="AX50" s="71">
        <v>4</v>
      </c>
      <c r="AY50" s="71">
        <v>4320</v>
      </c>
      <c r="AZ50" s="72">
        <v>54.4</v>
      </c>
      <c r="BA50" s="72">
        <v>6.9</v>
      </c>
      <c r="BB50" s="72">
        <v>100</v>
      </c>
      <c r="BC50" s="72">
        <v>100</v>
      </c>
      <c r="BD50" s="72">
        <v>84.2</v>
      </c>
      <c r="BE50" s="72">
        <v>34.4</v>
      </c>
      <c r="BF50" s="86">
        <v>0</v>
      </c>
      <c r="BG50" s="102">
        <v>0</v>
      </c>
      <c r="BH50" s="102">
        <v>35</v>
      </c>
      <c r="BI50" s="102">
        <v>10</v>
      </c>
      <c r="BJ50" s="102">
        <v>71</v>
      </c>
      <c r="BK50" s="86">
        <v>0</v>
      </c>
      <c r="BL50" s="86">
        <v>0</v>
      </c>
      <c r="BM50" s="102">
        <v>0</v>
      </c>
      <c r="BN50" s="102">
        <v>0</v>
      </c>
      <c r="BO50" s="74">
        <v>10</v>
      </c>
      <c r="BP50" s="71">
        <v>21638</v>
      </c>
      <c r="BQ50" s="74">
        <v>1</v>
      </c>
      <c r="BR50" s="71">
        <v>20355</v>
      </c>
      <c r="BS50" s="74">
        <v>7</v>
      </c>
      <c r="BT50" s="71">
        <v>96441</v>
      </c>
      <c r="BU50" s="74">
        <v>1</v>
      </c>
      <c r="BV50" s="71">
        <v>1242</v>
      </c>
      <c r="BW50" s="72">
        <v>53.9</v>
      </c>
      <c r="BX50" s="86">
        <v>4</v>
      </c>
      <c r="BY50" s="86">
        <v>6</v>
      </c>
      <c r="BZ50" s="86">
        <v>1612</v>
      </c>
      <c r="CA50" s="86">
        <v>33893</v>
      </c>
      <c r="CB50" s="72">
        <v>53</v>
      </c>
      <c r="CC50" s="101">
        <v>0.8</v>
      </c>
      <c r="CD50" s="72">
        <v>19.7</v>
      </c>
      <c r="CE50" s="72">
        <v>3.636680006960153</v>
      </c>
      <c r="CF50" s="72">
        <v>61.756010000000003</v>
      </c>
      <c r="CG50" s="74">
        <v>25</v>
      </c>
      <c r="CH50" s="71">
        <v>5156</v>
      </c>
      <c r="CI50" s="74">
        <v>563</v>
      </c>
      <c r="CJ50" s="71">
        <v>1771</v>
      </c>
      <c r="CK50" s="71">
        <v>4532</v>
      </c>
      <c r="CL50" s="71">
        <v>1276</v>
      </c>
      <c r="CM50" s="74">
        <v>309</v>
      </c>
      <c r="CN50" s="74">
        <v>660</v>
      </c>
      <c r="CO50" s="94">
        <v>1.39</v>
      </c>
      <c r="CP50" s="71" t="s">
        <v>439</v>
      </c>
      <c r="CQ50" s="74">
        <v>1</v>
      </c>
      <c r="CR50" s="74">
        <v>14</v>
      </c>
      <c r="CS50" s="74">
        <v>1</v>
      </c>
      <c r="CT50" s="74">
        <v>1</v>
      </c>
      <c r="CU50" s="74">
        <v>50</v>
      </c>
      <c r="CV50" s="74">
        <v>19</v>
      </c>
      <c r="CW50" s="71">
        <v>1748</v>
      </c>
      <c r="CX50" s="74">
        <v>9</v>
      </c>
      <c r="CY50" s="71">
        <v>876</v>
      </c>
      <c r="CZ50" s="86">
        <v>22</v>
      </c>
      <c r="DA50" s="86">
        <v>418</v>
      </c>
      <c r="DB50" s="86">
        <v>9</v>
      </c>
      <c r="DC50" s="86">
        <v>114</v>
      </c>
      <c r="DD50" s="86">
        <v>4</v>
      </c>
      <c r="DE50" s="86">
        <v>110</v>
      </c>
      <c r="DF50" s="71">
        <v>14505</v>
      </c>
      <c r="DG50" s="71">
        <v>2501</v>
      </c>
      <c r="DH50" s="87">
        <v>2440</v>
      </c>
      <c r="DI50" s="87">
        <v>1590565.2660000001</v>
      </c>
      <c r="DJ50" s="87">
        <v>310091.61300000001</v>
      </c>
      <c r="DK50" s="87">
        <v>705288.69799999997</v>
      </c>
      <c r="DL50" s="71">
        <v>118128</v>
      </c>
      <c r="DM50" s="74">
        <v>15</v>
      </c>
      <c r="DN50" s="87">
        <v>22754</v>
      </c>
      <c r="DO50" s="87">
        <v>2282</v>
      </c>
      <c r="DP50" s="87">
        <v>1694</v>
      </c>
      <c r="DQ50" s="86">
        <v>79</v>
      </c>
      <c r="DR50" s="86">
        <v>2199</v>
      </c>
      <c r="DS50" s="145">
        <v>16698</v>
      </c>
      <c r="DT50" s="71">
        <v>15427</v>
      </c>
      <c r="DU50" s="71">
        <v>4523</v>
      </c>
      <c r="DV50" s="71">
        <v>4020</v>
      </c>
      <c r="DW50" s="86">
        <v>359</v>
      </c>
      <c r="DX50" s="86">
        <v>233</v>
      </c>
      <c r="DY50" s="86">
        <v>8</v>
      </c>
      <c r="DZ50" s="86">
        <v>2267</v>
      </c>
      <c r="EA50" s="86">
        <v>70</v>
      </c>
      <c r="EB50" s="86">
        <v>16493</v>
      </c>
      <c r="EC50" s="86">
        <v>1750</v>
      </c>
      <c r="ED50" s="766">
        <v>145</v>
      </c>
      <c r="EE50" s="71">
        <v>9948</v>
      </c>
      <c r="EF50" s="767">
        <v>10182</v>
      </c>
      <c r="EG50" s="74">
        <v>52</v>
      </c>
      <c r="EH50" s="768">
        <v>1642</v>
      </c>
      <c r="EI50" s="86">
        <v>134</v>
      </c>
      <c r="EJ50" s="86">
        <v>127</v>
      </c>
      <c r="EK50" s="72">
        <v>71.900000000000006</v>
      </c>
      <c r="EL50" s="86">
        <v>72</v>
      </c>
      <c r="EM50" s="86">
        <v>254</v>
      </c>
      <c r="EN50" s="86">
        <v>3145</v>
      </c>
      <c r="EO50" s="87">
        <v>872</v>
      </c>
      <c r="EP50" s="87">
        <v>61</v>
      </c>
      <c r="EQ50" s="87">
        <v>2360</v>
      </c>
      <c r="ER50" s="71">
        <v>3507</v>
      </c>
      <c r="ES50" s="72">
        <v>97.7</v>
      </c>
      <c r="ET50" s="72">
        <v>95</v>
      </c>
      <c r="EU50" s="87">
        <v>1294</v>
      </c>
      <c r="EV50" s="72">
        <v>15.97</v>
      </c>
      <c r="EW50" s="87">
        <v>84172</v>
      </c>
      <c r="EX50" s="72">
        <v>35.4</v>
      </c>
      <c r="EY50" s="87">
        <v>410462</v>
      </c>
      <c r="EZ50" s="162">
        <v>5.4</v>
      </c>
      <c r="FA50" s="86">
        <v>296</v>
      </c>
      <c r="FB50" s="86">
        <v>19</v>
      </c>
      <c r="FC50" s="125">
        <v>3592</v>
      </c>
      <c r="FD50" s="86">
        <v>71</v>
      </c>
      <c r="FE50" s="86" t="s">
        <v>1255</v>
      </c>
      <c r="FF50" s="86">
        <v>100</v>
      </c>
      <c r="FG50" s="72">
        <v>100</v>
      </c>
      <c r="FH50" s="71">
        <v>162063</v>
      </c>
      <c r="FI50" s="71">
        <v>13048</v>
      </c>
      <c r="FJ50" s="71">
        <v>0</v>
      </c>
      <c r="FK50" s="768">
        <v>139614</v>
      </c>
      <c r="FL50" s="71">
        <v>121425</v>
      </c>
      <c r="FM50" s="71">
        <v>8487</v>
      </c>
      <c r="FN50" s="71">
        <v>9702</v>
      </c>
      <c r="FO50" s="71">
        <v>9402</v>
      </c>
      <c r="FP50" s="769">
        <v>13.8</v>
      </c>
      <c r="FQ50" s="766">
        <v>531</v>
      </c>
      <c r="FR50" s="770">
        <v>10.16</v>
      </c>
      <c r="FS50" s="767">
        <v>24016</v>
      </c>
      <c r="FT50" s="86">
        <v>0</v>
      </c>
      <c r="FU50" s="86">
        <v>230</v>
      </c>
      <c r="FV50" s="86">
        <v>1519</v>
      </c>
      <c r="FW50" s="96">
        <v>27</v>
      </c>
      <c r="FX50" s="95">
        <v>1628</v>
      </c>
      <c r="FY50" s="149">
        <v>56.972085324103681</v>
      </c>
      <c r="FZ50" s="145">
        <v>256400</v>
      </c>
      <c r="GA50" s="770">
        <v>99.9</v>
      </c>
      <c r="GB50" s="770">
        <v>94.6</v>
      </c>
      <c r="GC50" s="72">
        <v>99.9</v>
      </c>
      <c r="GD50" s="80">
        <v>94.7</v>
      </c>
      <c r="GE50" s="771">
        <v>81</v>
      </c>
      <c r="GF50" s="766">
        <v>8</v>
      </c>
      <c r="GG50" s="766">
        <v>73</v>
      </c>
      <c r="GH50" s="86">
        <v>970</v>
      </c>
      <c r="GI50" s="86">
        <v>6</v>
      </c>
      <c r="GJ50" s="86">
        <v>2439</v>
      </c>
      <c r="GK50" s="86">
        <v>4921</v>
      </c>
      <c r="GL50" s="86">
        <v>6</v>
      </c>
      <c r="GM50" s="768">
        <v>7935392</v>
      </c>
      <c r="GN50" s="772">
        <v>1013</v>
      </c>
      <c r="GO50" s="86" t="s">
        <v>439</v>
      </c>
      <c r="GP50" s="86" t="s">
        <v>439</v>
      </c>
      <c r="GQ50" s="71">
        <v>13802</v>
      </c>
      <c r="GR50" s="74">
        <v>21</v>
      </c>
      <c r="GS50" s="71">
        <v>1237</v>
      </c>
      <c r="GT50" s="71">
        <v>12544</v>
      </c>
      <c r="GU50" s="71">
        <v>153089</v>
      </c>
      <c r="GV50" s="71">
        <v>184</v>
      </c>
      <c r="GW50" s="71">
        <v>18701</v>
      </c>
      <c r="GX50" s="71">
        <v>134204</v>
      </c>
      <c r="GY50" s="71">
        <v>495</v>
      </c>
      <c r="GZ50" s="71">
        <v>5587</v>
      </c>
      <c r="HA50" s="71">
        <v>667514</v>
      </c>
      <c r="HB50" s="71">
        <v>2077</v>
      </c>
      <c r="HC50" s="71">
        <v>22886</v>
      </c>
      <c r="HD50" s="71">
        <v>422112</v>
      </c>
      <c r="HE50" s="71">
        <v>180</v>
      </c>
      <c r="HF50" s="71">
        <v>9436</v>
      </c>
      <c r="HG50" s="71">
        <v>264142.36</v>
      </c>
      <c r="HH50" s="74">
        <v>119</v>
      </c>
      <c r="HI50" s="86">
        <v>5912</v>
      </c>
      <c r="HJ50" s="86" t="s">
        <v>439</v>
      </c>
      <c r="HK50" s="88">
        <v>1.54</v>
      </c>
      <c r="HL50" s="86">
        <v>0</v>
      </c>
      <c r="HM50" s="71">
        <v>319</v>
      </c>
      <c r="HN50" s="71">
        <v>144</v>
      </c>
      <c r="HO50" s="87">
        <v>0</v>
      </c>
      <c r="HP50" s="136">
        <v>6.8</v>
      </c>
      <c r="HQ50" s="87">
        <v>0</v>
      </c>
      <c r="HR50" s="136">
        <v>0</v>
      </c>
      <c r="HS50" s="87">
        <v>3</v>
      </c>
      <c r="HT50" s="71">
        <v>970051</v>
      </c>
      <c r="HU50" s="71">
        <v>7595885</v>
      </c>
      <c r="HV50" s="86">
        <v>845342</v>
      </c>
      <c r="HW50" s="86">
        <v>957103</v>
      </c>
      <c r="HX50" s="86">
        <v>223643</v>
      </c>
      <c r="HY50" s="86">
        <v>18823</v>
      </c>
      <c r="HZ50" s="86">
        <v>24304</v>
      </c>
      <c r="IA50" s="86">
        <v>183210</v>
      </c>
      <c r="IB50" s="86">
        <v>153300</v>
      </c>
      <c r="IC50" s="85">
        <v>89814</v>
      </c>
      <c r="ID50" s="85">
        <v>14517000</v>
      </c>
      <c r="IE50" s="85" t="s">
        <v>439</v>
      </c>
      <c r="IF50" s="79">
        <v>151</v>
      </c>
      <c r="IG50" s="79" t="s">
        <v>439</v>
      </c>
      <c r="IH50" s="85">
        <v>84</v>
      </c>
      <c r="II50" s="79" t="s">
        <v>439</v>
      </c>
      <c r="IJ50" s="85">
        <v>100854</v>
      </c>
      <c r="IK50" s="71">
        <v>147101</v>
      </c>
      <c r="IL50" s="79">
        <v>1420</v>
      </c>
      <c r="IM50" s="113">
        <v>0</v>
      </c>
      <c r="IN50" s="112">
        <v>41.43</v>
      </c>
      <c r="IO50" s="85">
        <v>454756</v>
      </c>
      <c r="IP50" s="162" t="s">
        <v>439</v>
      </c>
      <c r="IQ50" s="94">
        <v>14.6</v>
      </c>
      <c r="IR50" s="94">
        <v>13.1</v>
      </c>
      <c r="IS50" s="72">
        <v>1190.7</v>
      </c>
      <c r="IT50" s="72">
        <v>1184</v>
      </c>
      <c r="IU50" s="86" t="s">
        <v>1255</v>
      </c>
      <c r="IV50" s="86" t="s">
        <v>1255</v>
      </c>
      <c r="IW50" s="86" t="s">
        <v>1255</v>
      </c>
      <c r="IX50" s="86" t="s">
        <v>1255</v>
      </c>
      <c r="IY50" s="86" t="s">
        <v>1255</v>
      </c>
      <c r="IZ50" s="86" t="s">
        <v>1255</v>
      </c>
      <c r="JA50" s="79">
        <v>3</v>
      </c>
      <c r="JB50" s="79">
        <v>18</v>
      </c>
      <c r="JC50" s="770">
        <v>68</v>
      </c>
      <c r="JD50" s="773">
        <v>0.94299999999999995</v>
      </c>
      <c r="JE50" s="774">
        <v>93.7</v>
      </c>
      <c r="JF50" s="774">
        <v>4.5</v>
      </c>
      <c r="JG50" s="774">
        <v>5.13</v>
      </c>
      <c r="JH50" s="775">
        <v>137490663</v>
      </c>
      <c r="JI50" s="162">
        <v>50.7</v>
      </c>
      <c r="JJ50" s="162">
        <v>57.4</v>
      </c>
      <c r="JK50" s="162" t="s">
        <v>439</v>
      </c>
      <c r="JL50" s="162" t="s">
        <v>439</v>
      </c>
      <c r="JM50" s="162">
        <v>4.7</v>
      </c>
      <c r="JN50" s="162">
        <v>37.4</v>
      </c>
      <c r="JO50" s="776">
        <v>3856</v>
      </c>
      <c r="JP50" s="776">
        <v>169712407</v>
      </c>
      <c r="JQ50" s="776">
        <v>2693614463.1199999</v>
      </c>
      <c r="JR50" s="776">
        <v>10497</v>
      </c>
      <c r="JS50" s="72">
        <v>8.5</v>
      </c>
      <c r="JT50" s="72">
        <v>34.200000000000003</v>
      </c>
      <c r="JU50" s="71">
        <v>96366</v>
      </c>
      <c r="JV50" s="71">
        <v>1774</v>
      </c>
      <c r="JW50" s="71">
        <v>2028</v>
      </c>
      <c r="JX50" s="71">
        <v>9020</v>
      </c>
      <c r="JY50" s="71">
        <v>10054</v>
      </c>
      <c r="JZ50" s="71">
        <v>9390</v>
      </c>
      <c r="KA50" s="71">
        <v>10666</v>
      </c>
      <c r="KB50" s="71">
        <v>13330</v>
      </c>
      <c r="KC50" s="71">
        <v>17038</v>
      </c>
      <c r="KD50" s="71">
        <v>14687</v>
      </c>
      <c r="KE50" s="71">
        <v>11323</v>
      </c>
      <c r="KF50" s="71">
        <v>7700</v>
      </c>
      <c r="KG50" s="71">
        <v>5021</v>
      </c>
      <c r="KH50" s="71">
        <v>6543</v>
      </c>
      <c r="KI50" s="86" t="s">
        <v>1255</v>
      </c>
      <c r="KJ50" s="86" t="s">
        <v>1255</v>
      </c>
      <c r="KK50" s="86" t="s">
        <v>1255</v>
      </c>
      <c r="KL50" s="86" t="s">
        <v>1255</v>
      </c>
      <c r="KM50" s="71">
        <v>12776</v>
      </c>
      <c r="KN50" s="71">
        <v>13428</v>
      </c>
      <c r="KO50" s="71">
        <v>11552</v>
      </c>
      <c r="KP50" s="71">
        <v>12611</v>
      </c>
      <c r="KQ50" s="71">
        <v>14995</v>
      </c>
      <c r="KR50" s="71">
        <v>18058</v>
      </c>
      <c r="KS50" s="71">
        <v>22243</v>
      </c>
      <c r="KT50" s="71">
        <v>19608</v>
      </c>
      <c r="KU50" s="71">
        <v>15987</v>
      </c>
      <c r="KV50" s="71">
        <v>13318</v>
      </c>
      <c r="KW50" s="71">
        <v>13907</v>
      </c>
      <c r="KX50" s="71">
        <v>53069</v>
      </c>
      <c r="KY50" s="86" t="s">
        <v>1255</v>
      </c>
      <c r="KZ50" s="86" t="s">
        <v>1255</v>
      </c>
      <c r="LA50" s="86" t="s">
        <v>1255</v>
      </c>
      <c r="LB50" s="86" t="s">
        <v>1255</v>
      </c>
    </row>
    <row r="51" spans="1:314" ht="12" customHeight="1">
      <c r="A51" s="3">
        <v>292010</v>
      </c>
      <c r="B51" s="555" t="s">
        <v>735</v>
      </c>
      <c r="C51" s="94">
        <v>276.94</v>
      </c>
      <c r="D51" s="71">
        <v>352264</v>
      </c>
      <c r="E51" s="72">
        <v>11.3</v>
      </c>
      <c r="F51" s="72">
        <v>57</v>
      </c>
      <c r="G51" s="72">
        <v>31.7</v>
      </c>
      <c r="H51" s="79">
        <v>13903</v>
      </c>
      <c r="I51" s="79">
        <v>30793</v>
      </c>
      <c r="J51" s="79">
        <v>48747</v>
      </c>
      <c r="K51" s="71">
        <v>59306</v>
      </c>
      <c r="L51" s="71">
        <v>165923</v>
      </c>
      <c r="M51" s="71">
        <v>3695</v>
      </c>
      <c r="N51" s="71">
        <v>11847</v>
      </c>
      <c r="O51" s="71">
        <v>11411</v>
      </c>
      <c r="P51" s="71">
        <v>3072</v>
      </c>
      <c r="Q51" s="71">
        <v>1992</v>
      </c>
      <c r="R51" s="79">
        <v>351943</v>
      </c>
      <c r="S51" s="71">
        <v>354630</v>
      </c>
      <c r="T51" s="71">
        <v>336004</v>
      </c>
      <c r="U51" s="71">
        <v>330927</v>
      </c>
      <c r="V51" s="71">
        <v>1204554</v>
      </c>
      <c r="W51" s="71">
        <v>606262</v>
      </c>
      <c r="X51" s="71">
        <v>600974</v>
      </c>
      <c r="Y51" s="86">
        <v>64</v>
      </c>
      <c r="Z51" s="765">
        <v>47</v>
      </c>
      <c r="AA51" s="86">
        <v>43</v>
      </c>
      <c r="AB51" s="86">
        <v>43</v>
      </c>
      <c r="AC51" s="86">
        <v>21</v>
      </c>
      <c r="AD51" s="87">
        <v>45638</v>
      </c>
      <c r="AE51" s="71">
        <v>289.62</v>
      </c>
      <c r="AF51" s="71">
        <v>1648.38</v>
      </c>
      <c r="AG51" s="71">
        <v>1496</v>
      </c>
      <c r="AH51" s="71">
        <v>274813</v>
      </c>
      <c r="AI51" s="71">
        <v>2000</v>
      </c>
      <c r="AJ51" s="94">
        <v>41.2</v>
      </c>
      <c r="AK51" s="765">
        <v>30</v>
      </c>
      <c r="AL51" s="71">
        <v>2372</v>
      </c>
      <c r="AM51" s="74">
        <v>42</v>
      </c>
      <c r="AN51" s="71">
        <v>15226</v>
      </c>
      <c r="AO51" s="71">
        <v>1108</v>
      </c>
      <c r="AP51" s="71">
        <v>239</v>
      </c>
      <c r="AQ51" s="102">
        <v>22</v>
      </c>
      <c r="AR51" s="71">
        <v>7160</v>
      </c>
      <c r="AS51" s="71">
        <v>549</v>
      </c>
      <c r="AT51" s="71">
        <v>3</v>
      </c>
      <c r="AU51" s="71">
        <v>500</v>
      </c>
      <c r="AV51" s="71">
        <v>1</v>
      </c>
      <c r="AW51" s="71">
        <v>85</v>
      </c>
      <c r="AX51" s="71">
        <v>3</v>
      </c>
      <c r="AY51" s="71">
        <v>2806</v>
      </c>
      <c r="AZ51" s="72" t="s">
        <v>439</v>
      </c>
      <c r="BA51" s="72" t="s">
        <v>439</v>
      </c>
      <c r="BB51" s="72">
        <v>100</v>
      </c>
      <c r="BC51" s="72">
        <v>95.8</v>
      </c>
      <c r="BD51" s="72">
        <v>92.9</v>
      </c>
      <c r="BE51" s="72">
        <v>0</v>
      </c>
      <c r="BF51" s="86">
        <v>21</v>
      </c>
      <c r="BG51" s="102">
        <v>21</v>
      </c>
      <c r="BH51" s="102">
        <v>8</v>
      </c>
      <c r="BI51" s="102">
        <v>106</v>
      </c>
      <c r="BJ51" s="102">
        <v>0</v>
      </c>
      <c r="BK51" s="86">
        <v>1</v>
      </c>
      <c r="BL51" s="86">
        <v>0</v>
      </c>
      <c r="BM51" s="102">
        <v>0</v>
      </c>
      <c r="BN51" s="102">
        <v>0</v>
      </c>
      <c r="BO51" s="74">
        <v>11</v>
      </c>
      <c r="BP51" s="71">
        <v>19640</v>
      </c>
      <c r="BQ51" s="74">
        <v>1</v>
      </c>
      <c r="BR51" s="71">
        <v>77091</v>
      </c>
      <c r="BS51" s="74">
        <v>2</v>
      </c>
      <c r="BT51" s="71">
        <v>61800</v>
      </c>
      <c r="BU51" s="74">
        <v>3</v>
      </c>
      <c r="BV51" s="71">
        <v>1381</v>
      </c>
      <c r="BW51" s="72">
        <v>37.700000000000003</v>
      </c>
      <c r="BX51" s="86">
        <v>1</v>
      </c>
      <c r="BY51" s="86">
        <v>7</v>
      </c>
      <c r="BZ51" s="86">
        <v>247</v>
      </c>
      <c r="CA51" s="86">
        <v>16162</v>
      </c>
      <c r="CB51" s="72">
        <v>83.8</v>
      </c>
      <c r="CC51" s="101">
        <v>1.43</v>
      </c>
      <c r="CD51" s="72">
        <v>28.6</v>
      </c>
      <c r="CE51" s="72">
        <v>4.0676823975512821</v>
      </c>
      <c r="CF51" s="72">
        <v>56.875779999999999</v>
      </c>
      <c r="CG51" s="74">
        <v>22</v>
      </c>
      <c r="CH51" s="71">
        <v>4264</v>
      </c>
      <c r="CI51" s="74">
        <v>391</v>
      </c>
      <c r="CJ51" s="71">
        <v>1034</v>
      </c>
      <c r="CK51" s="71">
        <v>4004</v>
      </c>
      <c r="CL51" s="71">
        <v>1085</v>
      </c>
      <c r="CM51" s="74">
        <v>249</v>
      </c>
      <c r="CN51" s="74">
        <v>630</v>
      </c>
      <c r="CO51" s="94">
        <v>1.2</v>
      </c>
      <c r="CP51" s="71" t="s">
        <v>439</v>
      </c>
      <c r="CQ51" s="74">
        <v>2</v>
      </c>
      <c r="CR51" s="74">
        <v>46</v>
      </c>
      <c r="CS51" s="74">
        <v>4</v>
      </c>
      <c r="CT51" s="74">
        <v>1</v>
      </c>
      <c r="CU51" s="74">
        <v>125</v>
      </c>
      <c r="CV51" s="74">
        <v>24</v>
      </c>
      <c r="CW51" s="71">
        <v>1652</v>
      </c>
      <c r="CX51" s="74">
        <v>11</v>
      </c>
      <c r="CY51" s="71">
        <v>1098</v>
      </c>
      <c r="CZ51" s="86">
        <v>38</v>
      </c>
      <c r="DA51" s="86">
        <v>591</v>
      </c>
      <c r="DB51" s="86">
        <v>14</v>
      </c>
      <c r="DC51" s="86">
        <v>139</v>
      </c>
      <c r="DD51" s="86">
        <v>11</v>
      </c>
      <c r="DE51" s="86">
        <v>306</v>
      </c>
      <c r="DF51" s="71">
        <v>14406</v>
      </c>
      <c r="DG51" s="71">
        <v>2706</v>
      </c>
      <c r="DH51" s="87">
        <v>2454</v>
      </c>
      <c r="DI51" s="87">
        <v>1403105.5630000001</v>
      </c>
      <c r="DJ51" s="87">
        <v>390485.495</v>
      </c>
      <c r="DK51" s="87">
        <v>693575.56799999997</v>
      </c>
      <c r="DL51" s="71">
        <v>111569</v>
      </c>
      <c r="DM51" s="74">
        <v>13</v>
      </c>
      <c r="DN51" s="87">
        <v>22647</v>
      </c>
      <c r="DO51" s="87">
        <v>2611</v>
      </c>
      <c r="DP51" s="87">
        <v>1577</v>
      </c>
      <c r="DQ51" s="86">
        <v>121</v>
      </c>
      <c r="DR51" s="86">
        <v>1542</v>
      </c>
      <c r="DS51" s="145">
        <v>10172</v>
      </c>
      <c r="DT51" s="71">
        <v>13488</v>
      </c>
      <c r="DU51" s="71">
        <v>3055</v>
      </c>
      <c r="DV51" s="71">
        <v>4562</v>
      </c>
      <c r="DW51" s="86">
        <v>310</v>
      </c>
      <c r="DX51" s="86">
        <v>333</v>
      </c>
      <c r="DY51" s="86">
        <v>7</v>
      </c>
      <c r="DZ51" s="86">
        <v>2241</v>
      </c>
      <c r="EA51" s="86">
        <v>54</v>
      </c>
      <c r="EB51" s="86">
        <v>15315</v>
      </c>
      <c r="EC51" s="86">
        <v>1072</v>
      </c>
      <c r="ED51" s="766">
        <v>71</v>
      </c>
      <c r="EE51" s="71">
        <v>9508</v>
      </c>
      <c r="EF51" s="767">
        <v>7658</v>
      </c>
      <c r="EG51" s="74">
        <v>8</v>
      </c>
      <c r="EH51" s="768">
        <v>1390</v>
      </c>
      <c r="EI51" s="86">
        <v>57</v>
      </c>
      <c r="EJ51" s="86">
        <v>61</v>
      </c>
      <c r="EK51" s="72">
        <v>75.400000000000006</v>
      </c>
      <c r="EL51" s="86">
        <v>52</v>
      </c>
      <c r="EM51" s="86">
        <v>184</v>
      </c>
      <c r="EN51" s="86">
        <v>1859</v>
      </c>
      <c r="EO51" s="87">
        <v>386</v>
      </c>
      <c r="EP51" s="87">
        <v>72</v>
      </c>
      <c r="EQ51" s="87">
        <v>2046</v>
      </c>
      <c r="ER51" s="71">
        <v>2017</v>
      </c>
      <c r="ES51" s="72">
        <v>86.8</v>
      </c>
      <c r="ET51" s="72">
        <v>83.9</v>
      </c>
      <c r="EU51" s="87">
        <v>1097</v>
      </c>
      <c r="EV51" s="72">
        <v>19.88</v>
      </c>
      <c r="EW51" s="87">
        <v>73923</v>
      </c>
      <c r="EX51" s="72">
        <v>33.9</v>
      </c>
      <c r="EY51" s="87">
        <v>398866</v>
      </c>
      <c r="EZ51" s="162">
        <v>5.3</v>
      </c>
      <c r="FA51" s="86">
        <v>420</v>
      </c>
      <c r="FB51" s="86">
        <v>20</v>
      </c>
      <c r="FC51" s="125">
        <v>8472</v>
      </c>
      <c r="FD51" s="86">
        <v>76</v>
      </c>
      <c r="FE51" s="86" t="s">
        <v>1255</v>
      </c>
      <c r="FF51" s="86">
        <v>100</v>
      </c>
      <c r="FG51" s="72">
        <v>100</v>
      </c>
      <c r="FH51" s="71">
        <v>106542</v>
      </c>
      <c r="FI51" s="71">
        <v>11157</v>
      </c>
      <c r="FJ51" s="71">
        <v>427</v>
      </c>
      <c r="FK51" s="768">
        <v>81080</v>
      </c>
      <c r="FL51" s="71">
        <v>67426</v>
      </c>
      <c r="FM51" s="71">
        <v>5948</v>
      </c>
      <c r="FN51" s="71">
        <v>7706</v>
      </c>
      <c r="FO51" s="71">
        <v>14305</v>
      </c>
      <c r="FP51" s="769">
        <v>21.1</v>
      </c>
      <c r="FQ51" s="766">
        <v>583</v>
      </c>
      <c r="FR51" s="770">
        <v>28.3</v>
      </c>
      <c r="FS51" s="767">
        <v>15103</v>
      </c>
      <c r="FT51" s="86">
        <v>0</v>
      </c>
      <c r="FU51" s="86">
        <v>37</v>
      </c>
      <c r="FV51" s="86">
        <v>345</v>
      </c>
      <c r="FW51" s="96">
        <v>31</v>
      </c>
      <c r="FX51" s="95">
        <v>1220</v>
      </c>
      <c r="FY51" s="149">
        <v>66.176231981879667</v>
      </c>
      <c r="FZ51" s="145">
        <v>90900</v>
      </c>
      <c r="GA51" s="770">
        <v>99.9</v>
      </c>
      <c r="GB51" s="770">
        <v>90.4</v>
      </c>
      <c r="GC51" s="72">
        <v>91.6</v>
      </c>
      <c r="GD51" s="80">
        <v>46.4</v>
      </c>
      <c r="GE51" s="771">
        <v>66</v>
      </c>
      <c r="GF51" s="766">
        <v>11</v>
      </c>
      <c r="GG51" s="766">
        <v>81</v>
      </c>
      <c r="GH51" s="86">
        <v>853</v>
      </c>
      <c r="GI51" s="86">
        <v>3</v>
      </c>
      <c r="GJ51" s="86">
        <v>1561</v>
      </c>
      <c r="GK51" s="86">
        <v>1841</v>
      </c>
      <c r="GL51" s="86">
        <v>5</v>
      </c>
      <c r="GM51" s="768">
        <v>7349000</v>
      </c>
      <c r="GN51" s="772">
        <v>5236</v>
      </c>
      <c r="GO51" s="86">
        <v>0</v>
      </c>
      <c r="GP51" s="86">
        <v>0</v>
      </c>
      <c r="GQ51" s="71">
        <v>12046</v>
      </c>
      <c r="GR51" s="74">
        <v>30</v>
      </c>
      <c r="GS51" s="71">
        <v>1283</v>
      </c>
      <c r="GT51" s="71">
        <v>10733</v>
      </c>
      <c r="GU51" s="71">
        <v>127481</v>
      </c>
      <c r="GV51" s="71">
        <v>263</v>
      </c>
      <c r="GW51" s="71">
        <v>13202</v>
      </c>
      <c r="GX51" s="71">
        <v>114016</v>
      </c>
      <c r="GY51" s="71">
        <v>385</v>
      </c>
      <c r="GZ51" s="71">
        <v>3180</v>
      </c>
      <c r="HA51" s="71">
        <v>233259</v>
      </c>
      <c r="HB51" s="71">
        <v>1888</v>
      </c>
      <c r="HC51" s="71">
        <v>16803</v>
      </c>
      <c r="HD51" s="71">
        <v>308446</v>
      </c>
      <c r="HE51" s="71">
        <v>202</v>
      </c>
      <c r="HF51" s="71">
        <v>5711</v>
      </c>
      <c r="HG51" s="71">
        <v>240703.7</v>
      </c>
      <c r="HH51" s="74">
        <v>130</v>
      </c>
      <c r="HI51" s="86">
        <v>5125</v>
      </c>
      <c r="HJ51" s="86">
        <v>215266.6</v>
      </c>
      <c r="HK51" s="88">
        <v>41.4</v>
      </c>
      <c r="HL51" s="86">
        <v>972</v>
      </c>
      <c r="HM51" s="71">
        <v>2713</v>
      </c>
      <c r="HN51" s="71">
        <v>1433</v>
      </c>
      <c r="HO51" s="87">
        <v>141</v>
      </c>
      <c r="HP51" s="136">
        <v>34</v>
      </c>
      <c r="HQ51" s="87">
        <v>10</v>
      </c>
      <c r="HR51" s="136" t="s">
        <v>439</v>
      </c>
      <c r="HS51" s="87">
        <v>17</v>
      </c>
      <c r="HT51" s="71">
        <v>1577627</v>
      </c>
      <c r="HU51" s="71">
        <v>10047534</v>
      </c>
      <c r="HV51" s="86">
        <v>1019405</v>
      </c>
      <c r="HW51" s="86">
        <v>1464614</v>
      </c>
      <c r="HX51" s="86">
        <v>181658</v>
      </c>
      <c r="HY51" s="86">
        <v>3745</v>
      </c>
      <c r="HZ51" s="86">
        <v>6805</v>
      </c>
      <c r="IA51" s="86">
        <v>160461</v>
      </c>
      <c r="IB51" s="86">
        <v>91141</v>
      </c>
      <c r="IC51" s="85">
        <v>49750</v>
      </c>
      <c r="ID51" s="85">
        <v>25387070</v>
      </c>
      <c r="IE51" s="85">
        <v>0</v>
      </c>
      <c r="IF51" s="79">
        <v>306</v>
      </c>
      <c r="IG51" s="79">
        <v>0</v>
      </c>
      <c r="IH51" s="85">
        <v>196</v>
      </c>
      <c r="II51" s="79">
        <v>0</v>
      </c>
      <c r="IJ51" s="85">
        <v>12412</v>
      </c>
      <c r="IK51" s="71">
        <v>153941</v>
      </c>
      <c r="IL51" s="79">
        <v>0</v>
      </c>
      <c r="IM51" s="113">
        <v>0</v>
      </c>
      <c r="IN51" s="112">
        <v>49.12</v>
      </c>
      <c r="IO51" s="85">
        <v>308712</v>
      </c>
      <c r="IP51" s="162" t="s">
        <v>439</v>
      </c>
      <c r="IQ51" s="94">
        <v>1.8</v>
      </c>
      <c r="IR51" s="94">
        <v>1.8</v>
      </c>
      <c r="IS51" s="72">
        <v>775.6</v>
      </c>
      <c r="IT51" s="72">
        <v>731</v>
      </c>
      <c r="IU51" s="86" t="s">
        <v>1255</v>
      </c>
      <c r="IV51" s="86" t="s">
        <v>1255</v>
      </c>
      <c r="IW51" s="86" t="s">
        <v>1255</v>
      </c>
      <c r="IX51" s="86" t="s">
        <v>1255</v>
      </c>
      <c r="IY51" s="86" t="s">
        <v>1255</v>
      </c>
      <c r="IZ51" s="86" t="s">
        <v>1255</v>
      </c>
      <c r="JA51" s="79">
        <v>2</v>
      </c>
      <c r="JB51" s="79">
        <v>25</v>
      </c>
      <c r="JC51" s="770">
        <v>67.2</v>
      </c>
      <c r="JD51" s="773">
        <v>0.745</v>
      </c>
      <c r="JE51" s="774">
        <v>91.1</v>
      </c>
      <c r="JF51" s="774">
        <v>9.9</v>
      </c>
      <c r="JG51" s="774">
        <v>6.7</v>
      </c>
      <c r="JH51" s="775">
        <v>199817164</v>
      </c>
      <c r="JI51" s="162">
        <v>37.880000000000003</v>
      </c>
      <c r="JJ51" s="162">
        <v>57.83</v>
      </c>
      <c r="JK51" s="162" t="s">
        <v>439</v>
      </c>
      <c r="JL51" s="162" t="s">
        <v>439</v>
      </c>
      <c r="JM51" s="162">
        <v>103.7</v>
      </c>
      <c r="JN51" s="162">
        <v>36.1</v>
      </c>
      <c r="JO51" s="776">
        <v>2680</v>
      </c>
      <c r="JP51" s="776">
        <v>224921233</v>
      </c>
      <c r="JQ51" s="776">
        <v>1259409494.1199999</v>
      </c>
      <c r="JR51" s="776">
        <v>14120</v>
      </c>
      <c r="JS51" s="72">
        <v>36</v>
      </c>
      <c r="JT51" s="72">
        <v>32.4</v>
      </c>
      <c r="JU51" s="71">
        <v>62947</v>
      </c>
      <c r="JV51" s="71">
        <v>1467</v>
      </c>
      <c r="JW51" s="71">
        <v>1410</v>
      </c>
      <c r="JX51" s="71">
        <v>6115</v>
      </c>
      <c r="JY51" s="71">
        <v>6225</v>
      </c>
      <c r="JZ51" s="71">
        <v>6084</v>
      </c>
      <c r="KA51" s="71">
        <v>7032</v>
      </c>
      <c r="KB51" s="71">
        <v>8294</v>
      </c>
      <c r="KC51" s="71">
        <v>10990</v>
      </c>
      <c r="KD51" s="71">
        <v>10112</v>
      </c>
      <c r="KE51" s="71">
        <v>8469</v>
      </c>
      <c r="KF51" s="71">
        <v>6217</v>
      </c>
      <c r="KG51" s="71">
        <v>4418</v>
      </c>
      <c r="KH51" s="71">
        <v>5467</v>
      </c>
      <c r="KI51" s="86" t="s">
        <v>1255</v>
      </c>
      <c r="KJ51" s="86" t="s">
        <v>1255</v>
      </c>
      <c r="KK51" s="86" t="s">
        <v>1255</v>
      </c>
      <c r="KL51" s="86" t="s">
        <v>1255</v>
      </c>
      <c r="KM51" s="71">
        <v>8184</v>
      </c>
      <c r="KN51" s="71">
        <v>9083</v>
      </c>
      <c r="KO51" s="71">
        <v>7274</v>
      </c>
      <c r="KP51" s="71">
        <v>8084</v>
      </c>
      <c r="KQ51" s="71">
        <v>9673</v>
      </c>
      <c r="KR51" s="71">
        <v>11098</v>
      </c>
      <c r="KS51" s="71">
        <v>14302</v>
      </c>
      <c r="KT51" s="71">
        <v>13297</v>
      </c>
      <c r="KU51" s="71">
        <v>12044</v>
      </c>
      <c r="KV51" s="71">
        <v>11275</v>
      </c>
      <c r="KW51" s="71">
        <v>12966</v>
      </c>
      <c r="KX51" s="71">
        <v>50042</v>
      </c>
      <c r="KY51" s="86" t="s">
        <v>1255</v>
      </c>
      <c r="KZ51" s="86" t="s">
        <v>1255</v>
      </c>
      <c r="LA51" s="86" t="s">
        <v>1255</v>
      </c>
      <c r="LB51" s="86" t="s">
        <v>1255</v>
      </c>
    </row>
    <row r="52" spans="1:314" ht="12" customHeight="1">
      <c r="A52" s="3">
        <v>302015</v>
      </c>
      <c r="B52" s="555" t="s">
        <v>736</v>
      </c>
      <c r="C52" s="94">
        <v>208.85</v>
      </c>
      <c r="D52" s="71">
        <v>361337</v>
      </c>
      <c r="E52" s="72">
        <v>11.8</v>
      </c>
      <c r="F52" s="72">
        <v>57.4</v>
      </c>
      <c r="G52" s="72">
        <v>30.8</v>
      </c>
      <c r="H52" s="79">
        <v>15402</v>
      </c>
      <c r="I52" s="79">
        <v>33168</v>
      </c>
      <c r="J52" s="79">
        <v>51479</v>
      </c>
      <c r="K52" s="71">
        <v>60239</v>
      </c>
      <c r="L52" s="71">
        <v>176024</v>
      </c>
      <c r="M52" s="71">
        <v>3515</v>
      </c>
      <c r="N52" s="71">
        <v>8099</v>
      </c>
      <c r="O52" s="71">
        <v>8403</v>
      </c>
      <c r="P52" s="71">
        <v>1590</v>
      </c>
      <c r="Q52" s="71">
        <v>2281</v>
      </c>
      <c r="R52" s="79">
        <v>349044</v>
      </c>
      <c r="S52" s="71">
        <v>356729</v>
      </c>
      <c r="T52" s="71">
        <v>371640</v>
      </c>
      <c r="U52" s="71">
        <v>364269</v>
      </c>
      <c r="V52" s="71">
        <v>1117188</v>
      </c>
      <c r="W52" s="71">
        <v>502341</v>
      </c>
      <c r="X52" s="71">
        <v>568625</v>
      </c>
      <c r="Y52" s="86">
        <v>4</v>
      </c>
      <c r="Z52" s="765">
        <v>105</v>
      </c>
      <c r="AA52" s="86">
        <v>0</v>
      </c>
      <c r="AB52" s="86">
        <v>50</v>
      </c>
      <c r="AC52" s="86">
        <v>17</v>
      </c>
      <c r="AD52" s="87" t="s">
        <v>439</v>
      </c>
      <c r="AE52" s="71">
        <v>1575.0800000000002</v>
      </c>
      <c r="AF52" s="71">
        <v>2569.69</v>
      </c>
      <c r="AG52" s="71">
        <v>954</v>
      </c>
      <c r="AH52" s="71">
        <v>199636</v>
      </c>
      <c r="AI52" s="71" t="s">
        <v>439</v>
      </c>
      <c r="AJ52" s="94">
        <v>59</v>
      </c>
      <c r="AK52" s="765">
        <v>23</v>
      </c>
      <c r="AL52" s="71">
        <v>2454</v>
      </c>
      <c r="AM52" s="74">
        <v>51</v>
      </c>
      <c r="AN52" s="71">
        <v>16276</v>
      </c>
      <c r="AO52" s="71">
        <v>1051</v>
      </c>
      <c r="AP52" s="71">
        <v>272</v>
      </c>
      <c r="AQ52" s="102">
        <v>18</v>
      </c>
      <c r="AR52" s="71">
        <v>7115</v>
      </c>
      <c r="AS52" s="71">
        <v>533</v>
      </c>
      <c r="AT52" s="71">
        <v>5</v>
      </c>
      <c r="AU52" s="71">
        <v>424</v>
      </c>
      <c r="AV52" s="71">
        <v>9</v>
      </c>
      <c r="AW52" s="71">
        <v>12</v>
      </c>
      <c r="AX52" s="71">
        <v>9</v>
      </c>
      <c r="AY52" s="71">
        <v>3240</v>
      </c>
      <c r="AZ52" s="72">
        <v>42.3</v>
      </c>
      <c r="BA52" s="72">
        <v>4.5</v>
      </c>
      <c r="BB52" s="72">
        <v>100</v>
      </c>
      <c r="BC52" s="72">
        <v>126.5</v>
      </c>
      <c r="BD52" s="72">
        <v>127.4</v>
      </c>
      <c r="BE52" s="72">
        <v>11.8</v>
      </c>
      <c r="BF52" s="86">
        <v>35</v>
      </c>
      <c r="BG52" s="102">
        <v>28</v>
      </c>
      <c r="BH52" s="102">
        <v>7</v>
      </c>
      <c r="BI52" s="102">
        <v>31</v>
      </c>
      <c r="BJ52" s="102">
        <v>11</v>
      </c>
      <c r="BK52" s="86">
        <v>2</v>
      </c>
      <c r="BL52" s="86">
        <v>2</v>
      </c>
      <c r="BM52" s="102">
        <v>3</v>
      </c>
      <c r="BN52" s="102">
        <v>0</v>
      </c>
      <c r="BO52" s="74">
        <v>5</v>
      </c>
      <c r="BP52" s="71">
        <v>12055</v>
      </c>
      <c r="BQ52" s="74">
        <v>1</v>
      </c>
      <c r="BR52" s="71">
        <v>14300</v>
      </c>
      <c r="BS52" s="74">
        <v>7</v>
      </c>
      <c r="BT52" s="71">
        <v>85150</v>
      </c>
      <c r="BU52" s="74">
        <v>1</v>
      </c>
      <c r="BV52" s="71">
        <v>415</v>
      </c>
      <c r="BW52" s="72">
        <v>62.1</v>
      </c>
      <c r="BX52" s="86">
        <v>1</v>
      </c>
      <c r="BY52" s="86">
        <v>6</v>
      </c>
      <c r="BZ52" s="86">
        <v>291</v>
      </c>
      <c r="CA52" s="86">
        <v>7529</v>
      </c>
      <c r="CB52" s="72">
        <v>64.099999999999994</v>
      </c>
      <c r="CC52" s="101">
        <v>0.95</v>
      </c>
      <c r="CD52" s="72">
        <v>27.53</v>
      </c>
      <c r="CE52" s="72">
        <v>4.0806045340050376</v>
      </c>
      <c r="CF52" s="72">
        <v>59.230539999999998</v>
      </c>
      <c r="CG52" s="74">
        <v>37</v>
      </c>
      <c r="CH52" s="71">
        <v>5983</v>
      </c>
      <c r="CI52" s="74">
        <v>427</v>
      </c>
      <c r="CJ52" s="71">
        <v>1656</v>
      </c>
      <c r="CK52" s="71">
        <v>4596</v>
      </c>
      <c r="CL52" s="71">
        <v>1229</v>
      </c>
      <c r="CM52" s="74">
        <v>261</v>
      </c>
      <c r="CN52" s="74">
        <v>724</v>
      </c>
      <c r="CO52" s="94">
        <v>1.47</v>
      </c>
      <c r="CP52" s="71" t="s">
        <v>439</v>
      </c>
      <c r="CQ52" s="74">
        <v>3</v>
      </c>
      <c r="CR52" s="74">
        <v>9</v>
      </c>
      <c r="CS52" s="74" t="s">
        <v>439</v>
      </c>
      <c r="CT52" s="74">
        <v>3</v>
      </c>
      <c r="CU52" s="74">
        <v>210</v>
      </c>
      <c r="CV52" s="74">
        <v>22</v>
      </c>
      <c r="CW52" s="71">
        <v>1399</v>
      </c>
      <c r="CX52" s="74">
        <v>13</v>
      </c>
      <c r="CY52" s="71">
        <v>1053</v>
      </c>
      <c r="CZ52" s="86">
        <v>59</v>
      </c>
      <c r="DA52" s="86">
        <v>960</v>
      </c>
      <c r="DB52" s="86">
        <v>11</v>
      </c>
      <c r="DC52" s="86">
        <v>108</v>
      </c>
      <c r="DD52" s="86">
        <v>20</v>
      </c>
      <c r="DE52" s="86">
        <v>160</v>
      </c>
      <c r="DF52" s="71">
        <v>16245</v>
      </c>
      <c r="DG52" s="71">
        <v>3962</v>
      </c>
      <c r="DH52" s="87">
        <v>2179</v>
      </c>
      <c r="DI52" s="87">
        <v>1758298.808</v>
      </c>
      <c r="DJ52" s="87">
        <v>660673.17700000003</v>
      </c>
      <c r="DK52" s="87">
        <v>595090.76</v>
      </c>
      <c r="DL52" s="71">
        <v>111178</v>
      </c>
      <c r="DM52" s="74">
        <v>15</v>
      </c>
      <c r="DN52" s="87">
        <v>26711</v>
      </c>
      <c r="DO52" s="87">
        <v>3162</v>
      </c>
      <c r="DP52" s="87">
        <v>2289</v>
      </c>
      <c r="DQ52" s="86">
        <v>40</v>
      </c>
      <c r="DR52" s="86">
        <v>673</v>
      </c>
      <c r="DS52" s="145">
        <v>12604</v>
      </c>
      <c r="DT52" s="71">
        <v>16646</v>
      </c>
      <c r="DU52" s="71">
        <v>3711</v>
      </c>
      <c r="DV52" s="71">
        <v>3528</v>
      </c>
      <c r="DW52" s="86">
        <v>537</v>
      </c>
      <c r="DX52" s="86">
        <v>372</v>
      </c>
      <c r="DY52" s="86">
        <v>2</v>
      </c>
      <c r="DZ52" s="86">
        <v>2713</v>
      </c>
      <c r="EA52" s="86">
        <v>44</v>
      </c>
      <c r="EB52" s="86" t="s">
        <v>439</v>
      </c>
      <c r="EC52" s="86">
        <v>1712</v>
      </c>
      <c r="ED52" s="766">
        <v>61</v>
      </c>
      <c r="EE52" s="71">
        <v>9153</v>
      </c>
      <c r="EF52" s="767">
        <v>7949</v>
      </c>
      <c r="EG52" s="74">
        <v>29</v>
      </c>
      <c r="EH52" s="768">
        <v>1056</v>
      </c>
      <c r="EI52" s="86">
        <v>55</v>
      </c>
      <c r="EJ52" s="86">
        <v>54</v>
      </c>
      <c r="EK52" s="72">
        <v>75</v>
      </c>
      <c r="EL52" s="86">
        <v>61</v>
      </c>
      <c r="EM52" s="86">
        <v>31</v>
      </c>
      <c r="EN52" s="86">
        <v>1007</v>
      </c>
      <c r="EO52" s="87">
        <v>366</v>
      </c>
      <c r="EP52" s="87">
        <v>96</v>
      </c>
      <c r="EQ52" s="87">
        <v>2157</v>
      </c>
      <c r="ER52" s="71">
        <v>2041</v>
      </c>
      <c r="ES52" s="72">
        <v>97.7</v>
      </c>
      <c r="ET52" s="72">
        <v>96.5</v>
      </c>
      <c r="EU52" s="87">
        <v>813</v>
      </c>
      <c r="EV52" s="72">
        <v>25.03</v>
      </c>
      <c r="EW52" s="87">
        <v>77917</v>
      </c>
      <c r="EX52" s="72">
        <v>35.6</v>
      </c>
      <c r="EY52" s="87">
        <v>421962.58186275139</v>
      </c>
      <c r="EZ52" s="162">
        <v>5.51</v>
      </c>
      <c r="FA52" s="86">
        <v>343</v>
      </c>
      <c r="FB52" s="86">
        <v>12</v>
      </c>
      <c r="FC52" s="125" t="s">
        <v>1206</v>
      </c>
      <c r="FD52" s="86">
        <v>118</v>
      </c>
      <c r="FE52" s="86" t="s">
        <v>1255</v>
      </c>
      <c r="FF52" s="86">
        <v>88.9</v>
      </c>
      <c r="FG52" s="72">
        <v>77.8</v>
      </c>
      <c r="FH52" s="71">
        <v>121830</v>
      </c>
      <c r="FI52" s="71">
        <v>11822</v>
      </c>
      <c r="FJ52" s="71">
        <v>39</v>
      </c>
      <c r="FK52" s="768">
        <v>109293</v>
      </c>
      <c r="FL52" s="71" t="s">
        <v>439</v>
      </c>
      <c r="FM52" s="71">
        <v>7910</v>
      </c>
      <c r="FN52" s="71">
        <v>101383</v>
      </c>
      <c r="FO52" s="71">
        <v>715</v>
      </c>
      <c r="FP52" s="769">
        <v>8.9</v>
      </c>
      <c r="FQ52" s="766">
        <v>129</v>
      </c>
      <c r="FR52" s="770">
        <v>8.36</v>
      </c>
      <c r="FS52" s="767">
        <v>10142</v>
      </c>
      <c r="FT52" s="86" t="s">
        <v>439</v>
      </c>
      <c r="FU52" s="86">
        <v>48</v>
      </c>
      <c r="FV52" s="86">
        <v>90</v>
      </c>
      <c r="FW52" s="96">
        <v>75</v>
      </c>
      <c r="FX52" s="95">
        <v>1991</v>
      </c>
      <c r="FY52" s="149">
        <v>68.144333215308848</v>
      </c>
      <c r="FZ52" s="145">
        <v>73100</v>
      </c>
      <c r="GA52" s="770">
        <v>98.54</v>
      </c>
      <c r="GB52" s="770">
        <v>83.7</v>
      </c>
      <c r="GC52" s="72">
        <v>37.9</v>
      </c>
      <c r="GD52" s="80">
        <v>51.6</v>
      </c>
      <c r="GE52" s="771">
        <v>77</v>
      </c>
      <c r="GF52" s="766">
        <v>11</v>
      </c>
      <c r="GG52" s="766">
        <v>62</v>
      </c>
      <c r="GH52" s="86">
        <v>672</v>
      </c>
      <c r="GI52" s="86">
        <v>13</v>
      </c>
      <c r="GJ52" s="86">
        <v>1714</v>
      </c>
      <c r="GK52" s="86">
        <v>984</v>
      </c>
      <c r="GL52" s="86">
        <v>2</v>
      </c>
      <c r="GM52" s="768">
        <v>4652524</v>
      </c>
      <c r="GN52" s="772">
        <v>3567</v>
      </c>
      <c r="GO52" s="86">
        <v>13556768</v>
      </c>
      <c r="GP52" s="86">
        <v>8179897</v>
      </c>
      <c r="GQ52" s="71">
        <v>16223</v>
      </c>
      <c r="GR52" s="74">
        <v>25</v>
      </c>
      <c r="GS52" s="71">
        <v>2465</v>
      </c>
      <c r="GT52" s="71">
        <v>13733</v>
      </c>
      <c r="GU52" s="71">
        <v>171048</v>
      </c>
      <c r="GV52" s="71">
        <v>181</v>
      </c>
      <c r="GW52" s="71">
        <v>36648</v>
      </c>
      <c r="GX52" s="71">
        <v>134219</v>
      </c>
      <c r="GY52" s="71">
        <v>864</v>
      </c>
      <c r="GZ52" s="71">
        <v>7540</v>
      </c>
      <c r="HA52" s="71">
        <v>730995</v>
      </c>
      <c r="HB52" s="71">
        <v>2441</v>
      </c>
      <c r="HC52" s="71">
        <v>19461</v>
      </c>
      <c r="HD52" s="71">
        <v>389869</v>
      </c>
      <c r="HE52" s="71">
        <v>521</v>
      </c>
      <c r="HF52" s="71">
        <v>22691</v>
      </c>
      <c r="HG52" s="71">
        <v>1266036.93</v>
      </c>
      <c r="HH52" s="74">
        <v>316</v>
      </c>
      <c r="HI52" s="86">
        <v>13699</v>
      </c>
      <c r="HJ52" s="86">
        <v>390481</v>
      </c>
      <c r="HK52" s="88">
        <v>31.2</v>
      </c>
      <c r="HL52" s="86" t="s">
        <v>439</v>
      </c>
      <c r="HM52" s="71">
        <v>3057</v>
      </c>
      <c r="HN52" s="71">
        <v>1809</v>
      </c>
      <c r="HO52" s="87">
        <v>186</v>
      </c>
      <c r="HP52" s="136">
        <v>57.1</v>
      </c>
      <c r="HQ52" s="87">
        <v>11</v>
      </c>
      <c r="HR52" s="136">
        <v>17.2</v>
      </c>
      <c r="HS52" s="87" t="s">
        <v>439</v>
      </c>
      <c r="HT52" s="71">
        <v>1157755</v>
      </c>
      <c r="HU52" s="71">
        <v>6339210</v>
      </c>
      <c r="HV52" s="86">
        <v>723372.9</v>
      </c>
      <c r="HW52" s="86">
        <v>1137360.6000000001</v>
      </c>
      <c r="HX52" s="86">
        <v>152604.6</v>
      </c>
      <c r="HY52" s="86">
        <v>3180</v>
      </c>
      <c r="HZ52" s="86">
        <v>12890</v>
      </c>
      <c r="IA52" s="86">
        <v>139630</v>
      </c>
      <c r="IB52" s="86">
        <v>102179</v>
      </c>
      <c r="IC52" s="85">
        <v>15811</v>
      </c>
      <c r="ID52" s="85">
        <v>2531267</v>
      </c>
      <c r="IE52" s="85" t="s">
        <v>439</v>
      </c>
      <c r="IF52" s="79">
        <v>107</v>
      </c>
      <c r="IG52" s="79" t="s">
        <v>439</v>
      </c>
      <c r="IH52" s="85">
        <v>60</v>
      </c>
      <c r="II52" s="79" t="s">
        <v>439</v>
      </c>
      <c r="IJ52" s="85">
        <v>12585</v>
      </c>
      <c r="IK52" s="71">
        <v>199202</v>
      </c>
      <c r="IL52" s="79">
        <v>900</v>
      </c>
      <c r="IM52" s="113">
        <v>0</v>
      </c>
      <c r="IN52" s="112">
        <v>63.9</v>
      </c>
      <c r="IO52" s="85">
        <v>274582</v>
      </c>
      <c r="IP52" s="162" t="s">
        <v>439</v>
      </c>
      <c r="IQ52" s="94">
        <v>3.4</v>
      </c>
      <c r="IR52" s="94">
        <v>3.4</v>
      </c>
      <c r="IS52" s="72">
        <v>640.86</v>
      </c>
      <c r="IT52" s="72">
        <v>640.86800000000005</v>
      </c>
      <c r="IU52" s="86" t="s">
        <v>1255</v>
      </c>
      <c r="IV52" s="86" t="s">
        <v>1255</v>
      </c>
      <c r="IW52" s="86" t="s">
        <v>1255</v>
      </c>
      <c r="IX52" s="86" t="s">
        <v>1255</v>
      </c>
      <c r="IY52" s="86" t="s">
        <v>1255</v>
      </c>
      <c r="IZ52" s="86" t="s">
        <v>1255</v>
      </c>
      <c r="JA52" s="781" t="s">
        <v>439</v>
      </c>
      <c r="JB52" s="79">
        <v>32</v>
      </c>
      <c r="JC52" s="770">
        <v>74.38</v>
      </c>
      <c r="JD52" s="773">
        <v>0.81</v>
      </c>
      <c r="JE52" s="774">
        <v>91.5</v>
      </c>
      <c r="JF52" s="774">
        <v>12</v>
      </c>
      <c r="JG52" s="774">
        <v>2.86</v>
      </c>
      <c r="JH52" s="775">
        <v>193034881</v>
      </c>
      <c r="JI52" s="162">
        <v>38.4</v>
      </c>
      <c r="JJ52" s="162">
        <v>56.8</v>
      </c>
      <c r="JK52" s="162" t="s">
        <v>439</v>
      </c>
      <c r="JL52" s="162" t="s">
        <v>439</v>
      </c>
      <c r="JM52" s="162">
        <v>107.7</v>
      </c>
      <c r="JN52" s="162">
        <v>38</v>
      </c>
      <c r="JO52" s="776">
        <v>2829</v>
      </c>
      <c r="JP52" s="776">
        <v>869903651</v>
      </c>
      <c r="JQ52" s="776">
        <v>898425140.20000005</v>
      </c>
      <c r="JR52" s="776">
        <v>14232</v>
      </c>
      <c r="JS52" s="72">
        <v>16</v>
      </c>
      <c r="JT52" s="72">
        <v>30.1</v>
      </c>
      <c r="JU52" s="71">
        <v>64530</v>
      </c>
      <c r="JV52" s="71">
        <v>1069</v>
      </c>
      <c r="JW52" s="71">
        <v>1483</v>
      </c>
      <c r="JX52" s="71">
        <v>5731</v>
      </c>
      <c r="JY52" s="71">
        <v>6466</v>
      </c>
      <c r="JZ52" s="71">
        <v>6714</v>
      </c>
      <c r="KA52" s="71">
        <v>7459</v>
      </c>
      <c r="KB52" s="71">
        <v>8531</v>
      </c>
      <c r="KC52" s="71">
        <v>11134</v>
      </c>
      <c r="KD52" s="71">
        <v>9868</v>
      </c>
      <c r="KE52" s="71">
        <v>8709</v>
      </c>
      <c r="KF52" s="71">
        <v>6279</v>
      </c>
      <c r="KG52" s="71">
        <v>4572</v>
      </c>
      <c r="KH52" s="71">
        <v>6386</v>
      </c>
      <c r="KI52" s="86" t="s">
        <v>1255</v>
      </c>
      <c r="KJ52" s="86" t="s">
        <v>1255</v>
      </c>
      <c r="KK52" s="86" t="s">
        <v>1255</v>
      </c>
      <c r="KL52" s="86" t="s">
        <v>1255</v>
      </c>
      <c r="KM52" s="71">
        <v>7519</v>
      </c>
      <c r="KN52" s="71">
        <v>7698</v>
      </c>
      <c r="KO52" s="71">
        <v>7772</v>
      </c>
      <c r="KP52" s="71">
        <v>8983</v>
      </c>
      <c r="KQ52" s="71">
        <v>9893</v>
      </c>
      <c r="KR52" s="71">
        <v>10999</v>
      </c>
      <c r="KS52" s="71">
        <v>14060</v>
      </c>
      <c r="KT52" s="71">
        <v>12850</v>
      </c>
      <c r="KU52" s="71">
        <v>12224</v>
      </c>
      <c r="KV52" s="71">
        <v>11026</v>
      </c>
      <c r="KW52" s="71">
        <v>12303</v>
      </c>
      <c r="KX52" s="71">
        <v>51691</v>
      </c>
      <c r="KY52" s="86" t="s">
        <v>1255</v>
      </c>
      <c r="KZ52" s="86" t="s">
        <v>1255</v>
      </c>
      <c r="LA52" s="86" t="s">
        <v>1255</v>
      </c>
      <c r="LB52" s="86" t="s">
        <v>1255</v>
      </c>
    </row>
    <row r="53" spans="1:314" ht="12" customHeight="1">
      <c r="A53" s="3">
        <v>312011</v>
      </c>
      <c r="B53" s="555" t="s">
        <v>766</v>
      </c>
      <c r="C53" s="94">
        <v>765.31</v>
      </c>
      <c r="D53" s="71">
        <v>183645</v>
      </c>
      <c r="E53" s="72">
        <v>12.7</v>
      </c>
      <c r="F53" s="72">
        <v>57.1</v>
      </c>
      <c r="G53" s="72">
        <v>30.2</v>
      </c>
      <c r="H53" s="79">
        <v>8295</v>
      </c>
      <c r="I53" s="79">
        <v>18218</v>
      </c>
      <c r="J53" s="79">
        <v>28600</v>
      </c>
      <c r="K53" s="79">
        <v>27419</v>
      </c>
      <c r="L53" s="71">
        <v>81064</v>
      </c>
      <c r="M53" s="71">
        <v>1360</v>
      </c>
      <c r="N53" s="71">
        <v>4298</v>
      </c>
      <c r="O53" s="71">
        <v>4639</v>
      </c>
      <c r="P53" s="71">
        <v>774</v>
      </c>
      <c r="Q53" s="71">
        <v>1349</v>
      </c>
      <c r="R53" s="79">
        <v>186128</v>
      </c>
      <c r="S53" s="71">
        <v>188465</v>
      </c>
      <c r="T53" s="71">
        <v>193661</v>
      </c>
      <c r="U53" s="71">
        <v>372187</v>
      </c>
      <c r="V53" s="71">
        <v>845847</v>
      </c>
      <c r="W53" s="71">
        <v>283137</v>
      </c>
      <c r="X53" s="71">
        <v>691905</v>
      </c>
      <c r="Y53" s="86">
        <v>56</v>
      </c>
      <c r="Z53" s="765">
        <v>78</v>
      </c>
      <c r="AA53" s="86">
        <v>3</v>
      </c>
      <c r="AB53" s="86">
        <v>43</v>
      </c>
      <c r="AC53" s="86">
        <v>17</v>
      </c>
      <c r="AD53" s="86" t="s">
        <v>439</v>
      </c>
      <c r="AE53" s="71">
        <v>2949</v>
      </c>
      <c r="AF53" s="71">
        <v>2735</v>
      </c>
      <c r="AG53" s="71">
        <v>1438</v>
      </c>
      <c r="AH53" s="71">
        <v>28802</v>
      </c>
      <c r="AI53" s="71">
        <v>2000</v>
      </c>
      <c r="AJ53" s="94">
        <v>40.4</v>
      </c>
      <c r="AK53" s="765">
        <v>10</v>
      </c>
      <c r="AL53" s="71">
        <v>739</v>
      </c>
      <c r="AM53" s="74">
        <v>39</v>
      </c>
      <c r="AN53" s="71">
        <v>8989</v>
      </c>
      <c r="AO53" s="71">
        <v>760</v>
      </c>
      <c r="AP53" s="71">
        <v>155</v>
      </c>
      <c r="AQ53" s="102">
        <v>14</v>
      </c>
      <c r="AR53" s="71">
        <v>4371</v>
      </c>
      <c r="AS53" s="71">
        <v>374</v>
      </c>
      <c r="AT53" s="71">
        <v>0</v>
      </c>
      <c r="AU53" s="71">
        <v>240</v>
      </c>
      <c r="AV53" s="71">
        <v>10</v>
      </c>
      <c r="AW53" s="71">
        <v>11</v>
      </c>
      <c r="AX53" s="71">
        <v>8</v>
      </c>
      <c r="AY53" s="71">
        <v>6691</v>
      </c>
      <c r="AZ53" s="72" t="s">
        <v>439</v>
      </c>
      <c r="BA53" s="72" t="s">
        <v>439</v>
      </c>
      <c r="BB53" s="72">
        <v>100</v>
      </c>
      <c r="BC53" s="72">
        <v>94.3968118604041</v>
      </c>
      <c r="BD53" s="72">
        <v>92.073236402800219</v>
      </c>
      <c r="BE53" s="72">
        <v>0</v>
      </c>
      <c r="BF53" s="74">
        <v>8</v>
      </c>
      <c r="BG53" s="74">
        <v>15</v>
      </c>
      <c r="BH53" s="74">
        <v>3</v>
      </c>
      <c r="BI53" s="74">
        <v>79</v>
      </c>
      <c r="BJ53" s="74">
        <v>4</v>
      </c>
      <c r="BK53" s="74">
        <v>8</v>
      </c>
      <c r="BL53" s="74">
        <v>8</v>
      </c>
      <c r="BM53" s="74">
        <v>15</v>
      </c>
      <c r="BN53" s="74">
        <v>3</v>
      </c>
      <c r="BO53" s="74">
        <v>44</v>
      </c>
      <c r="BP53" s="71">
        <v>39736</v>
      </c>
      <c r="BQ53" s="74" t="s">
        <v>439</v>
      </c>
      <c r="BR53" s="71" t="s">
        <v>439</v>
      </c>
      <c r="BS53" s="74">
        <v>11</v>
      </c>
      <c r="BT53" s="71">
        <v>322905</v>
      </c>
      <c r="BU53" s="74">
        <v>7</v>
      </c>
      <c r="BV53" s="71">
        <v>3075</v>
      </c>
      <c r="BW53" s="72" t="s">
        <v>439</v>
      </c>
      <c r="BX53" s="102">
        <v>0</v>
      </c>
      <c r="BY53" s="102">
        <v>2</v>
      </c>
      <c r="BZ53" s="102">
        <v>0</v>
      </c>
      <c r="CA53" s="121">
        <v>7432</v>
      </c>
      <c r="CB53" s="72">
        <v>54.4</v>
      </c>
      <c r="CC53" s="101">
        <v>1.3</v>
      </c>
      <c r="CD53" s="72">
        <v>41.1</v>
      </c>
      <c r="CE53" s="72">
        <v>3.5543566654104768</v>
      </c>
      <c r="CF53" s="72">
        <v>62.549010000000003</v>
      </c>
      <c r="CG53" s="74">
        <v>12</v>
      </c>
      <c r="CH53" s="71">
        <v>3183</v>
      </c>
      <c r="CI53" s="74">
        <v>160</v>
      </c>
      <c r="CJ53" s="71">
        <v>568</v>
      </c>
      <c r="CK53" s="71">
        <v>2250</v>
      </c>
      <c r="CL53" s="71">
        <v>614</v>
      </c>
      <c r="CM53" s="74">
        <v>211</v>
      </c>
      <c r="CN53" s="74">
        <v>311</v>
      </c>
      <c r="CO53" s="94">
        <v>1.54</v>
      </c>
      <c r="CP53" s="79">
        <v>13257260</v>
      </c>
      <c r="CQ53" s="74">
        <v>4</v>
      </c>
      <c r="CR53" s="74">
        <v>4</v>
      </c>
      <c r="CS53" s="74">
        <v>7</v>
      </c>
      <c r="CT53" s="74">
        <v>1</v>
      </c>
      <c r="CU53" s="74">
        <v>90</v>
      </c>
      <c r="CV53" s="74">
        <v>16</v>
      </c>
      <c r="CW53" s="71">
        <v>1046</v>
      </c>
      <c r="CX53" s="74">
        <v>12</v>
      </c>
      <c r="CY53" s="71">
        <v>775</v>
      </c>
      <c r="CZ53" s="86">
        <v>25</v>
      </c>
      <c r="DA53" s="86">
        <v>297</v>
      </c>
      <c r="DB53" s="86">
        <v>8</v>
      </c>
      <c r="DC53" s="86">
        <v>96</v>
      </c>
      <c r="DD53" s="86">
        <v>30</v>
      </c>
      <c r="DE53" s="86">
        <v>780</v>
      </c>
      <c r="DF53" s="71">
        <v>5677</v>
      </c>
      <c r="DG53" s="71">
        <v>1587</v>
      </c>
      <c r="DH53" s="87">
        <v>1862</v>
      </c>
      <c r="DI53" s="87">
        <v>548863.20900000003</v>
      </c>
      <c r="DJ53" s="87">
        <v>282568.489</v>
      </c>
      <c r="DK53" s="87">
        <v>555703.978</v>
      </c>
      <c r="DL53" s="71">
        <v>55364</v>
      </c>
      <c r="DM53" s="74">
        <v>10</v>
      </c>
      <c r="DN53" s="87">
        <v>10914</v>
      </c>
      <c r="DO53" s="87">
        <v>1466</v>
      </c>
      <c r="DP53" s="87">
        <v>1113</v>
      </c>
      <c r="DQ53" s="86">
        <v>146</v>
      </c>
      <c r="DR53" s="86">
        <v>703</v>
      </c>
      <c r="DS53" s="145">
        <v>10584</v>
      </c>
      <c r="DT53" s="79">
        <v>6827</v>
      </c>
      <c r="DU53" s="79">
        <v>1883</v>
      </c>
      <c r="DV53" s="79">
        <v>2575</v>
      </c>
      <c r="DW53" s="74">
        <v>235</v>
      </c>
      <c r="DX53" s="74">
        <v>346</v>
      </c>
      <c r="DY53" s="74">
        <v>0</v>
      </c>
      <c r="DZ53" s="121">
        <v>1878</v>
      </c>
      <c r="EA53" s="74">
        <v>12</v>
      </c>
      <c r="EB53" s="121">
        <v>20183</v>
      </c>
      <c r="EC53" s="121">
        <v>12</v>
      </c>
      <c r="ED53" s="766">
        <v>67</v>
      </c>
      <c r="EE53" s="71">
        <v>7161</v>
      </c>
      <c r="EF53" s="767">
        <v>6037</v>
      </c>
      <c r="EG53" s="74">
        <v>0</v>
      </c>
      <c r="EH53" s="768">
        <v>730</v>
      </c>
      <c r="EI53" s="86">
        <v>62</v>
      </c>
      <c r="EJ53" s="86">
        <v>50</v>
      </c>
      <c r="EK53" s="72">
        <v>55.1</v>
      </c>
      <c r="EL53" s="86">
        <v>35</v>
      </c>
      <c r="EM53" s="86">
        <v>100</v>
      </c>
      <c r="EN53" s="86">
        <v>899</v>
      </c>
      <c r="EO53" s="86">
        <v>90</v>
      </c>
      <c r="EP53" s="86">
        <v>20</v>
      </c>
      <c r="EQ53" s="86">
        <v>1453</v>
      </c>
      <c r="ER53" s="71">
        <v>1296</v>
      </c>
      <c r="ES53" s="72">
        <v>99.1</v>
      </c>
      <c r="ET53" s="72">
        <v>99.5</v>
      </c>
      <c r="EU53" s="74">
        <v>32</v>
      </c>
      <c r="EV53" s="72">
        <v>14.8</v>
      </c>
      <c r="EW53" s="87">
        <v>36507</v>
      </c>
      <c r="EX53" s="74">
        <v>33.799999999999997</v>
      </c>
      <c r="EY53" s="87">
        <v>414721</v>
      </c>
      <c r="EZ53" s="162">
        <v>2.9</v>
      </c>
      <c r="FA53" s="87">
        <v>300</v>
      </c>
      <c r="FB53" s="87">
        <v>15</v>
      </c>
      <c r="FC53" s="71" t="s">
        <v>439</v>
      </c>
      <c r="FD53" s="87">
        <v>61</v>
      </c>
      <c r="FE53" s="87" t="s">
        <v>1255</v>
      </c>
      <c r="FF53" s="87">
        <v>100</v>
      </c>
      <c r="FG53" s="72">
        <v>100</v>
      </c>
      <c r="FH53" s="71">
        <v>59950</v>
      </c>
      <c r="FI53" s="71">
        <v>4501</v>
      </c>
      <c r="FJ53" s="71">
        <v>1437</v>
      </c>
      <c r="FK53" s="768">
        <v>53558</v>
      </c>
      <c r="FL53" s="71">
        <v>44639</v>
      </c>
      <c r="FM53" s="71">
        <v>6990</v>
      </c>
      <c r="FN53" s="71">
        <v>1929</v>
      </c>
      <c r="FO53" s="71">
        <v>1891</v>
      </c>
      <c r="FP53" s="769">
        <v>16.149999999999999</v>
      </c>
      <c r="FQ53" s="766">
        <v>146</v>
      </c>
      <c r="FR53" s="770">
        <v>13.5</v>
      </c>
      <c r="FS53" s="767">
        <v>3801</v>
      </c>
      <c r="FT53" s="86">
        <v>0</v>
      </c>
      <c r="FU53" s="86">
        <v>44</v>
      </c>
      <c r="FV53" s="86">
        <v>76</v>
      </c>
      <c r="FW53" s="86">
        <v>22</v>
      </c>
      <c r="FX53" s="86">
        <v>525</v>
      </c>
      <c r="FY53" s="149">
        <v>64.001366820433972</v>
      </c>
      <c r="FZ53" s="145">
        <v>26000</v>
      </c>
      <c r="GA53" s="770">
        <v>99.3</v>
      </c>
      <c r="GB53" s="770">
        <v>90.8</v>
      </c>
      <c r="GC53" s="72">
        <v>80.400000000000006</v>
      </c>
      <c r="GD53" s="80">
        <v>87.1</v>
      </c>
      <c r="GE53" s="771">
        <v>52</v>
      </c>
      <c r="GF53" s="766">
        <v>9</v>
      </c>
      <c r="GG53" s="766">
        <v>42</v>
      </c>
      <c r="GH53" s="86">
        <v>204</v>
      </c>
      <c r="GI53" s="86">
        <v>6</v>
      </c>
      <c r="GJ53" s="86">
        <v>755</v>
      </c>
      <c r="GK53" s="86">
        <v>804</v>
      </c>
      <c r="GL53" s="86">
        <v>3</v>
      </c>
      <c r="GM53" s="768">
        <v>5129714</v>
      </c>
      <c r="GN53" s="772">
        <v>2862</v>
      </c>
      <c r="GO53" s="86" t="s">
        <v>439</v>
      </c>
      <c r="GP53" s="86" t="s">
        <v>439</v>
      </c>
      <c r="GQ53" s="71">
        <v>8537</v>
      </c>
      <c r="GR53" s="74">
        <v>103</v>
      </c>
      <c r="GS53" s="71">
        <v>1230</v>
      </c>
      <c r="GT53" s="71">
        <v>7204</v>
      </c>
      <c r="GU53" s="71">
        <v>84361</v>
      </c>
      <c r="GV53" s="71">
        <v>838</v>
      </c>
      <c r="GW53" s="71">
        <v>17297</v>
      </c>
      <c r="GX53" s="71">
        <v>66226</v>
      </c>
      <c r="GY53" s="71">
        <v>402</v>
      </c>
      <c r="GZ53" s="71">
        <v>3796</v>
      </c>
      <c r="HA53" s="71">
        <v>247445</v>
      </c>
      <c r="HB53" s="71">
        <v>1341</v>
      </c>
      <c r="HC53" s="71">
        <v>10480</v>
      </c>
      <c r="HD53" s="71">
        <v>205207</v>
      </c>
      <c r="HE53" s="71">
        <v>248</v>
      </c>
      <c r="HF53" s="71">
        <v>10776</v>
      </c>
      <c r="HG53" s="71">
        <v>264874.11</v>
      </c>
      <c r="HH53" s="74">
        <v>156</v>
      </c>
      <c r="HI53" s="86">
        <v>11834</v>
      </c>
      <c r="HJ53" s="86">
        <v>270664</v>
      </c>
      <c r="HK53" s="94">
        <v>96.46</v>
      </c>
      <c r="HL53" s="86">
        <v>5030</v>
      </c>
      <c r="HM53" s="71">
        <v>5677</v>
      </c>
      <c r="HN53" s="71">
        <v>3299</v>
      </c>
      <c r="HO53" s="87">
        <v>114</v>
      </c>
      <c r="HP53" s="136">
        <v>139</v>
      </c>
      <c r="HQ53" s="87">
        <v>10</v>
      </c>
      <c r="HR53" s="136">
        <v>22.2</v>
      </c>
      <c r="HS53" s="87">
        <v>12</v>
      </c>
      <c r="HT53" s="71">
        <v>1685863</v>
      </c>
      <c r="HU53" s="71">
        <v>10938329</v>
      </c>
      <c r="HV53" s="86">
        <v>1117802</v>
      </c>
      <c r="HW53" s="86">
        <v>1497773</v>
      </c>
      <c r="HX53" s="86">
        <v>172177</v>
      </c>
      <c r="HY53" s="86">
        <v>790</v>
      </c>
      <c r="HZ53" s="86">
        <v>5480</v>
      </c>
      <c r="IA53" s="86">
        <v>240980</v>
      </c>
      <c r="IB53" s="86">
        <v>191270</v>
      </c>
      <c r="IC53" s="86">
        <v>2910</v>
      </c>
      <c r="ID53" s="86">
        <v>2262444</v>
      </c>
      <c r="IE53" s="86">
        <v>291169</v>
      </c>
      <c r="IF53" s="86">
        <v>104</v>
      </c>
      <c r="IG53" s="86">
        <v>8</v>
      </c>
      <c r="IH53" s="86">
        <v>87</v>
      </c>
      <c r="II53" s="86">
        <v>8</v>
      </c>
      <c r="IJ53" s="86">
        <v>258571</v>
      </c>
      <c r="IK53" s="71">
        <v>115330</v>
      </c>
      <c r="IL53" s="79">
        <v>20000</v>
      </c>
      <c r="IM53" s="113">
        <v>0</v>
      </c>
      <c r="IN53" s="112">
        <v>21.91</v>
      </c>
      <c r="IO53" s="85">
        <v>103827</v>
      </c>
      <c r="IP53" s="162">
        <v>13</v>
      </c>
      <c r="IQ53" s="94">
        <v>0</v>
      </c>
      <c r="IR53" s="94">
        <v>0</v>
      </c>
      <c r="IS53" s="72">
        <v>1109</v>
      </c>
      <c r="IT53" s="72">
        <v>1109</v>
      </c>
      <c r="IU53" s="87" t="s">
        <v>1255</v>
      </c>
      <c r="IV53" s="87" t="s">
        <v>1255</v>
      </c>
      <c r="IW53" s="87" t="s">
        <v>1255</v>
      </c>
      <c r="IX53" s="87" t="s">
        <v>1255</v>
      </c>
      <c r="IY53" s="87" t="s">
        <v>1255</v>
      </c>
      <c r="IZ53" s="87" t="s">
        <v>1255</v>
      </c>
      <c r="JA53" s="79">
        <v>2</v>
      </c>
      <c r="JB53" s="79">
        <v>31</v>
      </c>
      <c r="JC53" s="770">
        <v>62</v>
      </c>
      <c r="JD53" s="773">
        <v>0.51</v>
      </c>
      <c r="JE53" s="774">
        <v>85.6</v>
      </c>
      <c r="JF53" s="774">
        <v>8.9</v>
      </c>
      <c r="JG53" s="774">
        <v>5.8</v>
      </c>
      <c r="JH53" s="775">
        <v>116094514</v>
      </c>
      <c r="JI53" s="162">
        <v>39.299999999999997</v>
      </c>
      <c r="JJ53" s="162">
        <v>39.799999999999997</v>
      </c>
      <c r="JK53" s="162" t="s">
        <v>439</v>
      </c>
      <c r="JL53" s="162" t="s">
        <v>439</v>
      </c>
      <c r="JM53" s="162">
        <v>63.8</v>
      </c>
      <c r="JN53" s="162">
        <v>49.6</v>
      </c>
      <c r="JO53" s="776">
        <v>1867</v>
      </c>
      <c r="JP53" s="776">
        <v>603468400</v>
      </c>
      <c r="JQ53" s="776">
        <v>224401417.75999999</v>
      </c>
      <c r="JR53" s="776">
        <v>7346</v>
      </c>
      <c r="JS53" s="72">
        <v>32</v>
      </c>
      <c r="JT53" s="72">
        <v>30.7</v>
      </c>
      <c r="JU53" s="71">
        <v>34986</v>
      </c>
      <c r="JV53" s="71">
        <v>730</v>
      </c>
      <c r="JW53" s="71">
        <v>650</v>
      </c>
      <c r="JX53" s="71">
        <v>2986</v>
      </c>
      <c r="JY53" s="71">
        <v>3386</v>
      </c>
      <c r="JZ53" s="71">
        <v>3948</v>
      </c>
      <c r="KA53" s="71">
        <v>4606</v>
      </c>
      <c r="KB53" s="71">
        <v>5255</v>
      </c>
      <c r="KC53" s="71">
        <v>5657</v>
      </c>
      <c r="KD53" s="71">
        <v>4663</v>
      </c>
      <c r="KE53" s="71">
        <v>4782</v>
      </c>
      <c r="KF53" s="71">
        <v>4143</v>
      </c>
      <c r="KG53" s="71">
        <v>3035</v>
      </c>
      <c r="KH53" s="71">
        <v>3641</v>
      </c>
      <c r="KI53" s="87" t="s">
        <v>1255</v>
      </c>
      <c r="KJ53" s="87" t="s">
        <v>1255</v>
      </c>
      <c r="KK53" s="87" t="s">
        <v>1255</v>
      </c>
      <c r="KL53" s="87" t="s">
        <v>1255</v>
      </c>
      <c r="KM53" s="71">
        <v>4471</v>
      </c>
      <c r="KN53" s="71">
        <v>3984</v>
      </c>
      <c r="KO53" s="71">
        <v>3761</v>
      </c>
      <c r="KP53" s="71">
        <v>4626</v>
      </c>
      <c r="KQ53" s="71">
        <v>5338</v>
      </c>
      <c r="KR53" s="71">
        <v>6020</v>
      </c>
      <c r="KS53" s="71">
        <v>6468</v>
      </c>
      <c r="KT53" s="71">
        <v>5584</v>
      </c>
      <c r="KU53" s="71">
        <v>5954</v>
      </c>
      <c r="KV53" s="71">
        <v>6350</v>
      </c>
      <c r="KW53" s="71">
        <v>6975</v>
      </c>
      <c r="KX53" s="71">
        <v>24724</v>
      </c>
      <c r="KY53" s="87" t="s">
        <v>1255</v>
      </c>
      <c r="KZ53" s="87" t="s">
        <v>1255</v>
      </c>
      <c r="LA53" s="87" t="s">
        <v>1255</v>
      </c>
      <c r="LB53" s="87" t="s">
        <v>1255</v>
      </c>
    </row>
    <row r="54" spans="1:314" ht="12" customHeight="1">
      <c r="A54" s="3">
        <v>322016</v>
      </c>
      <c r="B54" s="555" t="s">
        <v>764</v>
      </c>
      <c r="C54" s="94">
        <v>572.99</v>
      </c>
      <c r="D54" s="71">
        <v>198330</v>
      </c>
      <c r="E54" s="72">
        <v>13</v>
      </c>
      <c r="F54" s="72">
        <v>56.8</v>
      </c>
      <c r="G54" s="72">
        <v>30.2</v>
      </c>
      <c r="H54" s="79">
        <v>9258</v>
      </c>
      <c r="I54" s="79">
        <v>20239</v>
      </c>
      <c r="J54" s="79">
        <v>31383</v>
      </c>
      <c r="K54" s="71">
        <v>31793</v>
      </c>
      <c r="L54" s="71">
        <v>91027</v>
      </c>
      <c r="M54" s="71">
        <v>1420</v>
      </c>
      <c r="N54" s="71">
        <v>5965</v>
      </c>
      <c r="O54" s="71">
        <v>6287</v>
      </c>
      <c r="P54" s="71">
        <v>854</v>
      </c>
      <c r="Q54" s="71">
        <v>1431</v>
      </c>
      <c r="R54" s="79">
        <v>198330</v>
      </c>
      <c r="S54" s="71">
        <v>203616</v>
      </c>
      <c r="T54" s="71">
        <v>210056</v>
      </c>
      <c r="U54" s="71">
        <v>477815</v>
      </c>
      <c r="V54" s="71">
        <v>602610</v>
      </c>
      <c r="W54" s="71">
        <v>309556</v>
      </c>
      <c r="X54" s="71">
        <v>437143</v>
      </c>
      <c r="Y54" s="86">
        <v>47</v>
      </c>
      <c r="Z54" s="765">
        <v>101</v>
      </c>
      <c r="AA54" s="86">
        <v>32</v>
      </c>
      <c r="AB54" s="86">
        <v>31</v>
      </c>
      <c r="AC54" s="86">
        <v>14</v>
      </c>
      <c r="AD54" s="87" t="s">
        <v>406</v>
      </c>
      <c r="AE54" s="71">
        <v>1487</v>
      </c>
      <c r="AF54" s="71">
        <v>3734</v>
      </c>
      <c r="AG54" s="71">
        <v>808</v>
      </c>
      <c r="AH54" s="71">
        <v>64072</v>
      </c>
      <c r="AI54" s="71" t="s">
        <v>406</v>
      </c>
      <c r="AJ54" s="94">
        <v>74.5</v>
      </c>
      <c r="AK54" s="765">
        <v>32</v>
      </c>
      <c r="AL54" s="71">
        <v>1199</v>
      </c>
      <c r="AM54" s="74">
        <v>32</v>
      </c>
      <c r="AN54" s="71">
        <v>9946</v>
      </c>
      <c r="AO54" s="71">
        <v>737</v>
      </c>
      <c r="AP54" s="71">
        <v>220</v>
      </c>
      <c r="AQ54" s="102">
        <v>15</v>
      </c>
      <c r="AR54" s="71">
        <v>4767</v>
      </c>
      <c r="AS54" s="71">
        <v>422</v>
      </c>
      <c r="AT54" s="71">
        <v>2</v>
      </c>
      <c r="AU54" s="71">
        <v>282</v>
      </c>
      <c r="AV54" s="71">
        <v>16</v>
      </c>
      <c r="AW54" s="71">
        <v>10</v>
      </c>
      <c r="AX54" s="71">
        <v>0</v>
      </c>
      <c r="AY54" s="71">
        <v>0</v>
      </c>
      <c r="AZ54" s="72" t="s">
        <v>406</v>
      </c>
      <c r="BA54" s="72" t="s">
        <v>406</v>
      </c>
      <c r="BB54" s="72">
        <v>100</v>
      </c>
      <c r="BC54" s="72">
        <v>117.3</v>
      </c>
      <c r="BD54" s="72">
        <v>108.3</v>
      </c>
      <c r="BE54" s="72">
        <v>0</v>
      </c>
      <c r="BF54" s="86">
        <v>11</v>
      </c>
      <c r="BG54" s="102">
        <v>11</v>
      </c>
      <c r="BH54" s="102">
        <v>11</v>
      </c>
      <c r="BI54" s="102">
        <v>8</v>
      </c>
      <c r="BJ54" s="102">
        <v>43</v>
      </c>
      <c r="BK54" s="86">
        <v>8</v>
      </c>
      <c r="BL54" s="86">
        <v>8</v>
      </c>
      <c r="BM54" s="102">
        <v>13</v>
      </c>
      <c r="BN54" s="102">
        <v>11</v>
      </c>
      <c r="BO54" s="74">
        <v>15</v>
      </c>
      <c r="BP54" s="71">
        <v>43988</v>
      </c>
      <c r="BQ54" s="74">
        <v>2</v>
      </c>
      <c r="BR54" s="71">
        <v>54824</v>
      </c>
      <c r="BS54" s="74">
        <v>9</v>
      </c>
      <c r="BT54" s="71">
        <v>128158</v>
      </c>
      <c r="BU54" s="74">
        <v>3</v>
      </c>
      <c r="BV54" s="71">
        <v>871.92499999999995</v>
      </c>
      <c r="BW54" s="72">
        <v>41.7</v>
      </c>
      <c r="BX54" s="86">
        <v>2</v>
      </c>
      <c r="BY54" s="86">
        <v>2</v>
      </c>
      <c r="BZ54" s="86">
        <v>241</v>
      </c>
      <c r="CA54" s="86">
        <v>5781</v>
      </c>
      <c r="CB54" s="72">
        <v>44</v>
      </c>
      <c r="CC54" s="101">
        <v>1.68</v>
      </c>
      <c r="CD54" s="72">
        <v>40.299999999999997</v>
      </c>
      <c r="CE54" s="72">
        <v>2.8765680713876622</v>
      </c>
      <c r="CF54" s="72">
        <v>62.55829</v>
      </c>
      <c r="CG54" s="74">
        <v>11</v>
      </c>
      <c r="CH54" s="71">
        <v>3096</v>
      </c>
      <c r="CI54" s="74">
        <v>226</v>
      </c>
      <c r="CJ54" s="71">
        <v>621</v>
      </c>
      <c r="CK54" s="71">
        <v>2520</v>
      </c>
      <c r="CL54" s="71">
        <v>683</v>
      </c>
      <c r="CM54" s="74">
        <v>176</v>
      </c>
      <c r="CN54" s="74">
        <v>319</v>
      </c>
      <c r="CO54" s="94">
        <v>1.54</v>
      </c>
      <c r="CP54" s="71">
        <v>0</v>
      </c>
      <c r="CQ54" s="74">
        <v>1</v>
      </c>
      <c r="CR54" s="74">
        <v>1</v>
      </c>
      <c r="CS54" s="74" t="s">
        <v>439</v>
      </c>
      <c r="CT54" s="74">
        <v>2</v>
      </c>
      <c r="CU54" s="74">
        <v>110</v>
      </c>
      <c r="CV54" s="74">
        <v>18</v>
      </c>
      <c r="CW54" s="71">
        <v>1070</v>
      </c>
      <c r="CX54" s="74">
        <v>8</v>
      </c>
      <c r="CY54" s="71">
        <v>617</v>
      </c>
      <c r="CZ54" s="86">
        <v>39</v>
      </c>
      <c r="DA54" s="86">
        <v>603</v>
      </c>
      <c r="DB54" s="86">
        <v>13</v>
      </c>
      <c r="DC54" s="86">
        <v>120</v>
      </c>
      <c r="DD54" s="86">
        <v>18</v>
      </c>
      <c r="DE54" s="86">
        <v>479</v>
      </c>
      <c r="DF54" s="71">
        <v>7594</v>
      </c>
      <c r="DG54" s="71">
        <v>2288</v>
      </c>
      <c r="DH54" s="87">
        <v>1630</v>
      </c>
      <c r="DI54" s="87">
        <v>706691.53399999999</v>
      </c>
      <c r="DJ54" s="87">
        <v>367039.01699999999</v>
      </c>
      <c r="DK54" s="87">
        <v>456713.45699999999</v>
      </c>
      <c r="DL54" s="71">
        <v>59583</v>
      </c>
      <c r="DM54" s="74">
        <v>6</v>
      </c>
      <c r="DN54" s="87">
        <v>12013</v>
      </c>
      <c r="DO54" s="87">
        <v>1519</v>
      </c>
      <c r="DP54" s="87">
        <v>1039</v>
      </c>
      <c r="DQ54" s="86">
        <v>90</v>
      </c>
      <c r="DR54" s="86">
        <v>896</v>
      </c>
      <c r="DS54" s="145">
        <v>9961</v>
      </c>
      <c r="DT54" s="79">
        <v>8074</v>
      </c>
      <c r="DU54" s="79">
        <v>2312</v>
      </c>
      <c r="DV54" s="79">
        <v>2696</v>
      </c>
      <c r="DW54" s="121">
        <v>304</v>
      </c>
      <c r="DX54" s="121">
        <v>311</v>
      </c>
      <c r="DY54" s="121">
        <v>1</v>
      </c>
      <c r="DZ54" s="121">
        <v>1844</v>
      </c>
      <c r="EA54" s="121">
        <v>19</v>
      </c>
      <c r="EB54" s="121">
        <v>17613</v>
      </c>
      <c r="EC54" s="121">
        <v>1158</v>
      </c>
      <c r="ED54" s="766">
        <v>86</v>
      </c>
      <c r="EE54" s="71">
        <v>7186</v>
      </c>
      <c r="EF54" s="767">
        <v>6593</v>
      </c>
      <c r="EG54" s="74">
        <v>0</v>
      </c>
      <c r="EH54" s="768">
        <v>1295</v>
      </c>
      <c r="EI54" s="86">
        <v>85</v>
      </c>
      <c r="EJ54" s="86">
        <v>77</v>
      </c>
      <c r="EK54" s="72">
        <v>50.6</v>
      </c>
      <c r="EL54" s="86">
        <v>30</v>
      </c>
      <c r="EM54" s="86">
        <v>44</v>
      </c>
      <c r="EN54" s="86">
        <v>836</v>
      </c>
      <c r="EO54" s="87">
        <v>251</v>
      </c>
      <c r="EP54" s="87">
        <v>52</v>
      </c>
      <c r="EQ54" s="87">
        <v>1352</v>
      </c>
      <c r="ER54" s="71">
        <v>1472</v>
      </c>
      <c r="ES54" s="72">
        <v>99.4</v>
      </c>
      <c r="ET54" s="72">
        <v>99.5</v>
      </c>
      <c r="EU54" s="87">
        <v>54</v>
      </c>
      <c r="EV54" s="72">
        <v>13.1</v>
      </c>
      <c r="EW54" s="87">
        <v>34108</v>
      </c>
      <c r="EX54" s="72">
        <v>44.9</v>
      </c>
      <c r="EY54" s="87">
        <v>467508</v>
      </c>
      <c r="EZ54" s="162">
        <v>6.8994262956398904</v>
      </c>
      <c r="FA54" s="86">
        <v>403</v>
      </c>
      <c r="FB54" s="86">
        <v>11</v>
      </c>
      <c r="FC54" s="120">
        <v>2501</v>
      </c>
      <c r="FD54" s="86">
        <v>77</v>
      </c>
      <c r="FE54" s="86" t="s">
        <v>1255</v>
      </c>
      <c r="FF54" s="86">
        <v>60</v>
      </c>
      <c r="FG54" s="72">
        <v>78.571428571428569</v>
      </c>
      <c r="FH54" s="71">
        <v>75955</v>
      </c>
      <c r="FI54" s="71">
        <v>9809</v>
      </c>
      <c r="FJ54" s="71">
        <v>188</v>
      </c>
      <c r="FK54" s="768">
        <v>66146</v>
      </c>
      <c r="FL54" s="71">
        <v>49677</v>
      </c>
      <c r="FM54" s="71">
        <v>15281</v>
      </c>
      <c r="FN54" s="71">
        <v>1188</v>
      </c>
      <c r="FO54" s="71" t="s">
        <v>439</v>
      </c>
      <c r="FP54" s="769">
        <v>27.88</v>
      </c>
      <c r="FQ54" s="766">
        <v>157</v>
      </c>
      <c r="FR54" s="770">
        <v>13.02</v>
      </c>
      <c r="FS54" s="767">
        <v>4484</v>
      </c>
      <c r="FT54" s="86">
        <v>0</v>
      </c>
      <c r="FU54" s="86">
        <v>431</v>
      </c>
      <c r="FV54" s="86">
        <v>130</v>
      </c>
      <c r="FW54" s="96">
        <v>33</v>
      </c>
      <c r="FX54" s="95">
        <v>1443</v>
      </c>
      <c r="FY54" s="149">
        <v>61.779496181033252</v>
      </c>
      <c r="FZ54" s="145">
        <v>37300</v>
      </c>
      <c r="GA54" s="770">
        <v>98.71</v>
      </c>
      <c r="GB54" s="770">
        <v>93.6</v>
      </c>
      <c r="GC54" s="72">
        <v>84.7</v>
      </c>
      <c r="GD54" s="80">
        <v>19.3</v>
      </c>
      <c r="GE54" s="771">
        <v>49</v>
      </c>
      <c r="GF54" s="766">
        <v>7</v>
      </c>
      <c r="GG54" s="766">
        <v>54</v>
      </c>
      <c r="GH54" s="86">
        <v>295</v>
      </c>
      <c r="GI54" s="86">
        <v>2</v>
      </c>
      <c r="GJ54" s="86">
        <v>569</v>
      </c>
      <c r="GK54" s="86">
        <v>536</v>
      </c>
      <c r="GL54" s="86">
        <v>3</v>
      </c>
      <c r="GM54" s="768">
        <v>5022796</v>
      </c>
      <c r="GN54" s="772">
        <v>4372</v>
      </c>
      <c r="GO54" s="86" t="s">
        <v>406</v>
      </c>
      <c r="GP54" s="86" t="s">
        <v>406</v>
      </c>
      <c r="GQ54" s="71">
        <v>9425</v>
      </c>
      <c r="GR54" s="74">
        <v>68</v>
      </c>
      <c r="GS54" s="71">
        <v>1304</v>
      </c>
      <c r="GT54" s="71">
        <v>8053</v>
      </c>
      <c r="GU54" s="71">
        <v>96193</v>
      </c>
      <c r="GV54" s="71">
        <v>790</v>
      </c>
      <c r="GW54" s="71">
        <v>15703</v>
      </c>
      <c r="GX54" s="71">
        <v>79700</v>
      </c>
      <c r="GY54" s="71">
        <v>553</v>
      </c>
      <c r="GZ54" s="71">
        <v>5212</v>
      </c>
      <c r="HA54" s="71">
        <v>443289</v>
      </c>
      <c r="HB54" s="71">
        <v>1384</v>
      </c>
      <c r="HC54" s="71">
        <v>11314</v>
      </c>
      <c r="HD54" s="71">
        <v>204720</v>
      </c>
      <c r="HE54" s="71">
        <v>222</v>
      </c>
      <c r="HF54" s="71">
        <v>6457</v>
      </c>
      <c r="HG54" s="71">
        <v>126367.14</v>
      </c>
      <c r="HH54" s="74">
        <v>135</v>
      </c>
      <c r="HI54" s="86">
        <v>6864</v>
      </c>
      <c r="HJ54" s="86">
        <v>136663</v>
      </c>
      <c r="HK54" s="88">
        <v>64.98</v>
      </c>
      <c r="HL54" s="143">
        <v>2432.4</v>
      </c>
      <c r="HM54" s="71">
        <v>3635</v>
      </c>
      <c r="HN54" s="71">
        <v>1622</v>
      </c>
      <c r="HO54" s="87">
        <v>96</v>
      </c>
      <c r="HP54" s="136">
        <v>46</v>
      </c>
      <c r="HQ54" s="87">
        <v>11</v>
      </c>
      <c r="HR54" s="136">
        <v>32.9</v>
      </c>
      <c r="HS54" s="87">
        <v>42</v>
      </c>
      <c r="HT54" s="71">
        <v>2360635</v>
      </c>
      <c r="HU54" s="71">
        <v>14167998</v>
      </c>
      <c r="HV54" s="86">
        <v>1319214</v>
      </c>
      <c r="HW54" s="86">
        <v>1778121</v>
      </c>
      <c r="HX54" s="86">
        <v>218098</v>
      </c>
      <c r="HY54" s="86">
        <v>11470</v>
      </c>
      <c r="HZ54" s="86">
        <v>13660</v>
      </c>
      <c r="IA54" s="86">
        <v>166100</v>
      </c>
      <c r="IB54" s="86">
        <v>125230</v>
      </c>
      <c r="IC54" s="85">
        <v>2286</v>
      </c>
      <c r="ID54" s="85">
        <v>1203873</v>
      </c>
      <c r="IE54" s="85">
        <v>2313439</v>
      </c>
      <c r="IF54" s="79">
        <v>53</v>
      </c>
      <c r="IG54" s="79">
        <v>68</v>
      </c>
      <c r="IH54" s="85">
        <v>30</v>
      </c>
      <c r="II54" s="79">
        <v>48</v>
      </c>
      <c r="IJ54" s="85">
        <v>103727</v>
      </c>
      <c r="IK54" s="71">
        <v>122110</v>
      </c>
      <c r="IL54" s="79">
        <v>14176.4</v>
      </c>
      <c r="IM54" s="142">
        <v>86020</v>
      </c>
      <c r="IN54" s="112">
        <v>22.33</v>
      </c>
      <c r="IO54" s="85">
        <v>106434</v>
      </c>
      <c r="IP54" s="162">
        <v>41.77</v>
      </c>
      <c r="IQ54" s="94">
        <v>3.6</v>
      </c>
      <c r="IR54" s="94">
        <v>3.6</v>
      </c>
      <c r="IS54" s="72">
        <v>557.70000000000005</v>
      </c>
      <c r="IT54" s="72">
        <v>552.29999999999995</v>
      </c>
      <c r="IU54" s="86" t="s">
        <v>1255</v>
      </c>
      <c r="IV54" s="86" t="s">
        <v>1255</v>
      </c>
      <c r="IW54" s="86" t="s">
        <v>1255</v>
      </c>
      <c r="IX54" s="86" t="s">
        <v>1255</v>
      </c>
      <c r="IY54" s="86" t="s">
        <v>1255</v>
      </c>
      <c r="IZ54" s="86" t="s">
        <v>1255</v>
      </c>
      <c r="JA54" s="79">
        <v>6</v>
      </c>
      <c r="JB54" s="79">
        <v>29</v>
      </c>
      <c r="JC54" s="770">
        <v>59</v>
      </c>
      <c r="JD54" s="773">
        <v>0.56799999999999995</v>
      </c>
      <c r="JE54" s="774">
        <v>90</v>
      </c>
      <c r="JF54" s="774">
        <v>10.1</v>
      </c>
      <c r="JG54" s="774">
        <v>4.5</v>
      </c>
      <c r="JH54" s="775">
        <v>102642281</v>
      </c>
      <c r="JI54" s="162">
        <v>34.9</v>
      </c>
      <c r="JJ54" s="162">
        <v>54.8</v>
      </c>
      <c r="JK54" s="162" t="s">
        <v>406</v>
      </c>
      <c r="JL54" s="162" t="s">
        <v>406</v>
      </c>
      <c r="JM54" s="162">
        <v>66.900000000000006</v>
      </c>
      <c r="JN54" s="162">
        <v>47</v>
      </c>
      <c r="JO54" s="776">
        <v>2509</v>
      </c>
      <c r="JP54" s="776">
        <v>157187557</v>
      </c>
      <c r="JQ54" s="776">
        <v>277925666.30000001</v>
      </c>
      <c r="JR54" s="776">
        <v>6773</v>
      </c>
      <c r="JS54" s="72">
        <v>30</v>
      </c>
      <c r="JT54" s="72">
        <v>34.799999999999997</v>
      </c>
      <c r="JU54" s="71">
        <v>37974</v>
      </c>
      <c r="JV54" s="71">
        <v>792</v>
      </c>
      <c r="JW54" s="71">
        <v>647</v>
      </c>
      <c r="JX54" s="71">
        <v>3365</v>
      </c>
      <c r="JY54" s="71">
        <v>3848</v>
      </c>
      <c r="JZ54" s="71">
        <v>4208</v>
      </c>
      <c r="KA54" s="71">
        <v>4766</v>
      </c>
      <c r="KB54" s="71">
        <v>5500</v>
      </c>
      <c r="KC54" s="71">
        <v>6369</v>
      </c>
      <c r="KD54" s="71">
        <v>5464</v>
      </c>
      <c r="KE54" s="71">
        <v>5082</v>
      </c>
      <c r="KF54" s="71">
        <v>4077</v>
      </c>
      <c r="KG54" s="71">
        <v>2939</v>
      </c>
      <c r="KH54" s="71">
        <v>3783</v>
      </c>
      <c r="KI54" s="86" t="s">
        <v>1255</v>
      </c>
      <c r="KJ54" s="86" t="s">
        <v>1255</v>
      </c>
      <c r="KK54" s="86" t="s">
        <v>1255</v>
      </c>
      <c r="KL54" s="86" t="s">
        <v>1255</v>
      </c>
      <c r="KM54" s="71">
        <v>4639</v>
      </c>
      <c r="KN54" s="71">
        <v>4335</v>
      </c>
      <c r="KO54" s="71">
        <v>4310</v>
      </c>
      <c r="KP54" s="71">
        <v>4878</v>
      </c>
      <c r="KQ54" s="71">
        <v>5580</v>
      </c>
      <c r="KR54" s="71">
        <v>6259</v>
      </c>
      <c r="KS54" s="71">
        <v>7261</v>
      </c>
      <c r="KT54" s="71">
        <v>6387</v>
      </c>
      <c r="KU54" s="71">
        <v>6313</v>
      </c>
      <c r="KV54" s="71">
        <v>6200</v>
      </c>
      <c r="KW54" s="71">
        <v>6681</v>
      </c>
      <c r="KX54" s="71">
        <v>27694</v>
      </c>
      <c r="KY54" s="86" t="s">
        <v>1255</v>
      </c>
      <c r="KZ54" s="86" t="s">
        <v>1255</v>
      </c>
      <c r="LA54" s="86" t="s">
        <v>1255</v>
      </c>
      <c r="LB54" s="86" t="s">
        <v>1255</v>
      </c>
    </row>
    <row r="55" spans="1:314" ht="12" customHeight="1">
      <c r="A55" s="3">
        <v>332020</v>
      </c>
      <c r="B55" s="555" t="s">
        <v>737</v>
      </c>
      <c r="C55" s="94">
        <v>356.07</v>
      </c>
      <c r="D55" s="71">
        <v>478651</v>
      </c>
      <c r="E55" s="72">
        <v>13.5</v>
      </c>
      <c r="F55" s="72">
        <v>58.7</v>
      </c>
      <c r="G55" s="72">
        <v>27.8</v>
      </c>
      <c r="H55" s="79">
        <v>23753</v>
      </c>
      <c r="I55" s="79">
        <v>50548</v>
      </c>
      <c r="J55" s="79">
        <v>78230</v>
      </c>
      <c r="K55" s="71">
        <v>70887</v>
      </c>
      <c r="L55" s="71">
        <v>216756</v>
      </c>
      <c r="M55" s="71">
        <v>6371</v>
      </c>
      <c r="N55" s="71">
        <v>12483</v>
      </c>
      <c r="O55" s="71">
        <v>12703</v>
      </c>
      <c r="P55" s="71">
        <v>2261</v>
      </c>
      <c r="Q55" s="71">
        <v>3599</v>
      </c>
      <c r="R55" s="79">
        <v>471298</v>
      </c>
      <c r="S55" s="71">
        <v>474592</v>
      </c>
      <c r="T55" s="71">
        <v>465026</v>
      </c>
      <c r="U55" s="71">
        <v>374030</v>
      </c>
      <c r="V55" s="71">
        <v>2464828</v>
      </c>
      <c r="W55" s="71">
        <v>1021250</v>
      </c>
      <c r="X55" s="71">
        <v>1438026</v>
      </c>
      <c r="Y55" s="86">
        <v>77</v>
      </c>
      <c r="Z55" s="765">
        <v>163</v>
      </c>
      <c r="AA55" s="86">
        <v>61</v>
      </c>
      <c r="AB55" s="86">
        <v>10</v>
      </c>
      <c r="AC55" s="86">
        <v>18</v>
      </c>
      <c r="AD55" s="87">
        <v>32929</v>
      </c>
      <c r="AE55" s="71">
        <v>1593</v>
      </c>
      <c r="AF55" s="71">
        <v>1454</v>
      </c>
      <c r="AG55" s="71">
        <v>6060</v>
      </c>
      <c r="AH55" s="71">
        <v>215818</v>
      </c>
      <c r="AI55" s="71">
        <v>0</v>
      </c>
      <c r="AJ55" s="94">
        <v>39.35</v>
      </c>
      <c r="AK55" s="765">
        <v>52</v>
      </c>
      <c r="AL55" s="71">
        <v>3408</v>
      </c>
      <c r="AM55" s="74">
        <v>62</v>
      </c>
      <c r="AN55" s="71">
        <v>26294</v>
      </c>
      <c r="AO55" s="71">
        <v>1571</v>
      </c>
      <c r="AP55" s="71">
        <v>263</v>
      </c>
      <c r="AQ55" s="102">
        <v>26</v>
      </c>
      <c r="AR55" s="71">
        <v>12836</v>
      </c>
      <c r="AS55" s="71">
        <v>850</v>
      </c>
      <c r="AT55" s="71">
        <v>3</v>
      </c>
      <c r="AU55" s="71">
        <v>437</v>
      </c>
      <c r="AV55" s="71">
        <v>24</v>
      </c>
      <c r="AW55" s="71">
        <v>0</v>
      </c>
      <c r="AX55" s="71">
        <v>0</v>
      </c>
      <c r="AY55" s="71">
        <v>0</v>
      </c>
      <c r="AZ55" s="72">
        <v>7.0830000000000002</v>
      </c>
      <c r="BA55" s="72">
        <v>1.4159999999999999</v>
      </c>
      <c r="BB55" s="72">
        <v>100</v>
      </c>
      <c r="BC55" s="72">
        <v>124.3</v>
      </c>
      <c r="BD55" s="72">
        <v>115.5</v>
      </c>
      <c r="BE55" s="72">
        <v>0</v>
      </c>
      <c r="BF55" s="86">
        <v>55</v>
      </c>
      <c r="BG55" s="102">
        <v>59</v>
      </c>
      <c r="BH55" s="102">
        <v>32</v>
      </c>
      <c r="BI55" s="102">
        <v>7</v>
      </c>
      <c r="BJ55" s="102">
        <v>39</v>
      </c>
      <c r="BK55" s="86">
        <v>3</v>
      </c>
      <c r="BL55" s="86">
        <v>3</v>
      </c>
      <c r="BM55" s="102">
        <v>12</v>
      </c>
      <c r="BN55" s="102">
        <v>7</v>
      </c>
      <c r="BO55" s="74">
        <v>6</v>
      </c>
      <c r="BP55" s="71">
        <v>19090</v>
      </c>
      <c r="BQ55" s="74">
        <v>2</v>
      </c>
      <c r="BR55" s="71">
        <v>47000</v>
      </c>
      <c r="BS55" s="74">
        <v>10</v>
      </c>
      <c r="BT55" s="71">
        <v>137277</v>
      </c>
      <c r="BU55" s="74">
        <v>5</v>
      </c>
      <c r="BV55" s="71">
        <v>8011</v>
      </c>
      <c r="BW55" s="72">
        <v>44.3</v>
      </c>
      <c r="BX55" s="86">
        <v>3</v>
      </c>
      <c r="BY55" s="86">
        <v>6</v>
      </c>
      <c r="BZ55" s="86">
        <v>478</v>
      </c>
      <c r="CA55" s="86">
        <v>7916</v>
      </c>
      <c r="CB55" s="72">
        <v>48</v>
      </c>
      <c r="CC55" s="101">
        <v>1.61</v>
      </c>
      <c r="CD55" s="72">
        <v>34.700000000000003</v>
      </c>
      <c r="CE55" s="72">
        <v>3.4295157537672054</v>
      </c>
      <c r="CF55" s="72">
        <v>61.244680000000002</v>
      </c>
      <c r="CG55" s="74">
        <v>36</v>
      </c>
      <c r="CH55" s="71">
        <v>7581</v>
      </c>
      <c r="CI55" s="74">
        <v>353</v>
      </c>
      <c r="CJ55" s="71">
        <v>1882</v>
      </c>
      <c r="CK55" s="71">
        <v>4966</v>
      </c>
      <c r="CL55" s="71">
        <v>1307</v>
      </c>
      <c r="CM55" s="74">
        <v>327</v>
      </c>
      <c r="CN55" s="74">
        <v>768</v>
      </c>
      <c r="CO55" s="94">
        <v>1.54</v>
      </c>
      <c r="CP55" s="71" t="s">
        <v>439</v>
      </c>
      <c r="CQ55" s="74">
        <v>2</v>
      </c>
      <c r="CR55" s="74">
        <v>2548</v>
      </c>
      <c r="CS55" s="74">
        <v>4</v>
      </c>
      <c r="CT55" s="74">
        <v>2</v>
      </c>
      <c r="CU55" s="74">
        <v>180</v>
      </c>
      <c r="CV55" s="74">
        <v>24</v>
      </c>
      <c r="CW55" s="71">
        <v>1665</v>
      </c>
      <c r="CX55" s="74">
        <v>15</v>
      </c>
      <c r="CY55" s="71">
        <v>1330</v>
      </c>
      <c r="CZ55" s="86">
        <v>76</v>
      </c>
      <c r="DA55" s="86">
        <v>1299</v>
      </c>
      <c r="DB55" s="86">
        <v>10</v>
      </c>
      <c r="DC55" s="86">
        <v>123</v>
      </c>
      <c r="DD55" s="86">
        <v>38</v>
      </c>
      <c r="DE55" s="86">
        <v>988</v>
      </c>
      <c r="DF55" s="71">
        <v>17429</v>
      </c>
      <c r="DG55" s="71">
        <v>4187</v>
      </c>
      <c r="DH55" s="87">
        <v>3099</v>
      </c>
      <c r="DI55" s="87">
        <v>1598123.41</v>
      </c>
      <c r="DJ55" s="87">
        <v>793786.53700000001</v>
      </c>
      <c r="DK55" s="87">
        <v>886358.196</v>
      </c>
      <c r="DL55" s="71">
        <v>132812</v>
      </c>
      <c r="DM55" s="74">
        <v>25</v>
      </c>
      <c r="DN55" s="87">
        <v>29328</v>
      </c>
      <c r="DO55" s="87">
        <v>3213</v>
      </c>
      <c r="DP55" s="87">
        <v>2128</v>
      </c>
      <c r="DQ55" s="86">
        <v>201</v>
      </c>
      <c r="DR55" s="86">
        <v>1459</v>
      </c>
      <c r="DS55" s="145">
        <v>14354</v>
      </c>
      <c r="DT55" s="71">
        <v>16214</v>
      </c>
      <c r="DU55" s="71">
        <v>4449</v>
      </c>
      <c r="DV55" s="71">
        <v>4503</v>
      </c>
      <c r="DW55" s="86">
        <v>392</v>
      </c>
      <c r="DX55" s="86">
        <v>450</v>
      </c>
      <c r="DY55" s="86">
        <v>16</v>
      </c>
      <c r="DZ55" s="86">
        <v>2925</v>
      </c>
      <c r="EA55" s="86">
        <v>69</v>
      </c>
      <c r="EB55" s="86">
        <v>12468</v>
      </c>
      <c r="EC55" s="86">
        <v>1889</v>
      </c>
      <c r="ED55" s="766">
        <v>141</v>
      </c>
      <c r="EE55" s="71">
        <v>14425</v>
      </c>
      <c r="EF55" s="767">
        <v>12980</v>
      </c>
      <c r="EG55" s="74">
        <v>28</v>
      </c>
      <c r="EH55" s="768">
        <v>2542</v>
      </c>
      <c r="EI55" s="86">
        <v>130</v>
      </c>
      <c r="EJ55" s="86">
        <v>96</v>
      </c>
      <c r="EK55" s="72">
        <v>71.099999999999994</v>
      </c>
      <c r="EL55" s="86">
        <v>98</v>
      </c>
      <c r="EM55" s="86">
        <v>462</v>
      </c>
      <c r="EN55" s="86">
        <v>1662</v>
      </c>
      <c r="EO55" s="87">
        <v>541</v>
      </c>
      <c r="EP55" s="87">
        <v>165</v>
      </c>
      <c r="EQ55" s="87">
        <v>3816</v>
      </c>
      <c r="ER55" s="71">
        <v>3846</v>
      </c>
      <c r="ES55" s="72">
        <v>97</v>
      </c>
      <c r="ET55" s="72">
        <v>94.4</v>
      </c>
      <c r="EU55" s="87">
        <v>184</v>
      </c>
      <c r="EV55" s="72">
        <v>14.5</v>
      </c>
      <c r="EW55" s="87">
        <v>90301</v>
      </c>
      <c r="EX55" s="72">
        <v>26.9</v>
      </c>
      <c r="EY55" s="87">
        <v>432475</v>
      </c>
      <c r="EZ55" s="162">
        <v>4.8</v>
      </c>
      <c r="FA55" s="86">
        <v>477</v>
      </c>
      <c r="FB55" s="86">
        <v>33</v>
      </c>
      <c r="FC55" s="125">
        <v>9864</v>
      </c>
      <c r="FD55" s="86">
        <v>128</v>
      </c>
      <c r="FE55" s="86" t="s">
        <v>1255</v>
      </c>
      <c r="FF55" s="86">
        <v>100</v>
      </c>
      <c r="FG55" s="72">
        <v>92.3</v>
      </c>
      <c r="FH55" s="71">
        <v>177276</v>
      </c>
      <c r="FI55" s="71">
        <v>32647</v>
      </c>
      <c r="FJ55" s="71">
        <v>2950</v>
      </c>
      <c r="FK55" s="768">
        <v>144629</v>
      </c>
      <c r="FL55" s="71">
        <v>137890</v>
      </c>
      <c r="FM55" s="71">
        <v>4866</v>
      </c>
      <c r="FN55" s="71">
        <v>1873</v>
      </c>
      <c r="FO55" s="71">
        <v>9356</v>
      </c>
      <c r="FP55" s="769">
        <v>44.3</v>
      </c>
      <c r="FQ55" s="766">
        <v>864</v>
      </c>
      <c r="FR55" s="770">
        <v>8.1999999999999993</v>
      </c>
      <c r="FS55" s="767">
        <v>6125</v>
      </c>
      <c r="FT55" s="86">
        <v>57</v>
      </c>
      <c r="FU55" s="86">
        <v>110</v>
      </c>
      <c r="FV55" s="86">
        <v>365</v>
      </c>
      <c r="FW55" s="96">
        <v>28</v>
      </c>
      <c r="FX55" s="95">
        <v>794</v>
      </c>
      <c r="FY55" s="149">
        <v>65.657094195984271</v>
      </c>
      <c r="FZ55" s="145">
        <v>47000</v>
      </c>
      <c r="GA55" s="770">
        <v>99.9</v>
      </c>
      <c r="GB55" s="770">
        <v>93.4</v>
      </c>
      <c r="GC55" s="72">
        <v>81.8</v>
      </c>
      <c r="GD55" s="80">
        <v>6.2</v>
      </c>
      <c r="GE55" s="771">
        <v>103</v>
      </c>
      <c r="GF55" s="766">
        <v>15</v>
      </c>
      <c r="GG55" s="766">
        <v>68</v>
      </c>
      <c r="GH55" s="86">
        <v>1473</v>
      </c>
      <c r="GI55" s="86">
        <v>17</v>
      </c>
      <c r="GJ55" s="86">
        <v>2025</v>
      </c>
      <c r="GK55" s="86">
        <v>3041</v>
      </c>
      <c r="GL55" s="86">
        <v>5</v>
      </c>
      <c r="GM55" s="768">
        <v>2043000</v>
      </c>
      <c r="GN55" s="772">
        <v>5790</v>
      </c>
      <c r="GO55" s="86" t="s">
        <v>439</v>
      </c>
      <c r="GP55" s="86" t="s">
        <v>439</v>
      </c>
      <c r="GQ55" s="71">
        <v>17484</v>
      </c>
      <c r="GR55" s="74">
        <v>45</v>
      </c>
      <c r="GS55" s="71">
        <v>3536</v>
      </c>
      <c r="GT55" s="71">
        <v>13903</v>
      </c>
      <c r="GU55" s="71">
        <v>205199</v>
      </c>
      <c r="GV55" s="71">
        <v>408</v>
      </c>
      <c r="GW55" s="71">
        <v>59122</v>
      </c>
      <c r="GX55" s="71">
        <v>145669</v>
      </c>
      <c r="GY55" s="71">
        <v>814</v>
      </c>
      <c r="GZ55" s="71">
        <v>7218</v>
      </c>
      <c r="HA55" s="71">
        <v>546176</v>
      </c>
      <c r="HB55" s="71">
        <v>2783</v>
      </c>
      <c r="HC55" s="71">
        <v>24091</v>
      </c>
      <c r="HD55" s="71">
        <v>474479</v>
      </c>
      <c r="HE55" s="71">
        <v>707</v>
      </c>
      <c r="HF55" s="71">
        <v>37486</v>
      </c>
      <c r="HG55" s="71">
        <v>3473612.9</v>
      </c>
      <c r="HH55" s="74">
        <v>450</v>
      </c>
      <c r="HI55" s="86">
        <v>19772</v>
      </c>
      <c r="HJ55" s="86">
        <v>105419</v>
      </c>
      <c r="HK55" s="88">
        <v>64.25</v>
      </c>
      <c r="HL55" s="86">
        <v>1190.0999999999999</v>
      </c>
      <c r="HM55" s="71">
        <v>5209</v>
      </c>
      <c r="HN55" s="71">
        <v>2265</v>
      </c>
      <c r="HO55" s="87">
        <v>231</v>
      </c>
      <c r="HP55" s="136">
        <v>122</v>
      </c>
      <c r="HQ55" s="87">
        <v>40</v>
      </c>
      <c r="HR55" s="136">
        <v>24.3</v>
      </c>
      <c r="HS55" s="87">
        <v>12</v>
      </c>
      <c r="HT55" s="71">
        <v>4003074</v>
      </c>
      <c r="HU55" s="71">
        <v>20196633</v>
      </c>
      <c r="HV55" s="86">
        <v>2188622</v>
      </c>
      <c r="HW55" s="86">
        <v>3423822</v>
      </c>
      <c r="HX55" s="86">
        <v>345366</v>
      </c>
      <c r="HY55" s="86">
        <v>9350</v>
      </c>
      <c r="HZ55" s="86">
        <v>9610</v>
      </c>
      <c r="IA55" s="86">
        <v>343270</v>
      </c>
      <c r="IB55" s="86">
        <v>195110</v>
      </c>
      <c r="IC55" s="85">
        <v>14650</v>
      </c>
      <c r="ID55" s="85">
        <v>2619224</v>
      </c>
      <c r="IE55" s="85" t="s">
        <v>439</v>
      </c>
      <c r="IF55" s="79">
        <v>87</v>
      </c>
      <c r="IG55" s="79" t="s">
        <v>439</v>
      </c>
      <c r="IH55" s="85">
        <v>34</v>
      </c>
      <c r="II55" s="79" t="s">
        <v>439</v>
      </c>
      <c r="IJ55" s="85">
        <v>62364</v>
      </c>
      <c r="IK55" s="71">
        <v>300783</v>
      </c>
      <c r="IL55" s="79">
        <v>15039</v>
      </c>
      <c r="IM55" s="113">
        <v>0</v>
      </c>
      <c r="IN55" s="112">
        <v>93.41</v>
      </c>
      <c r="IO55" s="85">
        <v>305435</v>
      </c>
      <c r="IP55" s="162">
        <v>-37.9</v>
      </c>
      <c r="IQ55" s="94">
        <v>6.62</v>
      </c>
      <c r="IR55" s="94">
        <v>6.62</v>
      </c>
      <c r="IS55" s="72">
        <v>799.9</v>
      </c>
      <c r="IT55" s="72">
        <v>792.4</v>
      </c>
      <c r="IU55" s="86" t="s">
        <v>1255</v>
      </c>
      <c r="IV55" s="86" t="s">
        <v>1255</v>
      </c>
      <c r="IW55" s="86" t="s">
        <v>1255</v>
      </c>
      <c r="IX55" s="86" t="s">
        <v>1255</v>
      </c>
      <c r="IY55" s="86" t="s">
        <v>1255</v>
      </c>
      <c r="IZ55" s="86" t="s">
        <v>1255</v>
      </c>
      <c r="JA55" s="79">
        <v>4</v>
      </c>
      <c r="JB55" s="79">
        <v>38</v>
      </c>
      <c r="JC55" s="770">
        <v>60.3</v>
      </c>
      <c r="JD55" s="773">
        <v>0.85499999999999998</v>
      </c>
      <c r="JE55" s="774">
        <v>86.1</v>
      </c>
      <c r="JF55" s="774">
        <v>2.9</v>
      </c>
      <c r="JG55" s="774">
        <v>8.1</v>
      </c>
      <c r="JH55" s="775">
        <v>196550713</v>
      </c>
      <c r="JI55" s="162">
        <v>46.9</v>
      </c>
      <c r="JJ55" s="162">
        <v>52.5</v>
      </c>
      <c r="JK55" s="162" t="s">
        <v>439</v>
      </c>
      <c r="JL55" s="162" t="s">
        <v>439</v>
      </c>
      <c r="JM55" s="162">
        <v>3.3</v>
      </c>
      <c r="JN55" s="162">
        <v>37.299999999999997</v>
      </c>
      <c r="JO55" s="776">
        <v>3504</v>
      </c>
      <c r="JP55" s="776">
        <v>264768834</v>
      </c>
      <c r="JQ55" s="776">
        <v>861443545.15999997</v>
      </c>
      <c r="JR55" s="776">
        <v>24833</v>
      </c>
      <c r="JS55" s="72">
        <v>36</v>
      </c>
      <c r="JT55" s="72">
        <v>29.8</v>
      </c>
      <c r="JU55" s="71">
        <v>86025</v>
      </c>
      <c r="JV55" s="71">
        <v>1321</v>
      </c>
      <c r="JW55" s="71">
        <v>1922</v>
      </c>
      <c r="JX55" s="71">
        <v>7918</v>
      </c>
      <c r="JY55" s="71">
        <v>8799</v>
      </c>
      <c r="JZ55" s="71">
        <v>8664</v>
      </c>
      <c r="KA55" s="71">
        <v>9673</v>
      </c>
      <c r="KB55" s="71">
        <v>11510</v>
      </c>
      <c r="KC55" s="71">
        <v>14564</v>
      </c>
      <c r="KD55" s="71">
        <v>11458</v>
      </c>
      <c r="KE55" s="71">
        <v>9511</v>
      </c>
      <c r="KF55" s="71">
        <v>7521</v>
      </c>
      <c r="KG55" s="71">
        <v>5367</v>
      </c>
      <c r="KH55" s="71">
        <v>7639</v>
      </c>
      <c r="KI55" s="86" t="s">
        <v>1255</v>
      </c>
      <c r="KJ55" s="86" t="s">
        <v>1255</v>
      </c>
      <c r="KK55" s="86" t="s">
        <v>1255</v>
      </c>
      <c r="KL55" s="86" t="s">
        <v>1255</v>
      </c>
      <c r="KM55" s="71">
        <v>10750</v>
      </c>
      <c r="KN55" s="71">
        <v>10961</v>
      </c>
      <c r="KO55" s="71">
        <v>10425</v>
      </c>
      <c r="KP55" s="71">
        <v>11225</v>
      </c>
      <c r="KQ55" s="71">
        <v>12557</v>
      </c>
      <c r="KR55" s="71">
        <v>14210</v>
      </c>
      <c r="KS55" s="71">
        <v>17587</v>
      </c>
      <c r="KT55" s="71">
        <v>14184</v>
      </c>
      <c r="KU55" s="71">
        <v>12674</v>
      </c>
      <c r="KV55" s="71">
        <v>12587</v>
      </c>
      <c r="KW55" s="71">
        <v>14070</v>
      </c>
      <c r="KX55" s="71">
        <v>56731</v>
      </c>
      <c r="KY55" s="86" t="s">
        <v>1255</v>
      </c>
      <c r="KZ55" s="86" t="s">
        <v>1255</v>
      </c>
      <c r="LA55" s="86" t="s">
        <v>1255</v>
      </c>
      <c r="LB55" s="86" t="s">
        <v>1255</v>
      </c>
    </row>
    <row r="56" spans="1:314" ht="12" customHeight="1">
      <c r="A56" s="3">
        <v>342025</v>
      </c>
      <c r="B56" s="555" t="s">
        <v>738</v>
      </c>
      <c r="C56" s="94">
        <v>352.83</v>
      </c>
      <c r="D56" s="71">
        <v>211359</v>
      </c>
      <c r="E56" s="72">
        <v>10.43</v>
      </c>
      <c r="F56" s="72">
        <v>53.52</v>
      </c>
      <c r="G56" s="72">
        <v>36.049999999999997</v>
      </c>
      <c r="H56" s="79">
        <v>7282</v>
      </c>
      <c r="I56" s="79">
        <v>16814</v>
      </c>
      <c r="J56" s="79">
        <v>27282</v>
      </c>
      <c r="K56" s="71">
        <v>43449</v>
      </c>
      <c r="L56" s="71">
        <v>106718</v>
      </c>
      <c r="M56" s="71">
        <v>2860</v>
      </c>
      <c r="N56" s="71">
        <v>5631</v>
      </c>
      <c r="O56" s="71">
        <v>7825</v>
      </c>
      <c r="P56" s="71">
        <v>781</v>
      </c>
      <c r="Q56" s="71">
        <v>1071</v>
      </c>
      <c r="R56" s="79">
        <v>211359</v>
      </c>
      <c r="S56" s="71">
        <v>214592</v>
      </c>
      <c r="T56" s="71">
        <v>212291</v>
      </c>
      <c r="U56" s="71">
        <v>58558</v>
      </c>
      <c r="V56" s="71">
        <v>743091</v>
      </c>
      <c r="W56" s="71">
        <v>107675</v>
      </c>
      <c r="X56" s="71">
        <v>795742</v>
      </c>
      <c r="Y56" s="86">
        <v>0</v>
      </c>
      <c r="Z56" s="765">
        <v>41</v>
      </c>
      <c r="AA56" s="86">
        <v>0</v>
      </c>
      <c r="AB56" s="86">
        <v>0</v>
      </c>
      <c r="AC56" s="86">
        <v>0</v>
      </c>
      <c r="AD56" s="87">
        <v>23834</v>
      </c>
      <c r="AE56" s="71">
        <v>2350</v>
      </c>
      <c r="AF56" s="71">
        <v>353</v>
      </c>
      <c r="AG56" s="71">
        <v>4693</v>
      </c>
      <c r="AH56" s="71">
        <v>90632</v>
      </c>
      <c r="AI56" s="71">
        <v>1802</v>
      </c>
      <c r="AJ56" s="94">
        <v>37</v>
      </c>
      <c r="AK56" s="765">
        <v>16</v>
      </c>
      <c r="AL56" s="71">
        <v>1298</v>
      </c>
      <c r="AM56" s="74">
        <v>37</v>
      </c>
      <c r="AN56" s="71">
        <v>9801</v>
      </c>
      <c r="AO56" s="71">
        <v>662</v>
      </c>
      <c r="AP56" s="71">
        <v>139</v>
      </c>
      <c r="AQ56" s="102">
        <v>27</v>
      </c>
      <c r="AR56" s="71">
        <v>4865</v>
      </c>
      <c r="AS56" s="71">
        <v>433</v>
      </c>
      <c r="AT56" s="71">
        <v>1</v>
      </c>
      <c r="AU56" s="71">
        <v>183</v>
      </c>
      <c r="AV56" s="71">
        <v>14</v>
      </c>
      <c r="AW56" s="71">
        <v>63</v>
      </c>
      <c r="AX56" s="71">
        <v>3</v>
      </c>
      <c r="AY56" s="71">
        <v>600</v>
      </c>
      <c r="AZ56" s="72" t="s">
        <v>439</v>
      </c>
      <c r="BA56" s="72" t="s">
        <v>439</v>
      </c>
      <c r="BB56" s="72">
        <v>98.253275109170303</v>
      </c>
      <c r="BC56" s="72">
        <v>124.8</v>
      </c>
      <c r="BD56" s="72">
        <v>110</v>
      </c>
      <c r="BE56" s="72">
        <v>0</v>
      </c>
      <c r="BF56" s="86">
        <v>11</v>
      </c>
      <c r="BG56" s="102">
        <v>11</v>
      </c>
      <c r="BH56" s="102">
        <v>11</v>
      </c>
      <c r="BI56" s="102">
        <v>1</v>
      </c>
      <c r="BJ56" s="102">
        <v>10</v>
      </c>
      <c r="BK56" s="86">
        <v>2</v>
      </c>
      <c r="BL56" s="86">
        <v>2</v>
      </c>
      <c r="BM56" s="102">
        <v>1</v>
      </c>
      <c r="BN56" s="102">
        <v>1</v>
      </c>
      <c r="BO56" s="74">
        <v>10</v>
      </c>
      <c r="BP56" s="71">
        <v>29807</v>
      </c>
      <c r="BQ56" s="74">
        <v>1</v>
      </c>
      <c r="BR56" s="71">
        <v>20800</v>
      </c>
      <c r="BS56" s="74">
        <v>3</v>
      </c>
      <c r="BT56" s="71">
        <v>62500</v>
      </c>
      <c r="BU56" s="74">
        <v>9</v>
      </c>
      <c r="BV56" s="71">
        <v>4763</v>
      </c>
      <c r="BW56" s="72">
        <v>57.9</v>
      </c>
      <c r="BX56" s="86">
        <v>0</v>
      </c>
      <c r="BY56" s="86">
        <v>2</v>
      </c>
      <c r="BZ56" s="86">
        <v>0</v>
      </c>
      <c r="CA56" s="86">
        <v>1676</v>
      </c>
      <c r="CB56" s="72">
        <v>37</v>
      </c>
      <c r="CC56" s="101">
        <v>0.94</v>
      </c>
      <c r="CD56" s="72">
        <v>34</v>
      </c>
      <c r="CE56" s="72">
        <v>3.6870586927111324</v>
      </c>
      <c r="CF56" s="72">
        <v>56.813600000000001</v>
      </c>
      <c r="CG56" s="74">
        <v>26</v>
      </c>
      <c r="CH56" s="71">
        <v>4281</v>
      </c>
      <c r="CI56" s="74">
        <v>227</v>
      </c>
      <c r="CJ56" s="71">
        <v>729</v>
      </c>
      <c r="CK56" s="71">
        <v>3298</v>
      </c>
      <c r="CL56" s="71">
        <v>798</v>
      </c>
      <c r="CM56" s="74">
        <v>222</v>
      </c>
      <c r="CN56" s="74">
        <v>568</v>
      </c>
      <c r="CO56" s="94">
        <v>1.37</v>
      </c>
      <c r="CP56" s="71">
        <v>186694620</v>
      </c>
      <c r="CQ56" s="74">
        <v>3</v>
      </c>
      <c r="CR56" s="74">
        <v>4</v>
      </c>
      <c r="CS56" s="74">
        <v>4</v>
      </c>
      <c r="CT56" s="74">
        <v>3</v>
      </c>
      <c r="CU56" s="74">
        <v>223</v>
      </c>
      <c r="CV56" s="74">
        <v>15</v>
      </c>
      <c r="CW56" s="71">
        <v>1140</v>
      </c>
      <c r="CX56" s="74">
        <v>17</v>
      </c>
      <c r="CY56" s="71">
        <v>1204</v>
      </c>
      <c r="CZ56" s="86">
        <v>28</v>
      </c>
      <c r="DA56" s="86">
        <v>386</v>
      </c>
      <c r="DB56" s="86">
        <v>5</v>
      </c>
      <c r="DC56" s="86">
        <v>51</v>
      </c>
      <c r="DD56" s="86">
        <v>8</v>
      </c>
      <c r="DE56" s="86">
        <v>220</v>
      </c>
      <c r="DF56" s="71">
        <v>8210</v>
      </c>
      <c r="DG56" s="71">
        <v>1033</v>
      </c>
      <c r="DH56" s="87">
        <v>2400</v>
      </c>
      <c r="DI56" s="87">
        <v>802829.74</v>
      </c>
      <c r="DJ56" s="87">
        <v>194217.74799999999</v>
      </c>
      <c r="DK56" s="87">
        <v>656349.18999999994</v>
      </c>
      <c r="DL56" s="71">
        <v>76184</v>
      </c>
      <c r="DM56" s="74">
        <v>8</v>
      </c>
      <c r="DN56" s="87">
        <v>14045</v>
      </c>
      <c r="DO56" s="87">
        <v>1414</v>
      </c>
      <c r="DP56" s="87">
        <v>1131</v>
      </c>
      <c r="DQ56" s="86">
        <v>241</v>
      </c>
      <c r="DR56" s="86">
        <v>669</v>
      </c>
      <c r="DS56" s="145">
        <v>7423</v>
      </c>
      <c r="DT56" s="71">
        <v>9508</v>
      </c>
      <c r="DU56" s="71">
        <v>2459</v>
      </c>
      <c r="DV56" s="71">
        <v>2712</v>
      </c>
      <c r="DW56" s="86">
        <v>234</v>
      </c>
      <c r="DX56" s="86">
        <v>321</v>
      </c>
      <c r="DY56" s="86">
        <v>3</v>
      </c>
      <c r="DZ56" s="86">
        <v>1477</v>
      </c>
      <c r="EA56" s="86">
        <v>19</v>
      </c>
      <c r="EB56" s="86">
        <v>15784</v>
      </c>
      <c r="EC56" s="86">
        <v>849</v>
      </c>
      <c r="ED56" s="766">
        <v>67</v>
      </c>
      <c r="EE56" s="71">
        <v>5064</v>
      </c>
      <c r="EF56" s="767">
        <v>4336</v>
      </c>
      <c r="EG56" s="74">
        <v>0</v>
      </c>
      <c r="EH56" s="768">
        <v>715</v>
      </c>
      <c r="EI56" s="86">
        <v>63</v>
      </c>
      <c r="EJ56" s="86">
        <v>34</v>
      </c>
      <c r="EK56" s="72">
        <v>62.2</v>
      </c>
      <c r="EL56" s="86">
        <v>19</v>
      </c>
      <c r="EM56" s="86">
        <v>54</v>
      </c>
      <c r="EN56" s="86">
        <v>1406</v>
      </c>
      <c r="EO56" s="87">
        <v>259</v>
      </c>
      <c r="EP56" s="87">
        <v>97</v>
      </c>
      <c r="EQ56" s="87">
        <v>983</v>
      </c>
      <c r="ER56" s="71">
        <v>1036</v>
      </c>
      <c r="ES56" s="72">
        <v>95.1</v>
      </c>
      <c r="ET56" s="72">
        <v>98.4</v>
      </c>
      <c r="EU56" s="87">
        <v>825</v>
      </c>
      <c r="EV56" s="72">
        <v>15.3</v>
      </c>
      <c r="EW56" s="87">
        <v>39634</v>
      </c>
      <c r="EX56" s="72">
        <v>26.3</v>
      </c>
      <c r="EY56" s="87">
        <v>485656</v>
      </c>
      <c r="EZ56" s="162">
        <v>4.8</v>
      </c>
      <c r="FA56" s="86">
        <v>287</v>
      </c>
      <c r="FB56" s="86">
        <v>5</v>
      </c>
      <c r="FC56" s="125">
        <v>0</v>
      </c>
      <c r="FD56" s="86">
        <v>46</v>
      </c>
      <c r="FE56" s="86" t="s">
        <v>1255</v>
      </c>
      <c r="FF56" s="86">
        <v>100</v>
      </c>
      <c r="FG56" s="72">
        <v>89</v>
      </c>
      <c r="FH56" s="71">
        <v>76157</v>
      </c>
      <c r="FI56" s="71">
        <v>9495</v>
      </c>
      <c r="FJ56" s="71">
        <v>0</v>
      </c>
      <c r="FK56" s="768">
        <v>73264</v>
      </c>
      <c r="FL56" s="71">
        <v>57453</v>
      </c>
      <c r="FM56" s="71">
        <v>6153</v>
      </c>
      <c r="FN56" s="71">
        <v>9658</v>
      </c>
      <c r="FO56" s="71">
        <v>2893</v>
      </c>
      <c r="FP56" s="769">
        <v>13.1</v>
      </c>
      <c r="FQ56" s="766">
        <v>341</v>
      </c>
      <c r="FR56" s="770">
        <v>9.9</v>
      </c>
      <c r="FS56" s="767">
        <v>4573</v>
      </c>
      <c r="FT56" s="86">
        <v>0</v>
      </c>
      <c r="FU56" s="86">
        <v>120</v>
      </c>
      <c r="FV56" s="86">
        <v>261</v>
      </c>
      <c r="FW56" s="96">
        <v>17</v>
      </c>
      <c r="FX56" s="95">
        <v>606</v>
      </c>
      <c r="FY56" s="149">
        <v>72.34284970213875</v>
      </c>
      <c r="FZ56" s="145">
        <v>44100</v>
      </c>
      <c r="GA56" s="770">
        <v>99.3</v>
      </c>
      <c r="GB56" s="770">
        <v>92.2</v>
      </c>
      <c r="GC56" s="72">
        <v>88.5</v>
      </c>
      <c r="GD56" s="80">
        <v>38.5</v>
      </c>
      <c r="GE56" s="771">
        <v>60</v>
      </c>
      <c r="GF56" s="766">
        <v>14</v>
      </c>
      <c r="GG56" s="766">
        <v>72</v>
      </c>
      <c r="GH56" s="86">
        <v>325</v>
      </c>
      <c r="GI56" s="86">
        <v>8</v>
      </c>
      <c r="GJ56" s="86">
        <v>705</v>
      </c>
      <c r="GK56" s="86">
        <v>1219</v>
      </c>
      <c r="GL56" s="86">
        <v>3</v>
      </c>
      <c r="GM56" s="768">
        <v>925900</v>
      </c>
      <c r="GN56" s="772">
        <v>1833</v>
      </c>
      <c r="GO56" s="86" t="s">
        <v>439</v>
      </c>
      <c r="GP56" s="86" t="s">
        <v>439</v>
      </c>
      <c r="GQ56" s="71">
        <v>8702</v>
      </c>
      <c r="GR56" s="74">
        <v>51</v>
      </c>
      <c r="GS56" s="71">
        <v>1613</v>
      </c>
      <c r="GT56" s="71">
        <v>7038</v>
      </c>
      <c r="GU56" s="71">
        <v>85730</v>
      </c>
      <c r="GV56" s="71">
        <v>513</v>
      </c>
      <c r="GW56" s="71">
        <v>26221</v>
      </c>
      <c r="GX56" s="71">
        <v>58996</v>
      </c>
      <c r="GY56" s="71">
        <v>408</v>
      </c>
      <c r="GZ56" s="71">
        <v>2652</v>
      </c>
      <c r="HA56" s="71">
        <v>160496</v>
      </c>
      <c r="HB56" s="71">
        <v>1559</v>
      </c>
      <c r="HC56" s="71">
        <v>10857</v>
      </c>
      <c r="HD56" s="71">
        <v>182747</v>
      </c>
      <c r="HE56" s="71">
        <v>430</v>
      </c>
      <c r="HF56" s="71">
        <v>20125</v>
      </c>
      <c r="HG56" s="71">
        <v>969369.49</v>
      </c>
      <c r="HH56" s="74">
        <v>257</v>
      </c>
      <c r="HI56" s="86">
        <v>11045</v>
      </c>
      <c r="HJ56" s="86">
        <v>30335</v>
      </c>
      <c r="HK56" s="88">
        <v>46.67</v>
      </c>
      <c r="HL56" s="143">
        <v>153</v>
      </c>
      <c r="HM56" s="71">
        <v>2241</v>
      </c>
      <c r="HN56" s="71">
        <v>848</v>
      </c>
      <c r="HO56" s="87">
        <v>28</v>
      </c>
      <c r="HP56" s="136">
        <v>16</v>
      </c>
      <c r="HQ56" s="87">
        <v>1</v>
      </c>
      <c r="HR56" s="136">
        <v>3</v>
      </c>
      <c r="HS56" s="87">
        <v>9</v>
      </c>
      <c r="HT56" s="71">
        <v>1504420</v>
      </c>
      <c r="HU56" s="71">
        <v>7796539</v>
      </c>
      <c r="HV56" s="86">
        <v>244931</v>
      </c>
      <c r="HW56" s="86">
        <v>1366291</v>
      </c>
      <c r="HX56" s="86">
        <v>136860</v>
      </c>
      <c r="HY56" s="86">
        <v>6330</v>
      </c>
      <c r="HZ56" s="86">
        <v>6930</v>
      </c>
      <c r="IA56" s="86">
        <v>134850</v>
      </c>
      <c r="IB56" s="86">
        <v>70373</v>
      </c>
      <c r="IC56" s="85">
        <v>7432</v>
      </c>
      <c r="ID56" s="85">
        <v>5868024</v>
      </c>
      <c r="IE56" s="85">
        <v>0</v>
      </c>
      <c r="IF56" s="79">
        <v>139</v>
      </c>
      <c r="IG56" s="79">
        <v>0</v>
      </c>
      <c r="IH56" s="85">
        <v>88</v>
      </c>
      <c r="II56" s="79">
        <v>0</v>
      </c>
      <c r="IJ56" s="85">
        <v>1024538</v>
      </c>
      <c r="IK56" s="71">
        <v>104102</v>
      </c>
      <c r="IL56" s="79">
        <v>900</v>
      </c>
      <c r="IM56" s="142">
        <v>0</v>
      </c>
      <c r="IN56" s="112">
        <v>27.71</v>
      </c>
      <c r="IO56" s="85">
        <v>142702</v>
      </c>
      <c r="IP56" s="162" t="s">
        <v>439</v>
      </c>
      <c r="IQ56" s="94">
        <v>1.3</v>
      </c>
      <c r="IR56" s="94">
        <v>1.3</v>
      </c>
      <c r="IS56" s="72">
        <v>378.1</v>
      </c>
      <c r="IT56" s="72">
        <v>378.1</v>
      </c>
      <c r="IU56" s="86" t="s">
        <v>1255</v>
      </c>
      <c r="IV56" s="86" t="s">
        <v>1255</v>
      </c>
      <c r="IW56" s="86" t="s">
        <v>1255</v>
      </c>
      <c r="IX56" s="86" t="s">
        <v>1255</v>
      </c>
      <c r="IY56" s="86" t="s">
        <v>1255</v>
      </c>
      <c r="IZ56" s="86" t="s">
        <v>1255</v>
      </c>
      <c r="JA56" s="79">
        <v>1</v>
      </c>
      <c r="JB56" s="79">
        <v>23</v>
      </c>
      <c r="JC56" s="770">
        <v>69.2</v>
      </c>
      <c r="JD56" s="773">
        <v>0.59</v>
      </c>
      <c r="JE56" s="774">
        <v>92.6</v>
      </c>
      <c r="JF56" s="774">
        <v>6.9</v>
      </c>
      <c r="JG56" s="774">
        <v>7.8</v>
      </c>
      <c r="JH56" s="775">
        <v>115330613</v>
      </c>
      <c r="JI56" s="162">
        <v>37.299999999999997</v>
      </c>
      <c r="JJ56" s="162">
        <v>55.3</v>
      </c>
      <c r="JK56" s="162" t="s">
        <v>439</v>
      </c>
      <c r="JL56" s="162" t="s">
        <v>439</v>
      </c>
      <c r="JM56" s="162">
        <v>56</v>
      </c>
      <c r="JN56" s="162">
        <v>44</v>
      </c>
      <c r="JO56" s="776">
        <v>1830</v>
      </c>
      <c r="JP56" s="776">
        <v>617318366</v>
      </c>
      <c r="JQ56" s="776">
        <v>302865510.36000001</v>
      </c>
      <c r="JR56" s="776">
        <v>5053</v>
      </c>
      <c r="JS56" s="72">
        <v>32</v>
      </c>
      <c r="JT56" s="72">
        <v>22.3</v>
      </c>
      <c r="JU56" s="71">
        <v>36737</v>
      </c>
      <c r="JV56" s="71">
        <v>565</v>
      </c>
      <c r="JW56" s="71">
        <v>737</v>
      </c>
      <c r="JX56" s="71">
        <v>3041</v>
      </c>
      <c r="JY56" s="71">
        <v>3326</v>
      </c>
      <c r="JZ56" s="71">
        <v>3171</v>
      </c>
      <c r="KA56" s="71">
        <v>3795</v>
      </c>
      <c r="KB56" s="71">
        <v>4897</v>
      </c>
      <c r="KC56" s="71">
        <v>6322</v>
      </c>
      <c r="KD56" s="71">
        <v>5514</v>
      </c>
      <c r="KE56" s="71">
        <v>4770</v>
      </c>
      <c r="KF56" s="71">
        <v>3859</v>
      </c>
      <c r="KG56" s="71">
        <v>2797</v>
      </c>
      <c r="KH56" s="71">
        <v>4364</v>
      </c>
      <c r="KI56" s="86" t="s">
        <v>1255</v>
      </c>
      <c r="KJ56" s="86" t="s">
        <v>1255</v>
      </c>
      <c r="KK56" s="86" t="s">
        <v>1255</v>
      </c>
      <c r="KL56" s="86" t="s">
        <v>1255</v>
      </c>
      <c r="KM56" s="71">
        <v>4532</v>
      </c>
      <c r="KN56" s="71">
        <v>4262</v>
      </c>
      <c r="KO56" s="71">
        <v>3969</v>
      </c>
      <c r="KP56" s="71">
        <v>4148</v>
      </c>
      <c r="KQ56" s="71">
        <v>4865</v>
      </c>
      <c r="KR56" s="71">
        <v>6016</v>
      </c>
      <c r="KS56" s="71">
        <v>7638</v>
      </c>
      <c r="KT56" s="71">
        <v>6925</v>
      </c>
      <c r="KU56" s="71">
        <v>6444</v>
      </c>
      <c r="KV56" s="71">
        <v>6418</v>
      </c>
      <c r="KW56" s="71">
        <v>7498</v>
      </c>
      <c r="KX56" s="71">
        <v>36052</v>
      </c>
      <c r="KY56" s="86" t="s">
        <v>1255</v>
      </c>
      <c r="KZ56" s="86" t="s">
        <v>1255</v>
      </c>
      <c r="LA56" s="86" t="s">
        <v>1255</v>
      </c>
      <c r="LB56" s="86" t="s">
        <v>1255</v>
      </c>
    </row>
    <row r="57" spans="1:314" ht="12" customHeight="1">
      <c r="A57" s="3">
        <v>342076</v>
      </c>
      <c r="B57" s="555" t="s">
        <v>739</v>
      </c>
      <c r="C57" s="94">
        <v>517.72</v>
      </c>
      <c r="D57" s="71">
        <v>461664</v>
      </c>
      <c r="E57" s="72">
        <v>13.04</v>
      </c>
      <c r="F57" s="72">
        <v>57.87</v>
      </c>
      <c r="G57" s="72">
        <v>29.09</v>
      </c>
      <c r="H57" s="79">
        <v>21640</v>
      </c>
      <c r="I57" s="79">
        <v>47105</v>
      </c>
      <c r="J57" s="79">
        <v>73076</v>
      </c>
      <c r="K57" s="71">
        <v>69882</v>
      </c>
      <c r="L57" s="71">
        <v>212564</v>
      </c>
      <c r="M57" s="71">
        <v>8573</v>
      </c>
      <c r="N57" s="71">
        <v>11793</v>
      </c>
      <c r="O57" s="71">
        <v>13527</v>
      </c>
      <c r="P57" s="71">
        <v>2102</v>
      </c>
      <c r="Q57" s="71">
        <v>3332</v>
      </c>
      <c r="R57" s="79">
        <v>455490</v>
      </c>
      <c r="S57" s="71">
        <v>460930</v>
      </c>
      <c r="T57" s="71">
        <v>456835</v>
      </c>
      <c r="U57" s="71">
        <v>431386</v>
      </c>
      <c r="V57" s="71">
        <v>1906783</v>
      </c>
      <c r="W57" s="71">
        <v>673447</v>
      </c>
      <c r="X57" s="71">
        <v>1176113</v>
      </c>
      <c r="Y57" s="71">
        <v>108</v>
      </c>
      <c r="Z57" s="765">
        <v>153</v>
      </c>
      <c r="AA57" s="71">
        <v>21</v>
      </c>
      <c r="AB57" s="71">
        <v>0</v>
      </c>
      <c r="AC57" s="71">
        <v>0</v>
      </c>
      <c r="AD57" s="71">
        <v>82363</v>
      </c>
      <c r="AE57" s="71">
        <v>6562</v>
      </c>
      <c r="AF57" s="71">
        <v>2301</v>
      </c>
      <c r="AG57" s="71">
        <v>2003</v>
      </c>
      <c r="AH57" s="86">
        <v>154674</v>
      </c>
      <c r="AI57" s="71">
        <v>530</v>
      </c>
      <c r="AJ57" s="94">
        <v>50</v>
      </c>
      <c r="AK57" s="765">
        <v>22</v>
      </c>
      <c r="AL57" s="71">
        <v>2852</v>
      </c>
      <c r="AM57" s="74">
        <v>72</v>
      </c>
      <c r="AN57" s="71">
        <v>23996</v>
      </c>
      <c r="AO57" s="71">
        <v>1567</v>
      </c>
      <c r="AP57" s="71">
        <v>340</v>
      </c>
      <c r="AQ57" s="102">
        <v>31</v>
      </c>
      <c r="AR57" s="71">
        <v>10966</v>
      </c>
      <c r="AS57" s="71">
        <v>743</v>
      </c>
      <c r="AT57" s="71">
        <v>0</v>
      </c>
      <c r="AU57" s="71">
        <v>553</v>
      </c>
      <c r="AV57" s="71">
        <v>16</v>
      </c>
      <c r="AW57" s="71">
        <v>120</v>
      </c>
      <c r="AX57" s="71">
        <v>0</v>
      </c>
      <c r="AY57" s="71">
        <v>0</v>
      </c>
      <c r="AZ57" s="72" t="s">
        <v>439</v>
      </c>
      <c r="BA57" s="72" t="s">
        <v>439</v>
      </c>
      <c r="BB57" s="72">
        <v>98.387096774193552</v>
      </c>
      <c r="BC57" s="80">
        <v>79.7</v>
      </c>
      <c r="BD57" s="80">
        <v>66.3</v>
      </c>
      <c r="BE57" s="80">
        <v>0</v>
      </c>
      <c r="BF57" s="71">
        <v>37</v>
      </c>
      <c r="BG57" s="71">
        <v>37</v>
      </c>
      <c r="BH57" s="71">
        <v>25</v>
      </c>
      <c r="BI57" s="71">
        <v>68</v>
      </c>
      <c r="BJ57" s="71">
        <v>0</v>
      </c>
      <c r="BK57" s="71">
        <v>2</v>
      </c>
      <c r="BL57" s="71">
        <v>2</v>
      </c>
      <c r="BM57" s="71">
        <v>3</v>
      </c>
      <c r="BN57" s="71">
        <v>0</v>
      </c>
      <c r="BO57" s="74">
        <v>6</v>
      </c>
      <c r="BP57" s="71">
        <v>34513</v>
      </c>
      <c r="BQ57" s="74">
        <v>1</v>
      </c>
      <c r="BR57" s="71">
        <v>25000</v>
      </c>
      <c r="BS57" s="74">
        <v>5</v>
      </c>
      <c r="BT57" s="71">
        <v>118617</v>
      </c>
      <c r="BU57" s="74">
        <v>4</v>
      </c>
      <c r="BV57" s="71">
        <v>2505</v>
      </c>
      <c r="BW57" s="80">
        <v>48.9</v>
      </c>
      <c r="BX57" s="71">
        <v>0</v>
      </c>
      <c r="BY57" s="71">
        <v>3</v>
      </c>
      <c r="BZ57" s="71">
        <v>0</v>
      </c>
      <c r="CA57" s="71">
        <v>5686</v>
      </c>
      <c r="CB57" s="72">
        <v>56.3</v>
      </c>
      <c r="CC57" s="141">
        <v>1.65</v>
      </c>
      <c r="CD57" s="74">
        <v>28.5</v>
      </c>
      <c r="CE57" s="72">
        <v>3.5266739738577058</v>
      </c>
      <c r="CF57" s="72">
        <v>62.287100000000002</v>
      </c>
      <c r="CG57" s="74">
        <v>40</v>
      </c>
      <c r="CH57" s="71">
        <v>6155</v>
      </c>
      <c r="CI57" s="74">
        <v>356</v>
      </c>
      <c r="CJ57" s="71">
        <v>1037</v>
      </c>
      <c r="CK57" s="71">
        <v>5174</v>
      </c>
      <c r="CL57" s="71">
        <v>1389</v>
      </c>
      <c r="CM57" s="74">
        <v>334</v>
      </c>
      <c r="CN57" s="74">
        <v>817</v>
      </c>
      <c r="CO57" s="94">
        <v>1.6</v>
      </c>
      <c r="CP57" s="71">
        <v>28924800</v>
      </c>
      <c r="CQ57" s="74">
        <v>2</v>
      </c>
      <c r="CR57" s="74">
        <v>3</v>
      </c>
      <c r="CS57" s="74">
        <v>5</v>
      </c>
      <c r="CT57" s="74">
        <v>1</v>
      </c>
      <c r="CU57" s="74">
        <v>80</v>
      </c>
      <c r="CV57" s="74">
        <v>23</v>
      </c>
      <c r="CW57" s="71">
        <v>1450</v>
      </c>
      <c r="CX57" s="74">
        <v>14</v>
      </c>
      <c r="CY57" s="71">
        <v>1118</v>
      </c>
      <c r="CZ57" s="71">
        <v>74</v>
      </c>
      <c r="DA57" s="71">
        <v>1250</v>
      </c>
      <c r="DB57" s="71">
        <v>15</v>
      </c>
      <c r="DC57" s="71">
        <v>138</v>
      </c>
      <c r="DD57" s="71">
        <v>87</v>
      </c>
      <c r="DE57" s="71">
        <v>2273</v>
      </c>
      <c r="DF57" s="71">
        <v>16983</v>
      </c>
      <c r="DG57" s="71">
        <v>5305</v>
      </c>
      <c r="DH57" s="87">
        <v>2471</v>
      </c>
      <c r="DI57" s="87">
        <v>1397488.06</v>
      </c>
      <c r="DJ57" s="87">
        <v>1033248.154</v>
      </c>
      <c r="DK57" s="87">
        <v>684621.09199999995</v>
      </c>
      <c r="DL57" s="71">
        <v>134027</v>
      </c>
      <c r="DM57" s="74">
        <v>15</v>
      </c>
      <c r="DN57" s="87">
        <v>28083</v>
      </c>
      <c r="DO57" s="87">
        <v>3218</v>
      </c>
      <c r="DP57" s="87">
        <v>2497</v>
      </c>
      <c r="DQ57" s="71">
        <v>124</v>
      </c>
      <c r="DR57" s="71">
        <v>1191</v>
      </c>
      <c r="DS57" s="145">
        <v>20188</v>
      </c>
      <c r="DT57" s="71">
        <v>17342</v>
      </c>
      <c r="DU57" s="71">
        <v>4289</v>
      </c>
      <c r="DV57" s="71">
        <v>5932</v>
      </c>
      <c r="DW57" s="71">
        <v>537</v>
      </c>
      <c r="DX57" s="71">
        <v>355</v>
      </c>
      <c r="DY57" s="71">
        <v>3</v>
      </c>
      <c r="DZ57" s="71">
        <v>2609</v>
      </c>
      <c r="EA57" s="71">
        <v>47</v>
      </c>
      <c r="EB57" s="71">
        <v>16324</v>
      </c>
      <c r="EC57" s="71">
        <v>1539</v>
      </c>
      <c r="ED57" s="766">
        <v>158</v>
      </c>
      <c r="EE57" s="71">
        <v>15594</v>
      </c>
      <c r="EF57" s="767">
        <v>13077</v>
      </c>
      <c r="EG57" s="74">
        <v>3</v>
      </c>
      <c r="EH57" s="768">
        <v>2236</v>
      </c>
      <c r="EI57" s="71">
        <v>118</v>
      </c>
      <c r="EJ57" s="71">
        <v>146</v>
      </c>
      <c r="EK57" s="72">
        <v>83.2</v>
      </c>
      <c r="EL57" s="71">
        <v>158</v>
      </c>
      <c r="EM57" s="71">
        <v>634</v>
      </c>
      <c r="EN57" s="71">
        <v>745</v>
      </c>
      <c r="EO57" s="71">
        <v>162</v>
      </c>
      <c r="EP57" s="71">
        <v>73</v>
      </c>
      <c r="EQ57" s="71">
        <v>3035</v>
      </c>
      <c r="ER57" s="71">
        <v>3400</v>
      </c>
      <c r="ES57" s="80">
        <v>85.9</v>
      </c>
      <c r="ET57" s="80">
        <v>84.6</v>
      </c>
      <c r="EU57" s="71">
        <v>660</v>
      </c>
      <c r="EV57" s="72">
        <v>13</v>
      </c>
      <c r="EW57" s="87">
        <v>88684</v>
      </c>
      <c r="EX57" s="72">
        <v>25.3</v>
      </c>
      <c r="EY57" s="799">
        <v>391309</v>
      </c>
      <c r="EZ57" s="800">
        <v>5.3</v>
      </c>
      <c r="FA57" s="86">
        <v>571</v>
      </c>
      <c r="FB57" s="86">
        <v>14</v>
      </c>
      <c r="FC57" s="120">
        <v>10107</v>
      </c>
      <c r="FD57" s="86">
        <v>281</v>
      </c>
      <c r="FE57" s="86" t="s">
        <v>1255</v>
      </c>
      <c r="FF57" s="86">
        <v>69</v>
      </c>
      <c r="FG57" s="72">
        <v>63</v>
      </c>
      <c r="FH57" s="71">
        <v>157314</v>
      </c>
      <c r="FI57" s="71">
        <v>6513</v>
      </c>
      <c r="FJ57" s="71">
        <v>61</v>
      </c>
      <c r="FK57" s="768">
        <v>145340</v>
      </c>
      <c r="FL57" s="71">
        <v>126589</v>
      </c>
      <c r="FM57" s="71">
        <v>11469</v>
      </c>
      <c r="FN57" s="71">
        <v>7282</v>
      </c>
      <c r="FO57" s="71">
        <v>5461</v>
      </c>
      <c r="FP57" s="769">
        <v>43.5</v>
      </c>
      <c r="FQ57" s="766">
        <v>706</v>
      </c>
      <c r="FR57" s="770">
        <v>6.81</v>
      </c>
      <c r="FS57" s="767">
        <v>5161</v>
      </c>
      <c r="FT57" s="86">
        <v>30</v>
      </c>
      <c r="FU57" s="86">
        <v>79</v>
      </c>
      <c r="FV57" s="86">
        <v>524</v>
      </c>
      <c r="FW57" s="96">
        <v>68</v>
      </c>
      <c r="FX57" s="95">
        <v>1865</v>
      </c>
      <c r="FY57" s="149">
        <v>63.218816655110913</v>
      </c>
      <c r="FZ57" s="145">
        <v>44700</v>
      </c>
      <c r="GA57" s="770">
        <v>95.9</v>
      </c>
      <c r="GB57" s="770">
        <v>95.8</v>
      </c>
      <c r="GC57" s="72">
        <v>76.099999999999994</v>
      </c>
      <c r="GD57" s="139">
        <v>55.1</v>
      </c>
      <c r="GE57" s="771">
        <v>79</v>
      </c>
      <c r="GF57" s="766">
        <v>12</v>
      </c>
      <c r="GG57" s="766">
        <v>73</v>
      </c>
      <c r="GH57" s="95">
        <v>975</v>
      </c>
      <c r="GI57" s="95">
        <v>10</v>
      </c>
      <c r="GJ57" s="95">
        <v>1927</v>
      </c>
      <c r="GK57" s="95">
        <v>4866</v>
      </c>
      <c r="GL57" s="126">
        <v>7</v>
      </c>
      <c r="GM57" s="768">
        <v>2741000</v>
      </c>
      <c r="GN57" s="772">
        <v>4148</v>
      </c>
      <c r="GO57" s="95" t="s">
        <v>439</v>
      </c>
      <c r="GP57" s="95" t="s">
        <v>439</v>
      </c>
      <c r="GQ57" s="71">
        <v>20353</v>
      </c>
      <c r="GR57" s="74">
        <v>51</v>
      </c>
      <c r="GS57" s="71">
        <v>4151</v>
      </c>
      <c r="GT57" s="71">
        <v>16151</v>
      </c>
      <c r="GU57" s="71">
        <v>213285</v>
      </c>
      <c r="GV57" s="71">
        <v>616</v>
      </c>
      <c r="GW57" s="71">
        <v>59423</v>
      </c>
      <c r="GX57" s="71">
        <v>153246</v>
      </c>
      <c r="GY57" s="71">
        <v>1217</v>
      </c>
      <c r="GZ57" s="71">
        <v>11516</v>
      </c>
      <c r="HA57" s="71">
        <v>981964</v>
      </c>
      <c r="HB57" s="71">
        <v>2963</v>
      </c>
      <c r="HC57" s="71">
        <v>25228</v>
      </c>
      <c r="HD57" s="71">
        <v>499580</v>
      </c>
      <c r="HE57" s="71">
        <v>1136</v>
      </c>
      <c r="HF57" s="71">
        <v>37420</v>
      </c>
      <c r="HG57" s="71">
        <v>1496192.76</v>
      </c>
      <c r="HH57" s="74">
        <v>664</v>
      </c>
      <c r="HI57" s="95">
        <v>27226</v>
      </c>
      <c r="HJ57" s="95">
        <v>680237</v>
      </c>
      <c r="HK57" s="138">
        <v>59</v>
      </c>
      <c r="HL57" s="95">
        <v>419</v>
      </c>
      <c r="HM57" s="71">
        <v>6253</v>
      </c>
      <c r="HN57" s="71">
        <v>1316</v>
      </c>
      <c r="HO57" s="87">
        <v>92</v>
      </c>
      <c r="HP57" s="136">
        <v>73</v>
      </c>
      <c r="HQ57" s="87">
        <v>20</v>
      </c>
      <c r="HR57" s="136">
        <v>6.5</v>
      </c>
      <c r="HS57" s="87">
        <v>1</v>
      </c>
      <c r="HT57" s="71">
        <v>3531035</v>
      </c>
      <c r="HU57" s="71">
        <v>20573494</v>
      </c>
      <c r="HV57" s="86">
        <v>2156108</v>
      </c>
      <c r="HW57" s="86">
        <v>3302376</v>
      </c>
      <c r="HX57" s="86">
        <v>362292</v>
      </c>
      <c r="HY57" s="86">
        <v>7050</v>
      </c>
      <c r="HZ57" s="86">
        <v>8260</v>
      </c>
      <c r="IA57" s="86">
        <v>263870</v>
      </c>
      <c r="IB57" s="86">
        <v>181787</v>
      </c>
      <c r="IC57" s="85">
        <v>11463</v>
      </c>
      <c r="ID57" s="85">
        <v>3492132</v>
      </c>
      <c r="IE57" s="85" t="s">
        <v>439</v>
      </c>
      <c r="IF57" s="79">
        <v>92</v>
      </c>
      <c r="IG57" s="79" t="s">
        <v>439</v>
      </c>
      <c r="IH57" s="85">
        <v>57</v>
      </c>
      <c r="II57" s="79" t="s">
        <v>439</v>
      </c>
      <c r="IJ57" s="85">
        <v>123489</v>
      </c>
      <c r="IK57" s="71">
        <v>284564</v>
      </c>
      <c r="IL57" s="79">
        <v>28746</v>
      </c>
      <c r="IM57" s="113">
        <v>0</v>
      </c>
      <c r="IN57" s="112">
        <v>59.9</v>
      </c>
      <c r="IO57" s="85">
        <v>264631</v>
      </c>
      <c r="IP57" s="162" t="s">
        <v>439</v>
      </c>
      <c r="IQ57" s="94">
        <v>2</v>
      </c>
      <c r="IR57" s="94">
        <v>2</v>
      </c>
      <c r="IS57" s="72">
        <v>3020.8</v>
      </c>
      <c r="IT57" s="801">
        <v>3014</v>
      </c>
      <c r="IU57" s="86" t="s">
        <v>1255</v>
      </c>
      <c r="IV57" s="86" t="s">
        <v>1255</v>
      </c>
      <c r="IW57" s="86" t="s">
        <v>1255</v>
      </c>
      <c r="IX57" s="86" t="s">
        <v>1255</v>
      </c>
      <c r="IY57" s="86" t="s">
        <v>1255</v>
      </c>
      <c r="IZ57" s="86" t="s">
        <v>1255</v>
      </c>
      <c r="JA57" s="79">
        <v>4</v>
      </c>
      <c r="JB57" s="79">
        <v>28</v>
      </c>
      <c r="JC57" s="770">
        <v>63.69</v>
      </c>
      <c r="JD57" s="773">
        <v>0.8</v>
      </c>
      <c r="JE57" s="774">
        <v>82.8</v>
      </c>
      <c r="JF57" s="774">
        <v>1.5</v>
      </c>
      <c r="JG57" s="774">
        <v>4.7</v>
      </c>
      <c r="JH57" s="775">
        <v>137537949</v>
      </c>
      <c r="JI57" s="162">
        <v>44.4</v>
      </c>
      <c r="JJ57" s="162">
        <v>53.5</v>
      </c>
      <c r="JK57" s="777" t="s">
        <v>439</v>
      </c>
      <c r="JL57" s="777" t="s">
        <v>439</v>
      </c>
      <c r="JM57" s="777" t="s">
        <v>439</v>
      </c>
      <c r="JN57" s="162">
        <v>38.700000000000003</v>
      </c>
      <c r="JO57" s="776">
        <v>4049</v>
      </c>
      <c r="JP57" s="776">
        <v>179342888</v>
      </c>
      <c r="JQ57" s="776">
        <v>807336026.55999994</v>
      </c>
      <c r="JR57" s="776">
        <v>23691</v>
      </c>
      <c r="JS57" s="72">
        <v>25.3</v>
      </c>
      <c r="JT57" s="72">
        <v>26.1</v>
      </c>
      <c r="JU57" s="71">
        <v>87155</v>
      </c>
      <c r="JV57" s="71">
        <v>1360</v>
      </c>
      <c r="JW57" s="71">
        <v>1655</v>
      </c>
      <c r="JX57" s="71">
        <v>7416</v>
      </c>
      <c r="JY57" s="71">
        <v>8964</v>
      </c>
      <c r="JZ57" s="71">
        <v>9094</v>
      </c>
      <c r="KA57" s="71">
        <v>10560</v>
      </c>
      <c r="KB57" s="71">
        <v>12500</v>
      </c>
      <c r="KC57" s="71">
        <v>14898</v>
      </c>
      <c r="KD57" s="71">
        <v>12049</v>
      </c>
      <c r="KE57" s="71">
        <v>10072</v>
      </c>
      <c r="KF57" s="71">
        <v>8177</v>
      </c>
      <c r="KG57" s="71">
        <v>6029</v>
      </c>
      <c r="KH57" s="71">
        <v>7953</v>
      </c>
      <c r="KI57" s="86" t="s">
        <v>1255</v>
      </c>
      <c r="KJ57" s="86" t="s">
        <v>1255</v>
      </c>
      <c r="KK57" s="86" t="s">
        <v>1255</v>
      </c>
      <c r="KL57" s="86" t="s">
        <v>1255</v>
      </c>
      <c r="KM57" s="71">
        <v>10069</v>
      </c>
      <c r="KN57" s="71">
        <v>9891</v>
      </c>
      <c r="KO57" s="71">
        <v>10494</v>
      </c>
      <c r="KP57" s="71">
        <v>11453</v>
      </c>
      <c r="KQ57" s="71">
        <v>13055</v>
      </c>
      <c r="KR57" s="71">
        <v>14957</v>
      </c>
      <c r="KS57" s="71">
        <v>17741</v>
      </c>
      <c r="KT57" s="71">
        <v>14724</v>
      </c>
      <c r="KU57" s="71">
        <v>13355</v>
      </c>
      <c r="KV57" s="71">
        <v>13588</v>
      </c>
      <c r="KW57" s="71">
        <v>15739</v>
      </c>
      <c r="KX57" s="71">
        <v>58925</v>
      </c>
      <c r="KY57" s="86" t="s">
        <v>1255</v>
      </c>
      <c r="KZ57" s="86" t="s">
        <v>1255</v>
      </c>
      <c r="LA57" s="86" t="s">
        <v>1255</v>
      </c>
      <c r="LB57" s="86" t="s">
        <v>1255</v>
      </c>
    </row>
    <row r="58" spans="1:314" ht="12" customHeight="1">
      <c r="A58" s="3">
        <v>352012</v>
      </c>
      <c r="B58" s="555" t="s">
        <v>740</v>
      </c>
      <c r="C58" s="94">
        <v>716.18</v>
      </c>
      <c r="D58" s="71">
        <v>252413</v>
      </c>
      <c r="E58" s="72">
        <v>10.9</v>
      </c>
      <c r="F58" s="72">
        <v>52.9</v>
      </c>
      <c r="G58" s="72">
        <v>36.200000000000003</v>
      </c>
      <c r="H58" s="79">
        <v>9451</v>
      </c>
      <c r="I58" s="79">
        <v>21214</v>
      </c>
      <c r="J58" s="79">
        <v>33984</v>
      </c>
      <c r="K58" s="71">
        <v>49129</v>
      </c>
      <c r="L58" s="71">
        <v>128907</v>
      </c>
      <c r="M58" s="71">
        <v>3977</v>
      </c>
      <c r="N58" s="71">
        <v>6013</v>
      </c>
      <c r="O58" s="71">
        <v>7226</v>
      </c>
      <c r="P58" s="71">
        <v>888</v>
      </c>
      <c r="Q58" s="71">
        <v>1384</v>
      </c>
      <c r="R58" s="79">
        <v>249224</v>
      </c>
      <c r="S58" s="71">
        <v>255051</v>
      </c>
      <c r="T58" s="71">
        <v>251207</v>
      </c>
      <c r="U58" s="71">
        <v>399533</v>
      </c>
      <c r="V58" s="71">
        <v>1046263</v>
      </c>
      <c r="W58" s="71">
        <v>427615</v>
      </c>
      <c r="X58" s="71">
        <v>787912</v>
      </c>
      <c r="Y58" s="86">
        <v>46</v>
      </c>
      <c r="Z58" s="765">
        <v>37</v>
      </c>
      <c r="AA58" s="86">
        <v>15</v>
      </c>
      <c r="AB58" s="86">
        <v>42</v>
      </c>
      <c r="AC58" s="86">
        <v>22</v>
      </c>
      <c r="AD58" s="87">
        <v>27461</v>
      </c>
      <c r="AE58" s="71">
        <v>3861</v>
      </c>
      <c r="AF58" s="71">
        <v>6272</v>
      </c>
      <c r="AG58" s="71">
        <v>4290</v>
      </c>
      <c r="AH58" s="71">
        <v>41091</v>
      </c>
      <c r="AI58" s="71" t="s">
        <v>439</v>
      </c>
      <c r="AJ58" s="94">
        <v>28.5</v>
      </c>
      <c r="AK58" s="765">
        <v>13</v>
      </c>
      <c r="AL58" s="71">
        <v>910</v>
      </c>
      <c r="AM58" s="74">
        <v>42</v>
      </c>
      <c r="AN58" s="71">
        <v>11557</v>
      </c>
      <c r="AO58" s="71">
        <v>865</v>
      </c>
      <c r="AP58" s="71">
        <v>218</v>
      </c>
      <c r="AQ58" s="102">
        <v>22</v>
      </c>
      <c r="AR58" s="71">
        <v>5815</v>
      </c>
      <c r="AS58" s="71">
        <v>490</v>
      </c>
      <c r="AT58" s="71">
        <v>1</v>
      </c>
      <c r="AU58" s="71">
        <v>384</v>
      </c>
      <c r="AV58" s="71">
        <v>8</v>
      </c>
      <c r="AW58" s="71">
        <v>5</v>
      </c>
      <c r="AX58" s="71">
        <v>6</v>
      </c>
      <c r="AY58" s="71">
        <v>400</v>
      </c>
      <c r="AZ58" s="72">
        <v>2.5</v>
      </c>
      <c r="BA58" s="72">
        <v>1</v>
      </c>
      <c r="BB58" s="72">
        <v>93.831168831168839</v>
      </c>
      <c r="BC58" s="72">
        <v>106.5</v>
      </c>
      <c r="BD58" s="72">
        <v>86.2</v>
      </c>
      <c r="BE58" s="72">
        <v>0</v>
      </c>
      <c r="BF58" s="86">
        <v>23</v>
      </c>
      <c r="BG58" s="102">
        <v>24</v>
      </c>
      <c r="BH58" s="102">
        <v>23</v>
      </c>
      <c r="BI58" s="102">
        <v>0</v>
      </c>
      <c r="BJ58" s="102">
        <v>91</v>
      </c>
      <c r="BK58" s="86">
        <v>6</v>
      </c>
      <c r="BL58" s="86">
        <v>2</v>
      </c>
      <c r="BM58" s="102">
        <v>0</v>
      </c>
      <c r="BN58" s="102">
        <v>8</v>
      </c>
      <c r="BO58" s="74">
        <v>9</v>
      </c>
      <c r="BP58" s="71">
        <v>20358</v>
      </c>
      <c r="BQ58" s="74">
        <v>1</v>
      </c>
      <c r="BR58" s="71">
        <v>29754</v>
      </c>
      <c r="BS58" s="74">
        <v>5</v>
      </c>
      <c r="BT58" s="71">
        <v>94095</v>
      </c>
      <c r="BU58" s="74">
        <v>3</v>
      </c>
      <c r="BV58" s="71">
        <v>4062</v>
      </c>
      <c r="BW58" s="72">
        <v>28.4</v>
      </c>
      <c r="BX58" s="86">
        <v>1</v>
      </c>
      <c r="BY58" s="86">
        <v>3</v>
      </c>
      <c r="BZ58" s="86" t="s">
        <v>439</v>
      </c>
      <c r="CA58" s="86" t="s">
        <v>439</v>
      </c>
      <c r="CB58" s="72">
        <v>33.56</v>
      </c>
      <c r="CC58" s="101">
        <v>1.5</v>
      </c>
      <c r="CD58" s="72">
        <v>33.9</v>
      </c>
      <c r="CE58" s="72">
        <v>3.6203117575831891</v>
      </c>
      <c r="CF58" s="72">
        <v>58.350619999999999</v>
      </c>
      <c r="CG58" s="74">
        <v>24</v>
      </c>
      <c r="CH58" s="71">
        <v>5047</v>
      </c>
      <c r="CI58" s="74">
        <v>265</v>
      </c>
      <c r="CJ58" s="71">
        <v>703</v>
      </c>
      <c r="CK58" s="71">
        <v>3774</v>
      </c>
      <c r="CL58" s="71">
        <v>1004</v>
      </c>
      <c r="CM58" s="74">
        <v>283</v>
      </c>
      <c r="CN58" s="74">
        <v>655</v>
      </c>
      <c r="CO58" s="94">
        <v>1.36</v>
      </c>
      <c r="CP58" s="71" t="s">
        <v>439</v>
      </c>
      <c r="CQ58" s="74">
        <v>1</v>
      </c>
      <c r="CR58" s="74">
        <v>7</v>
      </c>
      <c r="CS58" s="74">
        <v>1</v>
      </c>
      <c r="CT58" s="74">
        <v>3</v>
      </c>
      <c r="CU58" s="74">
        <v>260</v>
      </c>
      <c r="CV58" s="74">
        <v>17</v>
      </c>
      <c r="CW58" s="71">
        <v>1057</v>
      </c>
      <c r="CX58" s="74">
        <v>12</v>
      </c>
      <c r="CY58" s="71">
        <v>837</v>
      </c>
      <c r="CZ58" s="86">
        <v>38</v>
      </c>
      <c r="DA58" s="86">
        <v>432</v>
      </c>
      <c r="DB58" s="86">
        <v>14</v>
      </c>
      <c r="DC58" s="86">
        <v>114</v>
      </c>
      <c r="DD58" s="86">
        <v>12</v>
      </c>
      <c r="DE58" s="86">
        <v>332</v>
      </c>
      <c r="DF58" s="71">
        <v>10153</v>
      </c>
      <c r="DG58" s="71">
        <v>3121</v>
      </c>
      <c r="DH58" s="87">
        <v>2169</v>
      </c>
      <c r="DI58" s="87">
        <v>901174.80900000001</v>
      </c>
      <c r="DJ58" s="87">
        <v>523146.53200000001</v>
      </c>
      <c r="DK58" s="87">
        <v>615255.07799999998</v>
      </c>
      <c r="DL58" s="71">
        <v>91213</v>
      </c>
      <c r="DM58" s="74">
        <v>12</v>
      </c>
      <c r="DN58" s="87">
        <v>19815</v>
      </c>
      <c r="DO58" s="87">
        <v>2576</v>
      </c>
      <c r="DP58" s="87">
        <v>1375</v>
      </c>
      <c r="DQ58" s="86">
        <v>213</v>
      </c>
      <c r="DR58" s="86">
        <v>1259</v>
      </c>
      <c r="DS58" s="145">
        <v>2223</v>
      </c>
      <c r="DT58" s="71">
        <v>12465</v>
      </c>
      <c r="DU58" s="71">
        <v>2484</v>
      </c>
      <c r="DV58" s="71">
        <v>2755</v>
      </c>
      <c r="DW58" s="86">
        <v>404</v>
      </c>
      <c r="DX58" s="86">
        <v>453</v>
      </c>
      <c r="DY58" s="86">
        <v>1</v>
      </c>
      <c r="DZ58" s="86">
        <v>1726</v>
      </c>
      <c r="EA58" s="86">
        <v>34</v>
      </c>
      <c r="EB58" s="86">
        <v>20364</v>
      </c>
      <c r="EC58" s="86">
        <v>938</v>
      </c>
      <c r="ED58" s="766">
        <v>59</v>
      </c>
      <c r="EE58" s="71">
        <v>6496</v>
      </c>
      <c r="EF58" s="767">
        <v>5722</v>
      </c>
      <c r="EG58" s="74">
        <v>0</v>
      </c>
      <c r="EH58" s="768">
        <v>753</v>
      </c>
      <c r="EI58" s="86">
        <v>55</v>
      </c>
      <c r="EJ58" s="86">
        <v>55</v>
      </c>
      <c r="EK58" s="72">
        <v>74.900000000000006</v>
      </c>
      <c r="EL58" s="86">
        <v>59</v>
      </c>
      <c r="EM58" s="86">
        <v>286</v>
      </c>
      <c r="EN58" s="86">
        <v>770</v>
      </c>
      <c r="EO58" s="87">
        <v>258</v>
      </c>
      <c r="EP58" s="87">
        <v>59</v>
      </c>
      <c r="EQ58" s="87">
        <v>1174</v>
      </c>
      <c r="ER58" s="71">
        <v>1458</v>
      </c>
      <c r="ES58" s="72">
        <v>92.9</v>
      </c>
      <c r="ET58" s="72">
        <v>92.5</v>
      </c>
      <c r="EU58" s="87">
        <v>115</v>
      </c>
      <c r="EV58" s="72">
        <v>14.7</v>
      </c>
      <c r="EW58" s="87">
        <v>53637</v>
      </c>
      <c r="EX58" s="72">
        <v>26.2</v>
      </c>
      <c r="EY58" s="87">
        <v>490346</v>
      </c>
      <c r="EZ58" s="162">
        <v>4.2</v>
      </c>
      <c r="FA58" s="86">
        <v>498</v>
      </c>
      <c r="FB58" s="86">
        <v>19</v>
      </c>
      <c r="FC58" s="125">
        <v>716</v>
      </c>
      <c r="FD58" s="86">
        <v>105</v>
      </c>
      <c r="FE58" s="86" t="s">
        <v>1255</v>
      </c>
      <c r="FF58" s="86">
        <v>100</v>
      </c>
      <c r="FG58" s="72">
        <v>100</v>
      </c>
      <c r="FH58" s="71">
        <v>96132</v>
      </c>
      <c r="FI58" s="71">
        <v>38882</v>
      </c>
      <c r="FJ58" s="71">
        <v>21</v>
      </c>
      <c r="FK58" s="768">
        <v>54165</v>
      </c>
      <c r="FL58" s="71">
        <v>42820</v>
      </c>
      <c r="FM58" s="71">
        <v>8411</v>
      </c>
      <c r="FN58" s="71">
        <v>2934</v>
      </c>
      <c r="FO58" s="71">
        <v>3085</v>
      </c>
      <c r="FP58" s="769">
        <v>38.4</v>
      </c>
      <c r="FQ58" s="766">
        <v>407</v>
      </c>
      <c r="FR58" s="770">
        <v>14.92</v>
      </c>
      <c r="FS58" s="767">
        <v>11079</v>
      </c>
      <c r="FT58" s="86">
        <v>0</v>
      </c>
      <c r="FU58" s="86">
        <v>147</v>
      </c>
      <c r="FV58" s="86">
        <v>415</v>
      </c>
      <c r="FW58" s="96">
        <v>19</v>
      </c>
      <c r="FX58" s="95">
        <v>621</v>
      </c>
      <c r="FY58" s="149">
        <v>62.967746470210948</v>
      </c>
      <c r="FZ58" s="145">
        <v>30000</v>
      </c>
      <c r="GA58" s="770">
        <v>96.9</v>
      </c>
      <c r="GB58" s="770">
        <v>87.5</v>
      </c>
      <c r="GC58" s="72">
        <v>79</v>
      </c>
      <c r="GD58" s="80">
        <v>8.15</v>
      </c>
      <c r="GE58" s="771">
        <v>86</v>
      </c>
      <c r="GF58" s="766">
        <v>10</v>
      </c>
      <c r="GG58" s="766">
        <v>43</v>
      </c>
      <c r="GH58" s="86">
        <v>516</v>
      </c>
      <c r="GI58" s="86">
        <v>6</v>
      </c>
      <c r="GJ58" s="86">
        <v>746</v>
      </c>
      <c r="GK58" s="86">
        <v>1723</v>
      </c>
      <c r="GL58" s="86">
        <v>4</v>
      </c>
      <c r="GM58" s="768">
        <v>3717773</v>
      </c>
      <c r="GN58" s="772">
        <v>3377</v>
      </c>
      <c r="GO58" s="86" t="s">
        <v>439</v>
      </c>
      <c r="GP58" s="86" t="s">
        <v>439</v>
      </c>
      <c r="GQ58" s="71">
        <v>11167</v>
      </c>
      <c r="GR58" s="74">
        <v>93</v>
      </c>
      <c r="GS58" s="71">
        <v>1633</v>
      </c>
      <c r="GT58" s="71">
        <v>9441</v>
      </c>
      <c r="GU58" s="71">
        <v>106896</v>
      </c>
      <c r="GV58" s="71">
        <v>1198</v>
      </c>
      <c r="GW58" s="71">
        <v>23036</v>
      </c>
      <c r="GX58" s="71">
        <v>82662</v>
      </c>
      <c r="GY58" s="71">
        <v>589</v>
      </c>
      <c r="GZ58" s="71">
        <v>4538</v>
      </c>
      <c r="HA58" s="71">
        <v>264944</v>
      </c>
      <c r="HB58" s="71">
        <v>2020</v>
      </c>
      <c r="HC58" s="71">
        <v>14738</v>
      </c>
      <c r="HD58" s="71">
        <v>271092</v>
      </c>
      <c r="HE58" s="71">
        <v>369</v>
      </c>
      <c r="HF58" s="71">
        <v>16141</v>
      </c>
      <c r="HG58" s="71">
        <v>602259.81000000006</v>
      </c>
      <c r="HH58" s="74">
        <v>241</v>
      </c>
      <c r="HI58" s="86">
        <v>10811</v>
      </c>
      <c r="HJ58" s="86">
        <v>279435</v>
      </c>
      <c r="HK58" s="88">
        <v>89.2</v>
      </c>
      <c r="HL58" s="86">
        <v>5418</v>
      </c>
      <c r="HM58" s="71">
        <v>3521</v>
      </c>
      <c r="HN58" s="71">
        <v>2488</v>
      </c>
      <c r="HO58" s="87">
        <v>231</v>
      </c>
      <c r="HP58" s="136">
        <v>128</v>
      </c>
      <c r="HQ58" s="87">
        <v>3</v>
      </c>
      <c r="HR58" s="136">
        <v>32</v>
      </c>
      <c r="HS58" s="87">
        <v>123</v>
      </c>
      <c r="HT58" s="71">
        <v>2111253</v>
      </c>
      <c r="HU58" s="71">
        <v>13466180</v>
      </c>
      <c r="HV58" s="86">
        <v>1331437</v>
      </c>
      <c r="HW58" s="86">
        <v>1958773</v>
      </c>
      <c r="HX58" s="86">
        <v>205654</v>
      </c>
      <c r="HY58" s="86">
        <v>6381</v>
      </c>
      <c r="HZ58" s="86">
        <v>6381</v>
      </c>
      <c r="IA58" s="86">
        <v>128140</v>
      </c>
      <c r="IB58" s="86">
        <v>96453</v>
      </c>
      <c r="IC58" s="85">
        <v>7122</v>
      </c>
      <c r="ID58" s="85">
        <v>8185368</v>
      </c>
      <c r="IE58" s="85" t="s">
        <v>439</v>
      </c>
      <c r="IF58" s="79">
        <v>243</v>
      </c>
      <c r="IG58" s="79" t="s">
        <v>439</v>
      </c>
      <c r="IH58" s="85">
        <v>177</v>
      </c>
      <c r="II58" s="79" t="s">
        <v>439</v>
      </c>
      <c r="IJ58" s="85">
        <v>230000</v>
      </c>
      <c r="IK58" s="71">
        <v>143922</v>
      </c>
      <c r="IL58" s="79">
        <v>1500</v>
      </c>
      <c r="IM58" s="113">
        <v>517</v>
      </c>
      <c r="IN58" s="112">
        <v>41.08</v>
      </c>
      <c r="IO58" s="85">
        <v>167629</v>
      </c>
      <c r="IP58" s="162">
        <v>-7.54</v>
      </c>
      <c r="IQ58" s="94">
        <v>1.4</v>
      </c>
      <c r="IR58" s="94">
        <v>1.4</v>
      </c>
      <c r="IS58" s="72">
        <v>1059.3</v>
      </c>
      <c r="IT58" s="72">
        <v>1059.3</v>
      </c>
      <c r="IU58" s="86" t="s">
        <v>1255</v>
      </c>
      <c r="IV58" s="86" t="s">
        <v>1255</v>
      </c>
      <c r="IW58" s="86" t="s">
        <v>1255</v>
      </c>
      <c r="IX58" s="86" t="s">
        <v>1255</v>
      </c>
      <c r="IY58" s="86" t="s">
        <v>1255</v>
      </c>
      <c r="IZ58" s="86" t="s">
        <v>1255</v>
      </c>
      <c r="JA58" s="79">
        <v>37</v>
      </c>
      <c r="JB58" s="79">
        <v>35</v>
      </c>
      <c r="JC58" s="770">
        <v>77</v>
      </c>
      <c r="JD58" s="773">
        <v>0.54300000000000004</v>
      </c>
      <c r="JE58" s="774">
        <v>93.5</v>
      </c>
      <c r="JF58" s="774">
        <v>10.1</v>
      </c>
      <c r="JG58" s="774">
        <v>6.4</v>
      </c>
      <c r="JH58" s="775">
        <v>136333437</v>
      </c>
      <c r="JI58" s="162">
        <v>35.6</v>
      </c>
      <c r="JJ58" s="162">
        <v>55.7</v>
      </c>
      <c r="JK58" s="162" t="s">
        <v>439</v>
      </c>
      <c r="JL58" s="162" t="s">
        <v>439</v>
      </c>
      <c r="JM58" s="162">
        <v>64.099999999999994</v>
      </c>
      <c r="JN58" s="162">
        <v>41.8</v>
      </c>
      <c r="JO58" s="776">
        <v>2562</v>
      </c>
      <c r="JP58" s="776">
        <v>483886200</v>
      </c>
      <c r="JQ58" s="776">
        <v>305515316.42000002</v>
      </c>
      <c r="JR58" s="776">
        <v>5210</v>
      </c>
      <c r="JS58" s="72">
        <v>32</v>
      </c>
      <c r="JT58" s="72">
        <v>29.4</v>
      </c>
      <c r="JU58" s="71">
        <v>41171</v>
      </c>
      <c r="JV58" s="71">
        <v>834</v>
      </c>
      <c r="JW58" s="71">
        <v>948</v>
      </c>
      <c r="JX58" s="71">
        <v>3934</v>
      </c>
      <c r="JY58" s="71">
        <v>4018</v>
      </c>
      <c r="JZ58" s="71">
        <v>4030</v>
      </c>
      <c r="KA58" s="71">
        <v>5117</v>
      </c>
      <c r="KB58" s="71">
        <v>6217</v>
      </c>
      <c r="KC58" s="71">
        <v>7397</v>
      </c>
      <c r="KD58" s="71">
        <v>6765</v>
      </c>
      <c r="KE58" s="71">
        <v>6122</v>
      </c>
      <c r="KF58" s="71">
        <v>5595</v>
      </c>
      <c r="KG58" s="71">
        <v>4529</v>
      </c>
      <c r="KH58" s="71">
        <v>6190</v>
      </c>
      <c r="KI58" s="86" t="s">
        <v>1255</v>
      </c>
      <c r="KJ58" s="86" t="s">
        <v>1255</v>
      </c>
      <c r="KK58" s="86" t="s">
        <v>1255</v>
      </c>
      <c r="KL58" s="86" t="s">
        <v>1255</v>
      </c>
      <c r="KM58" s="71">
        <v>5256</v>
      </c>
      <c r="KN58" s="71">
        <v>5033</v>
      </c>
      <c r="KO58" s="71">
        <v>4723</v>
      </c>
      <c r="KP58" s="71">
        <v>5234</v>
      </c>
      <c r="KQ58" s="71">
        <v>6531</v>
      </c>
      <c r="KR58" s="71">
        <v>7516</v>
      </c>
      <c r="KS58" s="71">
        <v>8816</v>
      </c>
      <c r="KT58" s="71">
        <v>8211</v>
      </c>
      <c r="KU58" s="71">
        <v>7984</v>
      </c>
      <c r="KV58" s="71">
        <v>8713</v>
      </c>
      <c r="KW58" s="71">
        <v>10386</v>
      </c>
      <c r="KX58" s="71">
        <v>42945</v>
      </c>
      <c r="KY58" s="86" t="s">
        <v>1255</v>
      </c>
      <c r="KZ58" s="86" t="s">
        <v>1255</v>
      </c>
      <c r="LA58" s="86" t="s">
        <v>1255</v>
      </c>
      <c r="LB58" s="86" t="s">
        <v>1255</v>
      </c>
    </row>
    <row r="59" spans="1:314" s="786" customFormat="1" ht="12" customHeight="1">
      <c r="A59" s="3">
        <v>372013</v>
      </c>
      <c r="B59" s="570" t="s">
        <v>741</v>
      </c>
      <c r="C59" s="94">
        <v>375.65</v>
      </c>
      <c r="D59" s="71">
        <v>421959</v>
      </c>
      <c r="E59" s="72">
        <v>12.86</v>
      </c>
      <c r="F59" s="72">
        <v>58.72</v>
      </c>
      <c r="G59" s="72">
        <v>28.43</v>
      </c>
      <c r="H59" s="79">
        <v>19557</v>
      </c>
      <c r="I59" s="79">
        <v>42284</v>
      </c>
      <c r="J59" s="79">
        <v>66233</v>
      </c>
      <c r="K59" s="71">
        <v>61632</v>
      </c>
      <c r="L59" s="71">
        <v>201055</v>
      </c>
      <c r="M59" s="71">
        <v>4675</v>
      </c>
      <c r="N59" s="71">
        <v>13283</v>
      </c>
      <c r="O59" s="71">
        <v>13617</v>
      </c>
      <c r="P59" s="71">
        <v>1977</v>
      </c>
      <c r="Q59" s="71">
        <v>2956</v>
      </c>
      <c r="R59" s="79">
        <v>413337</v>
      </c>
      <c r="S59" s="71">
        <v>417496</v>
      </c>
      <c r="T59" s="71">
        <v>428831</v>
      </c>
      <c r="U59" s="71">
        <v>298976</v>
      </c>
      <c r="V59" s="71">
        <v>2505112</v>
      </c>
      <c r="W59" s="71">
        <v>1021619</v>
      </c>
      <c r="X59" s="71">
        <v>1339960</v>
      </c>
      <c r="Y59" s="86">
        <v>69</v>
      </c>
      <c r="Z59" s="765">
        <v>135</v>
      </c>
      <c r="AA59" s="86">
        <v>34</v>
      </c>
      <c r="AB59" s="86">
        <v>0</v>
      </c>
      <c r="AC59" s="86">
        <v>0</v>
      </c>
      <c r="AD59" s="87">
        <v>139663</v>
      </c>
      <c r="AE59" s="71">
        <v>7310</v>
      </c>
      <c r="AF59" s="71">
        <v>2458</v>
      </c>
      <c r="AG59" s="71">
        <v>1500</v>
      </c>
      <c r="AH59" s="71">
        <v>52225</v>
      </c>
      <c r="AI59" s="71">
        <v>2001</v>
      </c>
      <c r="AJ59" s="94">
        <v>70.099999999999994</v>
      </c>
      <c r="AK59" s="765">
        <v>37</v>
      </c>
      <c r="AL59" s="71">
        <v>2872</v>
      </c>
      <c r="AM59" s="74">
        <v>51</v>
      </c>
      <c r="AN59" s="71">
        <v>22369</v>
      </c>
      <c r="AO59" s="71">
        <v>1438</v>
      </c>
      <c r="AP59" s="71">
        <v>218</v>
      </c>
      <c r="AQ59" s="102">
        <v>23</v>
      </c>
      <c r="AR59" s="71">
        <v>10887</v>
      </c>
      <c r="AS59" s="71">
        <v>818</v>
      </c>
      <c r="AT59" s="71">
        <v>1</v>
      </c>
      <c r="AU59" s="71">
        <v>504</v>
      </c>
      <c r="AV59" s="71">
        <v>21</v>
      </c>
      <c r="AW59" s="71">
        <v>42</v>
      </c>
      <c r="AX59" s="71">
        <v>15</v>
      </c>
      <c r="AY59" s="71">
        <v>1458</v>
      </c>
      <c r="AZ59" s="72">
        <v>64.7</v>
      </c>
      <c r="BA59" s="72">
        <v>14.1</v>
      </c>
      <c r="BB59" s="72">
        <v>100</v>
      </c>
      <c r="BC59" s="72">
        <v>109.1</v>
      </c>
      <c r="BD59" s="72">
        <v>106.1</v>
      </c>
      <c r="BE59" s="72">
        <v>1.4</v>
      </c>
      <c r="BF59" s="86">
        <v>68</v>
      </c>
      <c r="BG59" s="102">
        <v>36</v>
      </c>
      <c r="BH59" s="102">
        <v>31</v>
      </c>
      <c r="BI59" s="102">
        <v>3</v>
      </c>
      <c r="BJ59" s="102">
        <v>6</v>
      </c>
      <c r="BK59" s="86">
        <v>17</v>
      </c>
      <c r="BL59" s="86">
        <v>17</v>
      </c>
      <c r="BM59" s="102">
        <v>27</v>
      </c>
      <c r="BN59" s="102">
        <v>23</v>
      </c>
      <c r="BO59" s="74">
        <v>13</v>
      </c>
      <c r="BP59" s="71">
        <v>34767</v>
      </c>
      <c r="BQ59" s="74">
        <v>1</v>
      </c>
      <c r="BR59" s="71">
        <v>52622</v>
      </c>
      <c r="BS59" s="74">
        <v>9</v>
      </c>
      <c r="BT59" s="71">
        <v>90664</v>
      </c>
      <c r="BU59" s="74">
        <v>6</v>
      </c>
      <c r="BV59" s="71">
        <v>2337</v>
      </c>
      <c r="BW59" s="72">
        <v>52.2</v>
      </c>
      <c r="BX59" s="86">
        <v>1</v>
      </c>
      <c r="BY59" s="86">
        <v>3</v>
      </c>
      <c r="BZ59" s="86">
        <v>220</v>
      </c>
      <c r="CA59" s="86">
        <v>7566</v>
      </c>
      <c r="CB59" s="72">
        <v>69.599999999999994</v>
      </c>
      <c r="CC59" s="101">
        <v>1.45</v>
      </c>
      <c r="CD59" s="72">
        <v>29.6</v>
      </c>
      <c r="CE59" s="72">
        <v>3.460794250437667</v>
      </c>
      <c r="CF59" s="72">
        <v>62.208919999999999</v>
      </c>
      <c r="CG59" s="74">
        <v>33</v>
      </c>
      <c r="CH59" s="71">
        <v>6422</v>
      </c>
      <c r="CI59" s="74">
        <v>425</v>
      </c>
      <c r="CJ59" s="71">
        <v>1262</v>
      </c>
      <c r="CK59" s="71">
        <v>4570</v>
      </c>
      <c r="CL59" s="71">
        <v>1188</v>
      </c>
      <c r="CM59" s="74">
        <v>313</v>
      </c>
      <c r="CN59" s="74">
        <v>771</v>
      </c>
      <c r="CO59" s="94">
        <v>1.4</v>
      </c>
      <c r="CP59" s="71" t="s">
        <v>439</v>
      </c>
      <c r="CQ59" s="74">
        <v>4</v>
      </c>
      <c r="CR59" s="74">
        <v>15</v>
      </c>
      <c r="CS59" s="74">
        <v>1</v>
      </c>
      <c r="CT59" s="74">
        <v>2</v>
      </c>
      <c r="CU59" s="74">
        <v>200</v>
      </c>
      <c r="CV59" s="74">
        <v>29</v>
      </c>
      <c r="CW59" s="71">
        <v>1727</v>
      </c>
      <c r="CX59" s="74">
        <v>17</v>
      </c>
      <c r="CY59" s="71">
        <v>1241</v>
      </c>
      <c r="CZ59" s="86">
        <v>51</v>
      </c>
      <c r="DA59" s="86">
        <v>972</v>
      </c>
      <c r="DB59" s="86">
        <v>15</v>
      </c>
      <c r="DC59" s="86">
        <v>161</v>
      </c>
      <c r="DD59" s="86">
        <v>13</v>
      </c>
      <c r="DE59" s="86">
        <v>348</v>
      </c>
      <c r="DF59" s="71">
        <v>17302</v>
      </c>
      <c r="DG59" s="71">
        <v>3488</v>
      </c>
      <c r="DH59" s="87">
        <v>2790</v>
      </c>
      <c r="DI59" s="87">
        <v>1817396.8359999999</v>
      </c>
      <c r="DJ59" s="87">
        <v>530506.05700000003</v>
      </c>
      <c r="DK59" s="87">
        <v>764311.79</v>
      </c>
      <c r="DL59" s="71">
        <v>119749</v>
      </c>
      <c r="DM59" s="74">
        <v>1</v>
      </c>
      <c r="DN59" s="87">
        <v>25485</v>
      </c>
      <c r="DO59" s="87">
        <v>2802</v>
      </c>
      <c r="DP59" s="87">
        <v>1944</v>
      </c>
      <c r="DQ59" s="86">
        <v>0</v>
      </c>
      <c r="DR59" s="86">
        <v>1518</v>
      </c>
      <c r="DS59" s="145">
        <v>13885</v>
      </c>
      <c r="DT59" s="71">
        <v>17643</v>
      </c>
      <c r="DU59" s="71">
        <v>3367</v>
      </c>
      <c r="DV59" s="71">
        <v>3474</v>
      </c>
      <c r="DW59" s="86">
        <v>357</v>
      </c>
      <c r="DX59" s="86">
        <v>358</v>
      </c>
      <c r="DY59" s="86">
        <v>22</v>
      </c>
      <c r="DZ59" s="86">
        <v>2096</v>
      </c>
      <c r="EA59" s="86">
        <v>72</v>
      </c>
      <c r="EB59" s="86">
        <v>16890</v>
      </c>
      <c r="EC59" s="86">
        <v>1192</v>
      </c>
      <c r="ED59" s="766">
        <v>117</v>
      </c>
      <c r="EE59" s="71">
        <v>13632</v>
      </c>
      <c r="EF59" s="767">
        <v>11243</v>
      </c>
      <c r="EG59" s="74">
        <v>19</v>
      </c>
      <c r="EH59" s="768">
        <v>2475</v>
      </c>
      <c r="EI59" s="86">
        <v>103</v>
      </c>
      <c r="EJ59" s="86">
        <v>95</v>
      </c>
      <c r="EK59" s="72">
        <v>72.150000000000006</v>
      </c>
      <c r="EL59" s="86">
        <v>60</v>
      </c>
      <c r="EM59" s="86">
        <v>85</v>
      </c>
      <c r="EN59" s="86">
        <v>1801</v>
      </c>
      <c r="EO59" s="87">
        <v>559</v>
      </c>
      <c r="EP59" s="87">
        <v>85</v>
      </c>
      <c r="EQ59" s="87">
        <v>2745</v>
      </c>
      <c r="ER59" s="71">
        <v>3076</v>
      </c>
      <c r="ES59" s="72">
        <v>94.3</v>
      </c>
      <c r="ET59" s="72">
        <v>94.2</v>
      </c>
      <c r="EU59" s="87">
        <v>342</v>
      </c>
      <c r="EV59" s="72">
        <v>14.8</v>
      </c>
      <c r="EW59" s="87">
        <v>78668</v>
      </c>
      <c r="EX59" s="72">
        <v>43.5</v>
      </c>
      <c r="EY59" s="87">
        <v>456426.8</v>
      </c>
      <c r="EZ59" s="162">
        <v>5.8</v>
      </c>
      <c r="FA59" s="86">
        <v>402</v>
      </c>
      <c r="FB59" s="86">
        <v>20</v>
      </c>
      <c r="FC59" s="120">
        <v>9182</v>
      </c>
      <c r="FD59" s="86">
        <v>101</v>
      </c>
      <c r="FE59" s="86" t="s">
        <v>1255</v>
      </c>
      <c r="FF59" s="86">
        <v>66.7</v>
      </c>
      <c r="FG59" s="72">
        <v>69.2</v>
      </c>
      <c r="FH59" s="71">
        <v>136117</v>
      </c>
      <c r="FI59" s="71">
        <v>4730</v>
      </c>
      <c r="FJ59" s="71">
        <v>2</v>
      </c>
      <c r="FK59" s="768">
        <v>131387</v>
      </c>
      <c r="FL59" s="71">
        <v>97259</v>
      </c>
      <c r="FM59" s="71">
        <v>23990</v>
      </c>
      <c r="FN59" s="71">
        <v>10138</v>
      </c>
      <c r="FO59" s="71" t="s">
        <v>439</v>
      </c>
      <c r="FP59" s="769">
        <v>18.3</v>
      </c>
      <c r="FQ59" s="766">
        <v>303</v>
      </c>
      <c r="FR59" s="770">
        <v>9.36</v>
      </c>
      <c r="FS59" s="767">
        <v>8635</v>
      </c>
      <c r="FT59" s="86">
        <v>0</v>
      </c>
      <c r="FU59" s="86">
        <v>60</v>
      </c>
      <c r="FV59" s="86">
        <v>171</v>
      </c>
      <c r="FW59" s="96">
        <v>48</v>
      </c>
      <c r="FX59" s="95">
        <v>1560</v>
      </c>
      <c r="FY59" s="149">
        <v>63.056326266734906</v>
      </c>
      <c r="FZ59" s="145">
        <v>48600</v>
      </c>
      <c r="GA59" s="770">
        <v>99.4</v>
      </c>
      <c r="GB59" s="770">
        <v>91.7</v>
      </c>
      <c r="GC59" s="72">
        <v>64.2</v>
      </c>
      <c r="GD59" s="80">
        <v>44.3</v>
      </c>
      <c r="GE59" s="771">
        <v>150</v>
      </c>
      <c r="GF59" s="766">
        <v>14</v>
      </c>
      <c r="GG59" s="766">
        <v>77</v>
      </c>
      <c r="GH59" s="86">
        <v>1737</v>
      </c>
      <c r="GI59" s="86">
        <v>10</v>
      </c>
      <c r="GJ59" s="86">
        <v>2034</v>
      </c>
      <c r="GK59" s="86">
        <v>1719</v>
      </c>
      <c r="GL59" s="86">
        <v>4</v>
      </c>
      <c r="GM59" s="768">
        <v>3765266</v>
      </c>
      <c r="GN59" s="772">
        <v>6981</v>
      </c>
      <c r="GO59" s="86">
        <v>16843476</v>
      </c>
      <c r="GP59" s="86">
        <v>10708001</v>
      </c>
      <c r="GQ59" s="71">
        <v>21430</v>
      </c>
      <c r="GR59" s="74">
        <v>110</v>
      </c>
      <c r="GS59" s="71">
        <v>3107</v>
      </c>
      <c r="GT59" s="71">
        <v>18213</v>
      </c>
      <c r="GU59" s="71">
        <v>208560</v>
      </c>
      <c r="GV59" s="71">
        <v>801</v>
      </c>
      <c r="GW59" s="71">
        <v>34602</v>
      </c>
      <c r="GX59" s="71">
        <v>173157</v>
      </c>
      <c r="GY59" s="71">
        <v>1741</v>
      </c>
      <c r="GZ59" s="71">
        <v>15537</v>
      </c>
      <c r="HA59" s="71">
        <v>1556738</v>
      </c>
      <c r="HB59" s="71">
        <v>2891</v>
      </c>
      <c r="HC59" s="71">
        <v>25838</v>
      </c>
      <c r="HD59" s="71">
        <v>611570</v>
      </c>
      <c r="HE59" s="71">
        <v>550</v>
      </c>
      <c r="HF59" s="71">
        <v>15326</v>
      </c>
      <c r="HG59" s="71">
        <v>392680.57</v>
      </c>
      <c r="HH59" s="74">
        <v>302</v>
      </c>
      <c r="HI59" s="86">
        <v>12431</v>
      </c>
      <c r="HJ59" s="86">
        <v>233830</v>
      </c>
      <c r="HK59" s="88">
        <v>81.52</v>
      </c>
      <c r="HL59" s="136">
        <v>877.2</v>
      </c>
      <c r="HM59" s="71">
        <v>7089</v>
      </c>
      <c r="HN59" s="71">
        <v>3626</v>
      </c>
      <c r="HO59" s="87">
        <v>326</v>
      </c>
      <c r="HP59" s="136">
        <v>116.8</v>
      </c>
      <c r="HQ59" s="87">
        <v>41</v>
      </c>
      <c r="HR59" s="136">
        <v>28.2</v>
      </c>
      <c r="HS59" s="87">
        <v>7</v>
      </c>
      <c r="HT59" s="71">
        <v>2385580</v>
      </c>
      <c r="HU59" s="71">
        <v>13272672</v>
      </c>
      <c r="HV59" s="86">
        <v>1524343</v>
      </c>
      <c r="HW59" s="86">
        <v>2290084</v>
      </c>
      <c r="HX59" s="799">
        <v>139472</v>
      </c>
      <c r="HY59" s="86">
        <v>10160</v>
      </c>
      <c r="HZ59" s="86">
        <v>15650</v>
      </c>
      <c r="IA59" s="86">
        <v>222210</v>
      </c>
      <c r="IB59" s="86">
        <v>193760</v>
      </c>
      <c r="IC59" s="85">
        <v>15801</v>
      </c>
      <c r="ID59" s="85">
        <v>2479888</v>
      </c>
      <c r="IE59" s="85">
        <v>0</v>
      </c>
      <c r="IF59" s="79">
        <v>105</v>
      </c>
      <c r="IG59" s="79">
        <v>0</v>
      </c>
      <c r="IH59" s="85">
        <v>81</v>
      </c>
      <c r="II59" s="79">
        <v>0</v>
      </c>
      <c r="IJ59" s="85">
        <v>121047</v>
      </c>
      <c r="IK59" s="71">
        <v>248943</v>
      </c>
      <c r="IL59" s="79">
        <v>1800</v>
      </c>
      <c r="IM59" s="134">
        <v>4110</v>
      </c>
      <c r="IN59" s="112">
        <v>42.06</v>
      </c>
      <c r="IO59" s="85">
        <v>213549</v>
      </c>
      <c r="IP59" s="162">
        <v>8</v>
      </c>
      <c r="IQ59" s="94">
        <v>2.5</v>
      </c>
      <c r="IR59" s="94">
        <v>2</v>
      </c>
      <c r="IS59" s="72">
        <v>1141.5999999999999</v>
      </c>
      <c r="IT59" s="72">
        <v>1141.5999999999999</v>
      </c>
      <c r="IU59" s="86" t="s">
        <v>1255</v>
      </c>
      <c r="IV59" s="86" t="s">
        <v>1255</v>
      </c>
      <c r="IW59" s="86" t="s">
        <v>1255</v>
      </c>
      <c r="IX59" s="86" t="s">
        <v>1255</v>
      </c>
      <c r="IY59" s="86" t="s">
        <v>1255</v>
      </c>
      <c r="IZ59" s="86" t="s">
        <v>1255</v>
      </c>
      <c r="JA59" s="781">
        <v>4</v>
      </c>
      <c r="JB59" s="79">
        <v>21</v>
      </c>
      <c r="JC59" s="770">
        <v>53</v>
      </c>
      <c r="JD59" s="773">
        <v>0.79900000000000004</v>
      </c>
      <c r="JE59" s="774">
        <v>89.8</v>
      </c>
      <c r="JF59" s="774">
        <v>7.2</v>
      </c>
      <c r="JG59" s="774">
        <v>3.8</v>
      </c>
      <c r="JH59" s="775">
        <v>180197465</v>
      </c>
      <c r="JI59" s="162">
        <v>40.4</v>
      </c>
      <c r="JJ59" s="162">
        <v>57.6</v>
      </c>
      <c r="JK59" s="162" t="s">
        <v>439</v>
      </c>
      <c r="JL59" s="162" t="s">
        <v>439</v>
      </c>
      <c r="JM59" s="162">
        <v>68</v>
      </c>
      <c r="JN59" s="162">
        <v>43</v>
      </c>
      <c r="JO59" s="776">
        <v>3750</v>
      </c>
      <c r="JP59" s="776">
        <v>890671147</v>
      </c>
      <c r="JQ59" s="776">
        <v>1024096769.26</v>
      </c>
      <c r="JR59" s="776">
        <v>10448</v>
      </c>
      <c r="JS59" s="72">
        <v>28.3</v>
      </c>
      <c r="JT59" s="72">
        <v>38.299999999999997</v>
      </c>
      <c r="JU59" s="71">
        <v>73733</v>
      </c>
      <c r="JV59" s="71">
        <v>1239</v>
      </c>
      <c r="JW59" s="71">
        <v>1280</v>
      </c>
      <c r="JX59" s="71">
        <v>6175</v>
      </c>
      <c r="JY59" s="71">
        <v>7575</v>
      </c>
      <c r="JZ59" s="71">
        <v>8166</v>
      </c>
      <c r="KA59" s="71">
        <v>9647</v>
      </c>
      <c r="KB59" s="71">
        <v>11562</v>
      </c>
      <c r="KC59" s="71">
        <v>13653</v>
      </c>
      <c r="KD59" s="71">
        <v>10958</v>
      </c>
      <c r="KE59" s="71">
        <v>9271</v>
      </c>
      <c r="KF59" s="71">
        <v>7442</v>
      </c>
      <c r="KG59" s="71">
        <v>5477</v>
      </c>
      <c r="KH59" s="71">
        <v>7494</v>
      </c>
      <c r="KI59" s="86" t="s">
        <v>1255</v>
      </c>
      <c r="KJ59" s="86" t="s">
        <v>1255</v>
      </c>
      <c r="KK59" s="86" t="s">
        <v>1255</v>
      </c>
      <c r="KL59" s="86" t="s">
        <v>1255</v>
      </c>
      <c r="KM59" s="71">
        <v>9146</v>
      </c>
      <c r="KN59" s="71">
        <v>8176</v>
      </c>
      <c r="KO59" s="71">
        <v>8782</v>
      </c>
      <c r="KP59" s="71">
        <v>10289</v>
      </c>
      <c r="KQ59" s="71">
        <v>12148</v>
      </c>
      <c r="KR59" s="71">
        <v>14151</v>
      </c>
      <c r="KS59" s="71">
        <v>16471</v>
      </c>
      <c r="KT59" s="71">
        <v>13571</v>
      </c>
      <c r="KU59" s="71">
        <v>12273</v>
      </c>
      <c r="KV59" s="71">
        <v>12211</v>
      </c>
      <c r="KW59" s="71">
        <v>13704</v>
      </c>
      <c r="KX59" s="71">
        <v>51867</v>
      </c>
      <c r="KY59" s="86" t="s">
        <v>1255</v>
      </c>
      <c r="KZ59" s="86" t="s">
        <v>1255</v>
      </c>
      <c r="LA59" s="86" t="s">
        <v>1255</v>
      </c>
      <c r="LB59" s="86" t="s">
        <v>1255</v>
      </c>
    </row>
    <row r="60" spans="1:314" ht="12" customHeight="1">
      <c r="A60" s="3">
        <v>382019</v>
      </c>
      <c r="B60" s="555" t="s">
        <v>869</v>
      </c>
      <c r="C60" s="94">
        <v>429.35</v>
      </c>
      <c r="D60" s="71">
        <v>505521</v>
      </c>
      <c r="E60" s="72">
        <v>12.4</v>
      </c>
      <c r="F60" s="72">
        <v>59</v>
      </c>
      <c r="G60" s="72">
        <v>28.6</v>
      </c>
      <c r="H60" s="79">
        <v>22314</v>
      </c>
      <c r="I60" s="79">
        <v>48985</v>
      </c>
      <c r="J60" s="79">
        <v>76761</v>
      </c>
      <c r="K60" s="71">
        <v>73401</v>
      </c>
      <c r="L60" s="71">
        <v>253393</v>
      </c>
      <c r="M60" s="71">
        <v>3237</v>
      </c>
      <c r="N60" s="71">
        <v>14811</v>
      </c>
      <c r="O60" s="71">
        <v>14975</v>
      </c>
      <c r="P60" s="71">
        <v>2415</v>
      </c>
      <c r="Q60" s="71">
        <v>3446</v>
      </c>
      <c r="R60" s="86">
        <v>506960</v>
      </c>
      <c r="S60" s="71">
        <v>511192</v>
      </c>
      <c r="T60" s="71">
        <v>513879</v>
      </c>
      <c r="U60" s="71">
        <v>214358</v>
      </c>
      <c r="V60" s="71">
        <v>1487094</v>
      </c>
      <c r="W60" s="71">
        <v>482644</v>
      </c>
      <c r="X60" s="71">
        <v>809029</v>
      </c>
      <c r="Y60" s="86">
        <v>0</v>
      </c>
      <c r="Z60" s="765">
        <v>132</v>
      </c>
      <c r="AA60" s="86">
        <v>30</v>
      </c>
      <c r="AB60" s="86">
        <v>0</v>
      </c>
      <c r="AC60" s="86">
        <v>0</v>
      </c>
      <c r="AD60" s="87" t="s">
        <v>439</v>
      </c>
      <c r="AE60" s="71">
        <v>2731</v>
      </c>
      <c r="AF60" s="71">
        <v>3367</v>
      </c>
      <c r="AG60" s="71">
        <v>2987</v>
      </c>
      <c r="AH60" s="71">
        <v>192404</v>
      </c>
      <c r="AI60" s="71">
        <v>2725</v>
      </c>
      <c r="AJ60" s="94">
        <v>30.36</v>
      </c>
      <c r="AK60" s="765">
        <v>41</v>
      </c>
      <c r="AL60" s="71">
        <v>5588</v>
      </c>
      <c r="AM60" s="74">
        <v>59</v>
      </c>
      <c r="AN60" s="71">
        <v>26197</v>
      </c>
      <c r="AO60" s="71">
        <v>1502</v>
      </c>
      <c r="AP60" s="71">
        <v>285</v>
      </c>
      <c r="AQ60" s="102">
        <v>29</v>
      </c>
      <c r="AR60" s="71">
        <v>11974</v>
      </c>
      <c r="AS60" s="71">
        <v>858</v>
      </c>
      <c r="AT60" s="71">
        <v>6</v>
      </c>
      <c r="AU60" s="71">
        <v>646</v>
      </c>
      <c r="AV60" s="71">
        <v>26</v>
      </c>
      <c r="AW60" s="71">
        <v>0</v>
      </c>
      <c r="AX60" s="71" t="s">
        <v>439</v>
      </c>
      <c r="AY60" s="71" t="s">
        <v>439</v>
      </c>
      <c r="AZ60" s="72" t="s">
        <v>439</v>
      </c>
      <c r="BA60" s="72" t="s">
        <v>439</v>
      </c>
      <c r="BB60" s="72">
        <v>100</v>
      </c>
      <c r="BC60" s="72">
        <v>125.6</v>
      </c>
      <c r="BD60" s="72">
        <v>120.9</v>
      </c>
      <c r="BE60" s="72">
        <v>0</v>
      </c>
      <c r="BF60" s="86">
        <v>31</v>
      </c>
      <c r="BG60" s="102">
        <v>31</v>
      </c>
      <c r="BH60" s="102">
        <v>27</v>
      </c>
      <c r="BI60" s="102">
        <v>13</v>
      </c>
      <c r="BJ60" s="102">
        <v>76</v>
      </c>
      <c r="BK60" s="86">
        <v>14</v>
      </c>
      <c r="BL60" s="86">
        <v>14</v>
      </c>
      <c r="BM60" s="102">
        <v>31</v>
      </c>
      <c r="BN60" s="102">
        <v>27</v>
      </c>
      <c r="BO60" s="74">
        <v>8</v>
      </c>
      <c r="BP60" s="71">
        <v>18950</v>
      </c>
      <c r="BQ60" s="74">
        <v>1</v>
      </c>
      <c r="BR60" s="71">
        <v>16822</v>
      </c>
      <c r="BS60" s="74">
        <v>2</v>
      </c>
      <c r="BT60" s="71">
        <v>76185</v>
      </c>
      <c r="BU60" s="74">
        <v>3</v>
      </c>
      <c r="BV60" s="71">
        <v>4527</v>
      </c>
      <c r="BW60" s="72">
        <v>35</v>
      </c>
      <c r="BX60" s="86">
        <v>3</v>
      </c>
      <c r="BY60" s="86">
        <v>5</v>
      </c>
      <c r="BZ60" s="86">
        <v>734</v>
      </c>
      <c r="CA60" s="86">
        <v>15172</v>
      </c>
      <c r="CB60" s="72">
        <v>55.6</v>
      </c>
      <c r="CC60" s="101">
        <v>1.23</v>
      </c>
      <c r="CD60" s="72">
        <v>25.7</v>
      </c>
      <c r="CE60" s="72">
        <v>4.1374203600573871</v>
      </c>
      <c r="CF60" s="72">
        <v>60.899259999999998</v>
      </c>
      <c r="CG60" s="74">
        <v>41</v>
      </c>
      <c r="CH60" s="71">
        <v>8264</v>
      </c>
      <c r="CI60" s="74">
        <v>501</v>
      </c>
      <c r="CJ60" s="71">
        <v>1645</v>
      </c>
      <c r="CK60" s="71">
        <v>5872</v>
      </c>
      <c r="CL60" s="71">
        <v>1423</v>
      </c>
      <c r="CM60" s="74">
        <v>459</v>
      </c>
      <c r="CN60" s="74">
        <v>976</v>
      </c>
      <c r="CO60" s="94">
        <v>1.26</v>
      </c>
      <c r="CP60" s="71">
        <v>0</v>
      </c>
      <c r="CQ60" s="74">
        <v>1</v>
      </c>
      <c r="CR60" s="74">
        <v>34</v>
      </c>
      <c r="CS60" s="74">
        <v>3</v>
      </c>
      <c r="CT60" s="74">
        <v>2</v>
      </c>
      <c r="CU60" s="74">
        <v>300</v>
      </c>
      <c r="CV60" s="74">
        <v>26</v>
      </c>
      <c r="CW60" s="71">
        <v>1653</v>
      </c>
      <c r="CX60" s="74">
        <v>15</v>
      </c>
      <c r="CY60" s="71">
        <v>1274</v>
      </c>
      <c r="CZ60" s="86">
        <v>126</v>
      </c>
      <c r="DA60" s="86">
        <v>2099</v>
      </c>
      <c r="DB60" s="86">
        <v>14</v>
      </c>
      <c r="DC60" s="86">
        <v>97</v>
      </c>
      <c r="DD60" s="86">
        <v>53</v>
      </c>
      <c r="DE60" s="86">
        <v>1323</v>
      </c>
      <c r="DF60" s="71">
        <v>19675</v>
      </c>
      <c r="DG60" s="71">
        <v>5251</v>
      </c>
      <c r="DH60" s="87">
        <v>2524</v>
      </c>
      <c r="DI60" s="87">
        <v>1884054.5560000001</v>
      </c>
      <c r="DJ60" s="87">
        <v>1041908.883</v>
      </c>
      <c r="DK60" s="87">
        <v>695617.27800000005</v>
      </c>
      <c r="DL60" s="71">
        <v>143853</v>
      </c>
      <c r="DM60" s="74">
        <v>13</v>
      </c>
      <c r="DN60" s="87">
        <v>31447</v>
      </c>
      <c r="DO60" s="87">
        <v>3274</v>
      </c>
      <c r="DP60" s="87">
        <v>2559</v>
      </c>
      <c r="DQ60" s="86">
        <v>442</v>
      </c>
      <c r="DR60" s="86">
        <v>2114</v>
      </c>
      <c r="DS60" s="145">
        <v>11033</v>
      </c>
      <c r="DT60" s="79">
        <v>17593</v>
      </c>
      <c r="DU60" s="79">
        <v>4551</v>
      </c>
      <c r="DV60" s="71">
        <v>4691</v>
      </c>
      <c r="DW60" s="86">
        <v>576</v>
      </c>
      <c r="DX60" s="86">
        <v>463</v>
      </c>
      <c r="DY60" s="86">
        <v>4</v>
      </c>
      <c r="DZ60" s="86">
        <v>3900</v>
      </c>
      <c r="EA60" s="86">
        <v>79</v>
      </c>
      <c r="EB60" s="86">
        <v>16197.7</v>
      </c>
      <c r="EC60" s="86">
        <v>2622</v>
      </c>
      <c r="ED60" s="766">
        <v>123</v>
      </c>
      <c r="EE60" s="71">
        <v>11750</v>
      </c>
      <c r="EF60" s="767">
        <v>10248</v>
      </c>
      <c r="EG60" s="74">
        <v>0</v>
      </c>
      <c r="EH60" s="768">
        <v>1495</v>
      </c>
      <c r="EI60" s="86">
        <v>92</v>
      </c>
      <c r="EJ60" s="86">
        <v>109</v>
      </c>
      <c r="EK60" s="72">
        <v>57.8</v>
      </c>
      <c r="EL60" s="86">
        <v>59</v>
      </c>
      <c r="EM60" s="86">
        <v>322</v>
      </c>
      <c r="EN60" s="86">
        <v>576</v>
      </c>
      <c r="EO60" s="87">
        <v>356</v>
      </c>
      <c r="EP60" s="87">
        <v>20</v>
      </c>
      <c r="EQ60" s="87">
        <v>2718</v>
      </c>
      <c r="ER60" s="71">
        <v>3451</v>
      </c>
      <c r="ES60" s="72">
        <v>90.3</v>
      </c>
      <c r="ET60" s="72">
        <v>90</v>
      </c>
      <c r="EU60" s="87">
        <v>1139</v>
      </c>
      <c r="EV60" s="72">
        <v>22.1</v>
      </c>
      <c r="EW60" s="87">
        <v>102458</v>
      </c>
      <c r="EX60" s="72">
        <v>29.5</v>
      </c>
      <c r="EY60" s="87">
        <v>418203</v>
      </c>
      <c r="EZ60" s="162">
        <v>5.4</v>
      </c>
      <c r="FA60" s="86">
        <v>315</v>
      </c>
      <c r="FB60" s="86">
        <v>14</v>
      </c>
      <c r="FC60" s="125">
        <v>15723</v>
      </c>
      <c r="FD60" s="86">
        <v>265</v>
      </c>
      <c r="FE60" s="86" t="s">
        <v>1255</v>
      </c>
      <c r="FF60" s="86">
        <v>100</v>
      </c>
      <c r="FG60" s="72">
        <v>100</v>
      </c>
      <c r="FH60" s="71">
        <v>142008</v>
      </c>
      <c r="FI60" s="71">
        <v>31755</v>
      </c>
      <c r="FJ60" s="71">
        <v>472</v>
      </c>
      <c r="FK60" s="768">
        <v>110253</v>
      </c>
      <c r="FL60" s="71">
        <v>84416</v>
      </c>
      <c r="FM60" s="71">
        <v>20779</v>
      </c>
      <c r="FN60" s="71">
        <v>5058</v>
      </c>
      <c r="FO60" s="71" t="s">
        <v>439</v>
      </c>
      <c r="FP60" s="769">
        <v>19.399999999999999</v>
      </c>
      <c r="FQ60" s="766">
        <v>344</v>
      </c>
      <c r="FR60" s="770">
        <v>7.7</v>
      </c>
      <c r="FS60" s="767">
        <v>6969</v>
      </c>
      <c r="FT60" s="86">
        <v>105</v>
      </c>
      <c r="FU60" s="86">
        <v>225</v>
      </c>
      <c r="FV60" s="86">
        <v>686</v>
      </c>
      <c r="FW60" s="131">
        <v>87</v>
      </c>
      <c r="FX60" s="126">
        <v>2599</v>
      </c>
      <c r="FY60" s="149">
        <v>56.390914529807254</v>
      </c>
      <c r="FZ60" s="145">
        <v>78100</v>
      </c>
      <c r="GA60" s="770">
        <v>96.84</v>
      </c>
      <c r="GB60" s="770">
        <v>95.59</v>
      </c>
      <c r="GC60" s="72">
        <v>65.2</v>
      </c>
      <c r="GD60" s="80">
        <v>73.900000000000006</v>
      </c>
      <c r="GE60" s="771">
        <v>113</v>
      </c>
      <c r="GF60" s="766">
        <v>11</v>
      </c>
      <c r="GG60" s="766">
        <v>82</v>
      </c>
      <c r="GH60" s="86">
        <v>1039</v>
      </c>
      <c r="GI60" s="86">
        <v>11</v>
      </c>
      <c r="GJ60" s="86">
        <v>2631</v>
      </c>
      <c r="GK60" s="86">
        <v>2088</v>
      </c>
      <c r="GL60" s="86">
        <v>4</v>
      </c>
      <c r="GM60" s="768">
        <v>3956800</v>
      </c>
      <c r="GN60" s="772">
        <v>8686</v>
      </c>
      <c r="GO60" s="86">
        <v>19355087</v>
      </c>
      <c r="GP60" s="86">
        <v>7976980</v>
      </c>
      <c r="GQ60" s="71">
        <v>20693</v>
      </c>
      <c r="GR60" s="74">
        <v>69</v>
      </c>
      <c r="GS60" s="71">
        <v>2805</v>
      </c>
      <c r="GT60" s="71">
        <v>17819</v>
      </c>
      <c r="GU60" s="71">
        <v>220652</v>
      </c>
      <c r="GV60" s="71">
        <v>582</v>
      </c>
      <c r="GW60" s="71">
        <v>30965</v>
      </c>
      <c r="GX60" s="71">
        <v>189105</v>
      </c>
      <c r="GY60" s="71">
        <v>1237</v>
      </c>
      <c r="GZ60" s="71">
        <v>12051</v>
      </c>
      <c r="HA60" s="71">
        <v>1070841</v>
      </c>
      <c r="HB60" s="71">
        <v>2909</v>
      </c>
      <c r="HC60" s="71">
        <v>26055</v>
      </c>
      <c r="HD60" s="71">
        <v>562492</v>
      </c>
      <c r="HE60" s="71">
        <v>375</v>
      </c>
      <c r="HF60" s="71">
        <v>13790</v>
      </c>
      <c r="HG60" s="71">
        <v>408005.62</v>
      </c>
      <c r="HH60" s="74">
        <v>231</v>
      </c>
      <c r="HI60" s="86">
        <v>9856</v>
      </c>
      <c r="HJ60" s="86">
        <v>208880</v>
      </c>
      <c r="HK60" s="88">
        <v>92.96</v>
      </c>
      <c r="HL60" s="86">
        <v>510</v>
      </c>
      <c r="HM60" s="71">
        <v>4455</v>
      </c>
      <c r="HN60" s="71">
        <v>2722</v>
      </c>
      <c r="HO60" s="87">
        <v>882</v>
      </c>
      <c r="HP60" s="136">
        <v>130</v>
      </c>
      <c r="HQ60" s="87">
        <v>51</v>
      </c>
      <c r="HR60" s="136">
        <v>35</v>
      </c>
      <c r="HS60" s="87">
        <v>20</v>
      </c>
      <c r="HT60" s="71">
        <v>1804687</v>
      </c>
      <c r="HU60" s="71">
        <v>10277873</v>
      </c>
      <c r="HV60" s="86">
        <v>1219158</v>
      </c>
      <c r="HW60" s="86">
        <v>1726114</v>
      </c>
      <c r="HX60" s="86">
        <v>233553</v>
      </c>
      <c r="HY60" s="86">
        <v>12530</v>
      </c>
      <c r="HZ60" s="86">
        <v>5380</v>
      </c>
      <c r="IA60" s="86">
        <v>171390</v>
      </c>
      <c r="IB60" s="86">
        <v>126207</v>
      </c>
      <c r="IC60" s="85">
        <v>15350</v>
      </c>
      <c r="ID60" s="85">
        <v>5126000</v>
      </c>
      <c r="IE60" s="85" t="s">
        <v>439</v>
      </c>
      <c r="IF60" s="79">
        <v>121</v>
      </c>
      <c r="IG60" s="79" t="s">
        <v>439</v>
      </c>
      <c r="IH60" s="85">
        <v>107</v>
      </c>
      <c r="II60" s="79" t="s">
        <v>439</v>
      </c>
      <c r="IJ60" s="85">
        <v>132706</v>
      </c>
      <c r="IK60" s="71">
        <v>261369</v>
      </c>
      <c r="IL60" s="79">
        <v>1600</v>
      </c>
      <c r="IM60" s="113">
        <v>0</v>
      </c>
      <c r="IN60" s="112">
        <v>70.61</v>
      </c>
      <c r="IO60" s="85">
        <v>427540</v>
      </c>
      <c r="IP60" s="162">
        <v>0.5</v>
      </c>
      <c r="IQ60" s="94">
        <v>0</v>
      </c>
      <c r="IR60" s="94">
        <v>0</v>
      </c>
      <c r="IS60" s="72">
        <v>547</v>
      </c>
      <c r="IT60" s="72">
        <v>540.4</v>
      </c>
      <c r="IU60" s="86" t="s">
        <v>1255</v>
      </c>
      <c r="IV60" s="86" t="s">
        <v>1255</v>
      </c>
      <c r="IW60" s="86" t="s">
        <v>1255</v>
      </c>
      <c r="IX60" s="86" t="s">
        <v>1255</v>
      </c>
      <c r="IY60" s="86" t="s">
        <v>1255</v>
      </c>
      <c r="IZ60" s="86" t="s">
        <v>1255</v>
      </c>
      <c r="JA60" s="79">
        <v>5</v>
      </c>
      <c r="JB60" s="79">
        <v>24</v>
      </c>
      <c r="JC60" s="770">
        <v>71.5</v>
      </c>
      <c r="JD60" s="773">
        <v>0.75900000000000001</v>
      </c>
      <c r="JE60" s="774">
        <v>87.729366568134125</v>
      </c>
      <c r="JF60" s="774">
        <v>7.9</v>
      </c>
      <c r="JG60" s="774">
        <v>3.1448970864175538</v>
      </c>
      <c r="JH60" s="775">
        <v>169800606</v>
      </c>
      <c r="JI60" s="162">
        <v>37.1</v>
      </c>
      <c r="JJ60" s="162">
        <v>54.1</v>
      </c>
      <c r="JK60" s="162" t="s">
        <v>439</v>
      </c>
      <c r="JL60" s="162" t="s">
        <v>439</v>
      </c>
      <c r="JM60" s="162">
        <v>30.7</v>
      </c>
      <c r="JN60" s="162">
        <v>38.700000000000003</v>
      </c>
      <c r="JO60" s="776">
        <v>3361</v>
      </c>
      <c r="JP60" s="776">
        <v>660784884</v>
      </c>
      <c r="JQ60" s="776">
        <v>950454232.77999997</v>
      </c>
      <c r="JR60" s="776" t="s">
        <v>439</v>
      </c>
      <c r="JS60" s="72">
        <v>24</v>
      </c>
      <c r="JT60" s="72">
        <v>44.1</v>
      </c>
      <c r="JU60" s="71">
        <v>93157</v>
      </c>
      <c r="JV60" s="71">
        <v>1737</v>
      </c>
      <c r="JW60" s="71">
        <v>1890</v>
      </c>
      <c r="JX60" s="71">
        <v>8522</v>
      </c>
      <c r="JY60" s="71">
        <v>9853</v>
      </c>
      <c r="JZ60" s="71">
        <v>9876</v>
      </c>
      <c r="KA60" s="71">
        <v>11186</v>
      </c>
      <c r="KB60" s="71">
        <v>13724</v>
      </c>
      <c r="KC60" s="71">
        <v>15958</v>
      </c>
      <c r="KD60" s="71">
        <v>13528</v>
      </c>
      <c r="KE60" s="71">
        <v>12265</v>
      </c>
      <c r="KF60" s="71">
        <v>9875</v>
      </c>
      <c r="KG60" s="71">
        <v>6943</v>
      </c>
      <c r="KH60" s="71">
        <v>8546</v>
      </c>
      <c r="KI60" s="86" t="s">
        <v>1255</v>
      </c>
      <c r="KJ60" s="86" t="s">
        <v>1255</v>
      </c>
      <c r="KK60" s="86" t="s">
        <v>1255</v>
      </c>
      <c r="KL60" s="86" t="s">
        <v>1255</v>
      </c>
      <c r="KM60" s="71">
        <v>11476</v>
      </c>
      <c r="KN60" s="71">
        <v>11477</v>
      </c>
      <c r="KO60" s="71">
        <v>11481</v>
      </c>
      <c r="KP60" s="71">
        <v>12776</v>
      </c>
      <c r="KQ60" s="71">
        <v>14731</v>
      </c>
      <c r="KR60" s="71">
        <v>17084</v>
      </c>
      <c r="KS60" s="71">
        <v>19762</v>
      </c>
      <c r="KT60" s="71">
        <v>17107</v>
      </c>
      <c r="KU60" s="71">
        <v>16668</v>
      </c>
      <c r="KV60" s="71">
        <v>16407</v>
      </c>
      <c r="KW60" s="71">
        <v>17681</v>
      </c>
      <c r="KX60" s="71">
        <v>63770</v>
      </c>
      <c r="KY60" s="86" t="s">
        <v>1255</v>
      </c>
      <c r="KZ60" s="86" t="s">
        <v>1255</v>
      </c>
      <c r="LA60" s="86" t="s">
        <v>1255</v>
      </c>
      <c r="LB60" s="86" t="s">
        <v>1255</v>
      </c>
    </row>
    <row r="61" spans="1:314" ht="12" customHeight="1">
      <c r="A61" s="133">
        <v>392014</v>
      </c>
      <c r="B61" s="573" t="s">
        <v>937</v>
      </c>
      <c r="C61" s="495">
        <v>309</v>
      </c>
      <c r="D61" s="478">
        <v>320578</v>
      </c>
      <c r="E61" s="487">
        <v>11.8</v>
      </c>
      <c r="F61" s="487">
        <v>57.9</v>
      </c>
      <c r="G61" s="487">
        <v>30.4</v>
      </c>
      <c r="H61" s="499">
        <v>13466</v>
      </c>
      <c r="I61" s="499">
        <v>29337</v>
      </c>
      <c r="J61" s="499">
        <v>46433</v>
      </c>
      <c r="K61" s="478">
        <v>50968</v>
      </c>
      <c r="L61" s="478">
        <v>163964</v>
      </c>
      <c r="M61" s="478">
        <v>1659</v>
      </c>
      <c r="N61" s="478">
        <v>8532</v>
      </c>
      <c r="O61" s="478">
        <v>9470</v>
      </c>
      <c r="P61" s="478">
        <v>1344</v>
      </c>
      <c r="Q61" s="478">
        <v>2015</v>
      </c>
      <c r="R61" s="499">
        <v>321215</v>
      </c>
      <c r="S61" s="478">
        <v>326545</v>
      </c>
      <c r="T61" s="478">
        <v>330174</v>
      </c>
      <c r="U61" s="478">
        <v>284887</v>
      </c>
      <c r="V61" s="478">
        <v>2567748</v>
      </c>
      <c r="W61" s="478">
        <v>303532</v>
      </c>
      <c r="X61" s="478">
        <v>1143747</v>
      </c>
      <c r="Y61" s="479">
        <v>37</v>
      </c>
      <c r="Z61" s="802">
        <v>90</v>
      </c>
      <c r="AA61" s="479">
        <v>7</v>
      </c>
      <c r="AB61" s="479">
        <v>7</v>
      </c>
      <c r="AC61" s="479">
        <v>8</v>
      </c>
      <c r="AD61" s="494">
        <v>0</v>
      </c>
      <c r="AE61" s="478">
        <v>488</v>
      </c>
      <c r="AF61" s="478">
        <v>823</v>
      </c>
      <c r="AG61" s="478">
        <v>1085</v>
      </c>
      <c r="AH61" s="478">
        <v>201112</v>
      </c>
      <c r="AI61" s="478">
        <v>1507</v>
      </c>
      <c r="AJ61" s="495">
        <v>45</v>
      </c>
      <c r="AK61" s="802">
        <v>17</v>
      </c>
      <c r="AL61" s="478">
        <v>1491</v>
      </c>
      <c r="AM61" s="481">
        <v>39</v>
      </c>
      <c r="AN61" s="478">
        <v>14823</v>
      </c>
      <c r="AO61" s="478">
        <v>1087</v>
      </c>
      <c r="AP61" s="478">
        <v>247</v>
      </c>
      <c r="AQ61" s="497">
        <v>17</v>
      </c>
      <c r="AR61" s="478">
        <v>5699</v>
      </c>
      <c r="AS61" s="478">
        <v>568</v>
      </c>
      <c r="AT61" s="478">
        <v>0</v>
      </c>
      <c r="AU61" s="478">
        <v>451</v>
      </c>
      <c r="AV61" s="478">
        <v>16</v>
      </c>
      <c r="AW61" s="478">
        <v>5</v>
      </c>
      <c r="AX61" s="478">
        <v>16</v>
      </c>
      <c r="AY61" s="478">
        <v>938</v>
      </c>
      <c r="AZ61" s="487">
        <v>5.8</v>
      </c>
      <c r="BA61" s="487">
        <v>1</v>
      </c>
      <c r="BB61" s="487">
        <v>97.222222222222214</v>
      </c>
      <c r="BC61" s="487">
        <v>97</v>
      </c>
      <c r="BD61" s="487">
        <v>97</v>
      </c>
      <c r="BE61" s="487">
        <v>0</v>
      </c>
      <c r="BF61" s="479">
        <v>24</v>
      </c>
      <c r="BG61" s="497">
        <v>25</v>
      </c>
      <c r="BH61" s="497">
        <v>23</v>
      </c>
      <c r="BI61" s="497">
        <v>15</v>
      </c>
      <c r="BJ61" s="497" t="s">
        <v>439</v>
      </c>
      <c r="BK61" s="479">
        <v>3</v>
      </c>
      <c r="BL61" s="479">
        <v>0</v>
      </c>
      <c r="BM61" s="497">
        <v>0</v>
      </c>
      <c r="BN61" s="497">
        <v>5</v>
      </c>
      <c r="BO61" s="481">
        <v>3</v>
      </c>
      <c r="BP61" s="478">
        <v>26943</v>
      </c>
      <c r="BQ61" s="481">
        <v>1</v>
      </c>
      <c r="BR61" s="478">
        <v>39935</v>
      </c>
      <c r="BS61" s="481">
        <v>2</v>
      </c>
      <c r="BT61" s="478">
        <v>47200</v>
      </c>
      <c r="BU61" s="481">
        <v>4</v>
      </c>
      <c r="BV61" s="478">
        <v>3509</v>
      </c>
      <c r="BW61" s="487">
        <v>49.7</v>
      </c>
      <c r="BX61" s="479">
        <v>1</v>
      </c>
      <c r="BY61" s="479">
        <v>2</v>
      </c>
      <c r="BZ61" s="479">
        <v>496</v>
      </c>
      <c r="CA61" s="479">
        <v>7036</v>
      </c>
      <c r="CB61" s="487">
        <v>56.8</v>
      </c>
      <c r="CC61" s="496">
        <v>1.1100000000000001</v>
      </c>
      <c r="CD61" s="487">
        <v>33.200000000000003</v>
      </c>
      <c r="CE61" s="487">
        <v>4.1257310617443768</v>
      </c>
      <c r="CF61" s="487">
        <v>62.048760000000001</v>
      </c>
      <c r="CG61" s="481">
        <v>61</v>
      </c>
      <c r="CH61" s="478">
        <v>8599</v>
      </c>
      <c r="CI61" s="481">
        <v>258</v>
      </c>
      <c r="CJ61" s="478">
        <v>1370</v>
      </c>
      <c r="CK61" s="478">
        <v>3915</v>
      </c>
      <c r="CL61" s="478">
        <v>1061</v>
      </c>
      <c r="CM61" s="481">
        <v>274</v>
      </c>
      <c r="CN61" s="481">
        <v>621</v>
      </c>
      <c r="CO61" s="495">
        <v>1.41</v>
      </c>
      <c r="CP61" s="478">
        <v>25031000</v>
      </c>
      <c r="CQ61" s="481">
        <v>3</v>
      </c>
      <c r="CR61" s="481">
        <v>12</v>
      </c>
      <c r="CS61" s="481">
        <v>11</v>
      </c>
      <c r="CT61" s="481">
        <v>2</v>
      </c>
      <c r="CU61" s="481">
        <v>210</v>
      </c>
      <c r="CV61" s="481">
        <v>15</v>
      </c>
      <c r="CW61" s="478">
        <v>1166</v>
      </c>
      <c r="CX61" s="481">
        <v>8</v>
      </c>
      <c r="CY61" s="478">
        <v>484</v>
      </c>
      <c r="CZ61" s="479">
        <v>49</v>
      </c>
      <c r="DA61" s="479">
        <v>852</v>
      </c>
      <c r="DB61" s="479">
        <v>20</v>
      </c>
      <c r="DC61" s="479">
        <v>240</v>
      </c>
      <c r="DD61" s="479">
        <v>18</v>
      </c>
      <c r="DE61" s="479">
        <v>481</v>
      </c>
      <c r="DF61" s="478">
        <v>11421</v>
      </c>
      <c r="DG61" s="478">
        <v>4151</v>
      </c>
      <c r="DH61" s="494">
        <v>2369</v>
      </c>
      <c r="DI61" s="494">
        <v>929237.13600000006</v>
      </c>
      <c r="DJ61" s="494">
        <v>644221.97699999996</v>
      </c>
      <c r="DK61" s="494">
        <v>726121.152</v>
      </c>
      <c r="DL61" s="478">
        <v>97321</v>
      </c>
      <c r="DM61" s="481">
        <v>14</v>
      </c>
      <c r="DN61" s="494">
        <v>20110</v>
      </c>
      <c r="DO61" s="494">
        <v>2638</v>
      </c>
      <c r="DP61" s="494">
        <v>1921</v>
      </c>
      <c r="DQ61" s="479">
        <v>89</v>
      </c>
      <c r="DR61" s="479">
        <v>1063</v>
      </c>
      <c r="DS61" s="803">
        <v>4801</v>
      </c>
      <c r="DT61" s="478">
        <v>13984</v>
      </c>
      <c r="DU61" s="478">
        <v>2934</v>
      </c>
      <c r="DV61" s="478">
        <v>3750</v>
      </c>
      <c r="DW61" s="479">
        <v>417</v>
      </c>
      <c r="DX61" s="479">
        <v>407</v>
      </c>
      <c r="DY61" s="479">
        <v>8</v>
      </c>
      <c r="DZ61" s="479">
        <v>2068</v>
      </c>
      <c r="EA61" s="479">
        <v>32</v>
      </c>
      <c r="EB61" s="479">
        <v>17868</v>
      </c>
      <c r="EC61" s="479">
        <v>1217</v>
      </c>
      <c r="ED61" s="584">
        <v>125</v>
      </c>
      <c r="EE61" s="478">
        <v>11997</v>
      </c>
      <c r="EF61" s="585">
        <v>10308</v>
      </c>
      <c r="EG61" s="481">
        <v>3</v>
      </c>
      <c r="EH61" s="586">
        <v>1749</v>
      </c>
      <c r="EI61" s="479">
        <v>117</v>
      </c>
      <c r="EJ61" s="479">
        <v>85</v>
      </c>
      <c r="EK61" s="487">
        <v>58.5</v>
      </c>
      <c r="EL61" s="479">
        <v>60</v>
      </c>
      <c r="EM61" s="479">
        <v>150</v>
      </c>
      <c r="EN61" s="479">
        <v>727</v>
      </c>
      <c r="EO61" s="494">
        <v>443</v>
      </c>
      <c r="EP61" s="494">
        <v>51</v>
      </c>
      <c r="EQ61" s="494">
        <v>296</v>
      </c>
      <c r="ER61" s="478">
        <v>2202</v>
      </c>
      <c r="ES61" s="487">
        <v>94.4</v>
      </c>
      <c r="ET61" s="487">
        <v>95.6</v>
      </c>
      <c r="EU61" s="494">
        <v>180</v>
      </c>
      <c r="EV61" s="487">
        <v>32.799999999999997</v>
      </c>
      <c r="EW61" s="494">
        <v>63759</v>
      </c>
      <c r="EX61" s="487">
        <v>29.1</v>
      </c>
      <c r="EY61" s="494">
        <v>458040</v>
      </c>
      <c r="EZ61" s="804">
        <v>3.4000000000000057</v>
      </c>
      <c r="FA61" s="479">
        <v>325</v>
      </c>
      <c r="FB61" s="479">
        <v>5</v>
      </c>
      <c r="FC61" s="478">
        <v>0</v>
      </c>
      <c r="FD61" s="479">
        <v>54</v>
      </c>
      <c r="FE61" s="479" t="s">
        <v>1255</v>
      </c>
      <c r="FF61" s="479">
        <v>100</v>
      </c>
      <c r="FG61" s="487">
        <v>91</v>
      </c>
      <c r="FH61" s="478">
        <v>119469</v>
      </c>
      <c r="FI61" s="478">
        <v>9418</v>
      </c>
      <c r="FJ61" s="478">
        <v>35</v>
      </c>
      <c r="FK61" s="586">
        <v>110051</v>
      </c>
      <c r="FL61" s="478">
        <v>93885</v>
      </c>
      <c r="FM61" s="478">
        <v>10692</v>
      </c>
      <c r="FN61" s="478">
        <v>5474</v>
      </c>
      <c r="FO61" s="478" t="s">
        <v>439</v>
      </c>
      <c r="FP61" s="587">
        <v>18.2</v>
      </c>
      <c r="FQ61" s="584">
        <v>733</v>
      </c>
      <c r="FR61" s="588">
        <v>8.8800000000000008</v>
      </c>
      <c r="FS61" s="585">
        <v>7208</v>
      </c>
      <c r="FT61" s="479">
        <v>207</v>
      </c>
      <c r="FU61" s="479">
        <v>91</v>
      </c>
      <c r="FV61" s="479">
        <v>742</v>
      </c>
      <c r="FW61" s="491">
        <v>22</v>
      </c>
      <c r="FX61" s="490">
        <v>763</v>
      </c>
      <c r="FY61" s="489">
        <v>56.731682085731308</v>
      </c>
      <c r="FZ61" s="803">
        <v>71400</v>
      </c>
      <c r="GA61" s="588">
        <v>95.2</v>
      </c>
      <c r="GB61" s="588">
        <v>93.36</v>
      </c>
      <c r="GC61" s="487">
        <v>65.400000000000006</v>
      </c>
      <c r="GD61" s="486">
        <v>48.9</v>
      </c>
      <c r="GE61" s="593">
        <v>75</v>
      </c>
      <c r="GF61" s="584">
        <v>8</v>
      </c>
      <c r="GG61" s="584">
        <v>72</v>
      </c>
      <c r="GH61" s="479">
        <v>602</v>
      </c>
      <c r="GI61" s="479">
        <v>8</v>
      </c>
      <c r="GJ61" s="479">
        <v>1810</v>
      </c>
      <c r="GK61" s="479">
        <v>1980</v>
      </c>
      <c r="GL61" s="479">
        <v>5</v>
      </c>
      <c r="GM61" s="586">
        <v>2004000</v>
      </c>
      <c r="GN61" s="805">
        <v>6083</v>
      </c>
      <c r="GO61" s="479">
        <v>14789901</v>
      </c>
      <c r="GP61" s="479">
        <v>6716460</v>
      </c>
      <c r="GQ61" s="478">
        <v>15661</v>
      </c>
      <c r="GR61" s="481">
        <v>55</v>
      </c>
      <c r="GS61" s="478">
        <v>1932</v>
      </c>
      <c r="GT61" s="478">
        <v>13674</v>
      </c>
      <c r="GU61" s="478">
        <v>145501</v>
      </c>
      <c r="GV61" s="478">
        <v>549</v>
      </c>
      <c r="GW61" s="478">
        <v>19681</v>
      </c>
      <c r="GX61" s="478">
        <v>125271</v>
      </c>
      <c r="GY61" s="478">
        <v>901</v>
      </c>
      <c r="GZ61" s="478">
        <v>7824</v>
      </c>
      <c r="HA61" s="478">
        <v>431571</v>
      </c>
      <c r="HB61" s="478">
        <v>2549</v>
      </c>
      <c r="HC61" s="478">
        <v>19915</v>
      </c>
      <c r="HD61" s="478">
        <v>377411</v>
      </c>
      <c r="HE61" s="478">
        <v>298</v>
      </c>
      <c r="HF61" s="478">
        <v>6704</v>
      </c>
      <c r="HG61" s="478">
        <v>164099.64000000001</v>
      </c>
      <c r="HH61" s="481">
        <v>171</v>
      </c>
      <c r="HI61" s="479">
        <v>7257</v>
      </c>
      <c r="HJ61" s="479">
        <v>17782</v>
      </c>
      <c r="HK61" s="480">
        <v>39.200000000000003</v>
      </c>
      <c r="HL61" s="479" t="s">
        <v>439</v>
      </c>
      <c r="HM61" s="478">
        <v>1954</v>
      </c>
      <c r="HN61" s="478">
        <v>1269</v>
      </c>
      <c r="HO61" s="87">
        <v>269</v>
      </c>
      <c r="HP61" s="136">
        <v>153.6</v>
      </c>
      <c r="HQ61" s="87">
        <v>24</v>
      </c>
      <c r="HR61" s="136">
        <v>23</v>
      </c>
      <c r="HS61" s="87">
        <v>13</v>
      </c>
      <c r="HT61" s="71">
        <v>1976246</v>
      </c>
      <c r="HU61" s="71">
        <v>11781314</v>
      </c>
      <c r="HV61" s="86">
        <v>1208018</v>
      </c>
      <c r="HW61" s="86">
        <v>1848668</v>
      </c>
      <c r="HX61" s="86">
        <v>244395</v>
      </c>
      <c r="HY61" s="86">
        <v>7960</v>
      </c>
      <c r="HZ61" s="86">
        <v>8310</v>
      </c>
      <c r="IA61" s="86">
        <v>201750</v>
      </c>
      <c r="IB61" s="86">
        <v>165200</v>
      </c>
      <c r="IC61" s="85">
        <v>1945</v>
      </c>
      <c r="ID61" s="85">
        <v>2236000</v>
      </c>
      <c r="IE61" s="85" t="s">
        <v>439</v>
      </c>
      <c r="IF61" s="79">
        <v>165</v>
      </c>
      <c r="IG61" s="79" t="s">
        <v>439</v>
      </c>
      <c r="IH61" s="85">
        <v>68</v>
      </c>
      <c r="II61" s="79" t="s">
        <v>439</v>
      </c>
      <c r="IJ61" s="85">
        <v>265013</v>
      </c>
      <c r="IK61" s="71">
        <v>175708</v>
      </c>
      <c r="IL61" s="79">
        <v>0</v>
      </c>
      <c r="IM61" s="113">
        <v>7317</v>
      </c>
      <c r="IN61" s="112">
        <v>44.56</v>
      </c>
      <c r="IO61" s="85">
        <v>266025</v>
      </c>
      <c r="IP61" s="162">
        <v>1.37</v>
      </c>
      <c r="IQ61" s="94" t="s">
        <v>439</v>
      </c>
      <c r="IR61" s="94" t="s">
        <v>439</v>
      </c>
      <c r="IS61" s="72">
        <v>1076.3</v>
      </c>
      <c r="IT61" s="72">
        <v>1069.7</v>
      </c>
      <c r="IU61" s="479" t="s">
        <v>1255</v>
      </c>
      <c r="IV61" s="479" t="s">
        <v>1255</v>
      </c>
      <c r="IW61" s="479" t="s">
        <v>1255</v>
      </c>
      <c r="IX61" s="479" t="s">
        <v>1255</v>
      </c>
      <c r="IY61" s="479" t="s">
        <v>1255</v>
      </c>
      <c r="IZ61" s="479" t="s">
        <v>1255</v>
      </c>
      <c r="JA61" s="79">
        <v>2</v>
      </c>
      <c r="JB61" s="79">
        <v>33</v>
      </c>
      <c r="JC61" s="770">
        <v>76</v>
      </c>
      <c r="JD61" s="773">
        <v>0.61799999999999999</v>
      </c>
      <c r="JE61" s="774">
        <v>90.3</v>
      </c>
      <c r="JF61" s="774">
        <v>12.7</v>
      </c>
      <c r="JG61" s="774">
        <v>6</v>
      </c>
      <c r="JH61" s="775">
        <v>210490850</v>
      </c>
      <c r="JI61" s="162">
        <v>31.5</v>
      </c>
      <c r="JJ61" s="162">
        <v>61.8</v>
      </c>
      <c r="JK61" s="777" t="s">
        <v>439</v>
      </c>
      <c r="JL61" s="777" t="s">
        <v>439</v>
      </c>
      <c r="JM61" s="162">
        <v>173</v>
      </c>
      <c r="JN61" s="162">
        <v>44.5</v>
      </c>
      <c r="JO61" s="776">
        <v>2854</v>
      </c>
      <c r="JP61" s="776">
        <v>521871446</v>
      </c>
      <c r="JQ61" s="776">
        <v>520665740</v>
      </c>
      <c r="JR61" s="776" t="s">
        <v>439</v>
      </c>
      <c r="JS61" s="72">
        <v>20</v>
      </c>
      <c r="JT61" s="72">
        <v>32</v>
      </c>
      <c r="JU61" s="71">
        <v>56801</v>
      </c>
      <c r="JV61" s="71">
        <v>1335</v>
      </c>
      <c r="JW61" s="71">
        <v>1055</v>
      </c>
      <c r="JX61" s="71">
        <v>4935</v>
      </c>
      <c r="JY61" s="71">
        <v>6045</v>
      </c>
      <c r="JZ61" s="71">
        <v>6565</v>
      </c>
      <c r="KA61" s="71">
        <v>7892</v>
      </c>
      <c r="KB61" s="71">
        <v>9561</v>
      </c>
      <c r="KC61" s="71">
        <v>11376</v>
      </c>
      <c r="KD61" s="71">
        <v>9388</v>
      </c>
      <c r="KE61" s="71">
        <v>8376</v>
      </c>
      <c r="KF61" s="71">
        <v>6628</v>
      </c>
      <c r="KG61" s="71">
        <v>5060</v>
      </c>
      <c r="KH61" s="71">
        <v>7117</v>
      </c>
      <c r="KI61" s="479" t="s">
        <v>1255</v>
      </c>
      <c r="KJ61" s="479" t="s">
        <v>1255</v>
      </c>
      <c r="KK61" s="479" t="s">
        <v>1255</v>
      </c>
      <c r="KL61" s="479" t="s">
        <v>1255</v>
      </c>
      <c r="KM61" s="71">
        <v>7588</v>
      </c>
      <c r="KN61" s="71">
        <v>6925</v>
      </c>
      <c r="KO61" s="71">
        <v>6806</v>
      </c>
      <c r="KP61" s="71">
        <v>7653</v>
      </c>
      <c r="KQ61" s="71">
        <v>9271</v>
      </c>
      <c r="KR61" s="71">
        <v>10973</v>
      </c>
      <c r="KS61" s="71">
        <v>13161</v>
      </c>
      <c r="KT61" s="71">
        <v>11226</v>
      </c>
      <c r="KU61" s="71">
        <v>10697</v>
      </c>
      <c r="KV61" s="71">
        <v>10315</v>
      </c>
      <c r="KW61" s="71">
        <v>11446</v>
      </c>
      <c r="KX61" s="71">
        <v>45345</v>
      </c>
      <c r="KY61" s="479" t="s">
        <v>1255</v>
      </c>
      <c r="KZ61" s="479" t="s">
        <v>1255</v>
      </c>
      <c r="LA61" s="479" t="s">
        <v>1255</v>
      </c>
      <c r="LB61" s="479" t="s">
        <v>1255</v>
      </c>
    </row>
    <row r="62" spans="1:314" ht="12" customHeight="1">
      <c r="A62" s="3">
        <v>402036</v>
      </c>
      <c r="B62" s="555" t="s">
        <v>744</v>
      </c>
      <c r="C62" s="94">
        <v>229.96</v>
      </c>
      <c r="D62" s="71">
        <v>302122</v>
      </c>
      <c r="E62" s="72">
        <v>13.8</v>
      </c>
      <c r="F62" s="72">
        <v>58.4</v>
      </c>
      <c r="G62" s="72">
        <v>27.8</v>
      </c>
      <c r="H62" s="79">
        <v>15379</v>
      </c>
      <c r="I62" s="79">
        <v>33015</v>
      </c>
      <c r="J62" s="79">
        <v>50232</v>
      </c>
      <c r="K62" s="71">
        <v>42257</v>
      </c>
      <c r="L62" s="71">
        <v>138566</v>
      </c>
      <c r="M62" s="71">
        <v>4038</v>
      </c>
      <c r="N62" s="71">
        <v>11577</v>
      </c>
      <c r="O62" s="71">
        <v>11944</v>
      </c>
      <c r="P62" s="71">
        <v>1375</v>
      </c>
      <c r="Q62" s="71">
        <v>2314</v>
      </c>
      <c r="R62" s="79">
        <v>300708</v>
      </c>
      <c r="S62" s="71">
        <v>303316</v>
      </c>
      <c r="T62" s="71">
        <v>298204</v>
      </c>
      <c r="U62" s="71">
        <v>291151</v>
      </c>
      <c r="V62" s="71">
        <v>1230284</v>
      </c>
      <c r="W62" s="71">
        <v>563660</v>
      </c>
      <c r="X62" s="71">
        <v>861729</v>
      </c>
      <c r="Y62" s="86">
        <v>61</v>
      </c>
      <c r="Z62" s="765">
        <v>106</v>
      </c>
      <c r="AA62" s="86" t="s">
        <v>439</v>
      </c>
      <c r="AB62" s="86">
        <v>3</v>
      </c>
      <c r="AC62" s="86">
        <v>0</v>
      </c>
      <c r="AD62" s="87">
        <v>49333</v>
      </c>
      <c r="AE62" s="79">
        <v>569</v>
      </c>
      <c r="AF62" s="71">
        <v>1840</v>
      </c>
      <c r="AG62" s="71">
        <v>2591</v>
      </c>
      <c r="AH62" s="71">
        <v>184935</v>
      </c>
      <c r="AI62" s="781" t="s">
        <v>439</v>
      </c>
      <c r="AJ62" s="778">
        <v>55.9</v>
      </c>
      <c r="AK62" s="765">
        <v>10</v>
      </c>
      <c r="AL62" s="71">
        <v>1416</v>
      </c>
      <c r="AM62" s="74">
        <v>44</v>
      </c>
      <c r="AN62" s="71">
        <v>17102</v>
      </c>
      <c r="AO62" s="71">
        <v>1131</v>
      </c>
      <c r="AP62" s="71">
        <v>260</v>
      </c>
      <c r="AQ62" s="102">
        <v>17</v>
      </c>
      <c r="AR62" s="71">
        <v>7600</v>
      </c>
      <c r="AS62" s="71">
        <v>551</v>
      </c>
      <c r="AT62" s="71">
        <v>0</v>
      </c>
      <c r="AU62" s="71">
        <v>440</v>
      </c>
      <c r="AV62" s="71">
        <v>21</v>
      </c>
      <c r="AW62" s="71">
        <v>143</v>
      </c>
      <c r="AX62" s="71">
        <v>7</v>
      </c>
      <c r="AY62" s="71">
        <v>12331</v>
      </c>
      <c r="AZ62" s="72">
        <v>7.1</v>
      </c>
      <c r="BA62" s="72">
        <v>1</v>
      </c>
      <c r="BB62" s="72">
        <v>100</v>
      </c>
      <c r="BC62" s="72">
        <v>108.3</v>
      </c>
      <c r="BD62" s="72">
        <v>94</v>
      </c>
      <c r="BE62" s="72">
        <v>1.6</v>
      </c>
      <c r="BF62" s="86">
        <v>39</v>
      </c>
      <c r="BG62" s="102">
        <v>39</v>
      </c>
      <c r="BH62" s="102">
        <v>15</v>
      </c>
      <c r="BI62" s="102">
        <v>10</v>
      </c>
      <c r="BJ62" s="102">
        <v>103</v>
      </c>
      <c r="BK62" s="86">
        <v>2</v>
      </c>
      <c r="BL62" s="86">
        <v>2</v>
      </c>
      <c r="BM62" s="102">
        <v>6</v>
      </c>
      <c r="BN62" s="102">
        <v>3</v>
      </c>
      <c r="BO62" s="74">
        <v>13</v>
      </c>
      <c r="BP62" s="71">
        <v>21966</v>
      </c>
      <c r="BQ62" s="74" t="s">
        <v>439</v>
      </c>
      <c r="BR62" s="71" t="s">
        <v>439</v>
      </c>
      <c r="BS62" s="74">
        <v>3</v>
      </c>
      <c r="BT62" s="71">
        <v>65321</v>
      </c>
      <c r="BU62" s="74">
        <v>1</v>
      </c>
      <c r="BV62" s="71">
        <v>395</v>
      </c>
      <c r="BW62" s="72">
        <v>51.2</v>
      </c>
      <c r="BX62" s="86">
        <v>1</v>
      </c>
      <c r="BY62" s="86">
        <v>3</v>
      </c>
      <c r="BZ62" s="86">
        <v>53</v>
      </c>
      <c r="CA62" s="86">
        <v>8720</v>
      </c>
      <c r="CB62" s="72">
        <v>69.599999999999994</v>
      </c>
      <c r="CC62" s="101">
        <v>0.96</v>
      </c>
      <c r="CD62" s="72">
        <v>28.2</v>
      </c>
      <c r="CE62" s="72">
        <v>4.1572179387989223</v>
      </c>
      <c r="CF62" s="72">
        <v>62.25094</v>
      </c>
      <c r="CG62" s="74">
        <v>32</v>
      </c>
      <c r="CH62" s="71">
        <v>7254</v>
      </c>
      <c r="CI62" s="74">
        <v>316</v>
      </c>
      <c r="CJ62" s="71">
        <v>1808</v>
      </c>
      <c r="CK62" s="71">
        <v>3387</v>
      </c>
      <c r="CL62" s="71">
        <v>991</v>
      </c>
      <c r="CM62" s="74">
        <v>232</v>
      </c>
      <c r="CN62" s="74">
        <v>388</v>
      </c>
      <c r="CO62" s="94">
        <v>1.48</v>
      </c>
      <c r="CP62" s="71">
        <v>0</v>
      </c>
      <c r="CQ62" s="74" t="s">
        <v>439</v>
      </c>
      <c r="CR62" s="74" t="s">
        <v>439</v>
      </c>
      <c r="CS62" s="74">
        <v>2</v>
      </c>
      <c r="CT62" s="74">
        <v>1</v>
      </c>
      <c r="CU62" s="74">
        <v>125</v>
      </c>
      <c r="CV62" s="74">
        <v>9</v>
      </c>
      <c r="CW62" s="71">
        <v>559</v>
      </c>
      <c r="CX62" s="74">
        <v>8</v>
      </c>
      <c r="CY62" s="71">
        <v>700</v>
      </c>
      <c r="CZ62" s="86">
        <v>52</v>
      </c>
      <c r="DA62" s="86">
        <v>900</v>
      </c>
      <c r="DB62" s="86">
        <v>15</v>
      </c>
      <c r="DC62" s="86">
        <v>108</v>
      </c>
      <c r="DD62" s="86">
        <v>38</v>
      </c>
      <c r="DE62" s="86">
        <v>1008</v>
      </c>
      <c r="DF62" s="71">
        <v>9919</v>
      </c>
      <c r="DG62" s="71">
        <v>3519</v>
      </c>
      <c r="DH62" s="87">
        <v>1595</v>
      </c>
      <c r="DI62" s="87">
        <v>921592.93299999996</v>
      </c>
      <c r="DJ62" s="87">
        <v>701439.81499999994</v>
      </c>
      <c r="DK62" s="87">
        <v>435388.88</v>
      </c>
      <c r="DL62" s="71">
        <v>83650</v>
      </c>
      <c r="DM62" s="74">
        <v>11</v>
      </c>
      <c r="DN62" s="87">
        <v>16667</v>
      </c>
      <c r="DO62" s="87">
        <v>1953</v>
      </c>
      <c r="DP62" s="87">
        <v>1286</v>
      </c>
      <c r="DQ62" s="86">
        <v>73</v>
      </c>
      <c r="DR62" s="86">
        <v>1183</v>
      </c>
      <c r="DS62" s="145">
        <v>16565</v>
      </c>
      <c r="DT62" s="71">
        <v>11814</v>
      </c>
      <c r="DU62" s="71">
        <v>2751</v>
      </c>
      <c r="DV62" s="71">
        <v>3966</v>
      </c>
      <c r="DW62" s="86">
        <v>556</v>
      </c>
      <c r="DX62" s="86">
        <v>395</v>
      </c>
      <c r="DY62" s="86" t="s">
        <v>439</v>
      </c>
      <c r="DZ62" s="86">
        <v>2337</v>
      </c>
      <c r="EA62" s="86">
        <v>79</v>
      </c>
      <c r="EB62" s="86">
        <v>11987</v>
      </c>
      <c r="EC62" s="86">
        <v>1464</v>
      </c>
      <c r="ED62" s="766">
        <v>92</v>
      </c>
      <c r="EE62" s="71">
        <v>11077</v>
      </c>
      <c r="EF62" s="767">
        <v>9671</v>
      </c>
      <c r="EG62" s="74">
        <v>7</v>
      </c>
      <c r="EH62" s="768">
        <v>1455</v>
      </c>
      <c r="EI62" s="86">
        <v>88</v>
      </c>
      <c r="EJ62" s="86">
        <v>76</v>
      </c>
      <c r="EK62" s="72">
        <v>62.6</v>
      </c>
      <c r="EL62" s="86">
        <v>69</v>
      </c>
      <c r="EM62" s="86">
        <v>265</v>
      </c>
      <c r="EN62" s="86">
        <v>1271</v>
      </c>
      <c r="EO62" s="87">
        <v>448</v>
      </c>
      <c r="EP62" s="87">
        <v>84</v>
      </c>
      <c r="EQ62" s="87">
        <v>2257</v>
      </c>
      <c r="ER62" s="71">
        <v>2371</v>
      </c>
      <c r="ES62" s="72">
        <v>95.8</v>
      </c>
      <c r="ET62" s="72">
        <v>94.7</v>
      </c>
      <c r="EU62" s="87">
        <v>234</v>
      </c>
      <c r="EV62" s="72">
        <v>21.7</v>
      </c>
      <c r="EW62" s="87">
        <v>64260</v>
      </c>
      <c r="EX62" s="72">
        <v>37.299999999999997</v>
      </c>
      <c r="EY62" s="87">
        <v>413809</v>
      </c>
      <c r="EZ62" s="162">
        <v>3.7</v>
      </c>
      <c r="FA62" s="86">
        <v>380</v>
      </c>
      <c r="FB62" s="86">
        <v>8</v>
      </c>
      <c r="FC62" s="125">
        <v>11370</v>
      </c>
      <c r="FD62" s="86">
        <v>217</v>
      </c>
      <c r="FE62" s="86" t="s">
        <v>1255</v>
      </c>
      <c r="FF62" s="86">
        <v>100</v>
      </c>
      <c r="FG62" s="72">
        <v>100</v>
      </c>
      <c r="FH62" s="71">
        <v>100158</v>
      </c>
      <c r="FI62" s="71">
        <v>15846</v>
      </c>
      <c r="FJ62" s="71">
        <v>1339</v>
      </c>
      <c r="FK62" s="768">
        <v>82672</v>
      </c>
      <c r="FL62" s="71">
        <v>73467</v>
      </c>
      <c r="FM62" s="71">
        <v>7313</v>
      </c>
      <c r="FN62" s="71">
        <v>1892</v>
      </c>
      <c r="FO62" s="71">
        <v>1640</v>
      </c>
      <c r="FP62" s="769">
        <v>22.7</v>
      </c>
      <c r="FQ62" s="766">
        <v>454</v>
      </c>
      <c r="FR62" s="770">
        <v>7.86</v>
      </c>
      <c r="FS62" s="767">
        <v>7939</v>
      </c>
      <c r="FT62" s="86">
        <v>27</v>
      </c>
      <c r="FU62" s="86">
        <v>110</v>
      </c>
      <c r="FV62" s="86">
        <v>366</v>
      </c>
      <c r="FW62" s="86">
        <v>16</v>
      </c>
      <c r="FX62" s="86">
        <v>690</v>
      </c>
      <c r="FY62" s="149">
        <v>55.498284491170637</v>
      </c>
      <c r="FZ62" s="145">
        <v>45300</v>
      </c>
      <c r="GA62" s="770">
        <v>96.5</v>
      </c>
      <c r="GB62" s="770">
        <v>89.9</v>
      </c>
      <c r="GC62" s="72">
        <v>86.8</v>
      </c>
      <c r="GD62" s="80">
        <v>22.3</v>
      </c>
      <c r="GE62" s="771">
        <v>80</v>
      </c>
      <c r="GF62" s="766">
        <v>7</v>
      </c>
      <c r="GG62" s="766">
        <v>34</v>
      </c>
      <c r="GH62" s="86">
        <v>1181</v>
      </c>
      <c r="GI62" s="86">
        <v>2</v>
      </c>
      <c r="GJ62" s="86">
        <v>1364</v>
      </c>
      <c r="GK62" s="86">
        <v>2942</v>
      </c>
      <c r="GL62" s="86">
        <v>5</v>
      </c>
      <c r="GM62" s="768">
        <v>3620898</v>
      </c>
      <c r="GN62" s="772">
        <v>2626</v>
      </c>
      <c r="GO62" s="86">
        <v>6290051</v>
      </c>
      <c r="GP62" s="781" t="s">
        <v>439</v>
      </c>
      <c r="GQ62" s="71">
        <v>12997</v>
      </c>
      <c r="GR62" s="74">
        <v>132</v>
      </c>
      <c r="GS62" s="71">
        <v>1904</v>
      </c>
      <c r="GT62" s="71">
        <v>10961</v>
      </c>
      <c r="GU62" s="71">
        <v>129757</v>
      </c>
      <c r="GV62" s="71">
        <v>1656</v>
      </c>
      <c r="GW62" s="71">
        <v>21482</v>
      </c>
      <c r="GX62" s="71">
        <v>106619</v>
      </c>
      <c r="GY62" s="71">
        <v>773</v>
      </c>
      <c r="GZ62" s="71">
        <v>6552</v>
      </c>
      <c r="HA62" s="71">
        <v>455195</v>
      </c>
      <c r="HB62" s="71">
        <v>2053</v>
      </c>
      <c r="HC62" s="71">
        <v>15434</v>
      </c>
      <c r="HD62" s="71">
        <v>305236</v>
      </c>
      <c r="HE62" s="71">
        <v>314</v>
      </c>
      <c r="HF62" s="71">
        <v>11489</v>
      </c>
      <c r="HG62" s="71">
        <v>297357.81</v>
      </c>
      <c r="HH62" s="74">
        <v>207</v>
      </c>
      <c r="HI62" s="86">
        <v>8715</v>
      </c>
      <c r="HJ62" s="86">
        <v>203472</v>
      </c>
      <c r="HK62" s="88">
        <v>87.93</v>
      </c>
      <c r="HL62" s="86">
        <v>5211</v>
      </c>
      <c r="HM62" s="71">
        <v>3923</v>
      </c>
      <c r="HN62" s="71">
        <v>2672</v>
      </c>
      <c r="HO62" s="87">
        <v>847</v>
      </c>
      <c r="HP62" s="136">
        <v>290</v>
      </c>
      <c r="HQ62" s="87">
        <v>18</v>
      </c>
      <c r="HR62" s="136">
        <v>82</v>
      </c>
      <c r="HS62" s="87">
        <v>18</v>
      </c>
      <c r="HT62" s="71">
        <v>2375323</v>
      </c>
      <c r="HU62" s="71">
        <v>12929362</v>
      </c>
      <c r="HV62" s="86">
        <v>1512396</v>
      </c>
      <c r="HW62" s="86">
        <v>2198478</v>
      </c>
      <c r="HX62" s="86">
        <v>244760</v>
      </c>
      <c r="HY62" s="86">
        <v>23583</v>
      </c>
      <c r="HZ62" s="86">
        <v>960</v>
      </c>
      <c r="IA62" s="86">
        <v>108271</v>
      </c>
      <c r="IB62" s="86">
        <v>59581</v>
      </c>
      <c r="IC62" s="85">
        <v>12273</v>
      </c>
      <c r="ID62" s="85">
        <v>7128000</v>
      </c>
      <c r="IE62" s="85">
        <v>18651</v>
      </c>
      <c r="IF62" s="79">
        <v>154</v>
      </c>
      <c r="IG62" s="79">
        <v>4</v>
      </c>
      <c r="IH62" s="85">
        <v>9</v>
      </c>
      <c r="II62" s="79">
        <v>0</v>
      </c>
      <c r="IJ62" s="85">
        <v>83111</v>
      </c>
      <c r="IK62" s="71">
        <v>174330</v>
      </c>
      <c r="IL62" s="79">
        <v>19787</v>
      </c>
      <c r="IM62" s="113">
        <v>0</v>
      </c>
      <c r="IN62" s="112">
        <v>34.68</v>
      </c>
      <c r="IO62" s="85">
        <v>188872</v>
      </c>
      <c r="IP62" s="162">
        <v>6.3</v>
      </c>
      <c r="IQ62" s="94">
        <v>5.63</v>
      </c>
      <c r="IR62" s="94">
        <v>4.33</v>
      </c>
      <c r="IS62" s="72">
        <v>710.4</v>
      </c>
      <c r="IT62" s="72">
        <v>710.4</v>
      </c>
      <c r="IU62" s="86" t="s">
        <v>1255</v>
      </c>
      <c r="IV62" s="86" t="s">
        <v>1255</v>
      </c>
      <c r="IW62" s="86" t="s">
        <v>1255</v>
      </c>
      <c r="IX62" s="86" t="s">
        <v>1255</v>
      </c>
      <c r="IY62" s="86" t="s">
        <v>1255</v>
      </c>
      <c r="IZ62" s="86" t="s">
        <v>1255</v>
      </c>
      <c r="JA62" s="79">
        <v>5</v>
      </c>
      <c r="JB62" s="79">
        <v>11</v>
      </c>
      <c r="JC62" s="770">
        <v>72.099999999999994</v>
      </c>
      <c r="JD62" s="773">
        <v>0.65800000000000003</v>
      </c>
      <c r="JE62" s="774">
        <v>93</v>
      </c>
      <c r="JF62" s="774">
        <v>3.4</v>
      </c>
      <c r="JG62" s="774">
        <v>1.3</v>
      </c>
      <c r="JH62" s="775">
        <v>137909484</v>
      </c>
      <c r="JI62" s="162">
        <v>38</v>
      </c>
      <c r="JJ62" s="162">
        <v>52.3</v>
      </c>
      <c r="JK62" s="777" t="s">
        <v>439</v>
      </c>
      <c r="JL62" s="777" t="s">
        <v>439</v>
      </c>
      <c r="JM62" s="162">
        <v>14.3</v>
      </c>
      <c r="JN62" s="777">
        <v>42.5</v>
      </c>
      <c r="JO62" s="776">
        <v>1869</v>
      </c>
      <c r="JP62" s="776">
        <v>2713947987</v>
      </c>
      <c r="JQ62" s="776">
        <v>627917231.74000001</v>
      </c>
      <c r="JR62" s="776" t="s">
        <v>439</v>
      </c>
      <c r="JS62" s="72">
        <v>25</v>
      </c>
      <c r="JT62" s="72">
        <v>44.6</v>
      </c>
      <c r="JU62" s="71">
        <v>53977</v>
      </c>
      <c r="JV62" s="71">
        <v>987</v>
      </c>
      <c r="JW62" s="71">
        <v>967</v>
      </c>
      <c r="JX62" s="71">
        <v>4919</v>
      </c>
      <c r="JY62" s="71">
        <v>5696</v>
      </c>
      <c r="JZ62" s="71">
        <v>5730</v>
      </c>
      <c r="KA62" s="71">
        <v>6810</v>
      </c>
      <c r="KB62" s="71">
        <v>7877</v>
      </c>
      <c r="KC62" s="71">
        <v>8569</v>
      </c>
      <c r="KD62" s="71">
        <v>7607</v>
      </c>
      <c r="KE62" s="71">
        <v>6840</v>
      </c>
      <c r="KF62" s="71">
        <v>5799</v>
      </c>
      <c r="KG62" s="71">
        <v>4501</v>
      </c>
      <c r="KH62" s="71">
        <v>5063</v>
      </c>
      <c r="KI62" s="86" t="s">
        <v>1255</v>
      </c>
      <c r="KJ62" s="86" t="s">
        <v>1255</v>
      </c>
      <c r="KK62" s="86" t="s">
        <v>1255</v>
      </c>
      <c r="KL62" s="86" t="s">
        <v>1255</v>
      </c>
      <c r="KM62" s="71">
        <v>6502</v>
      </c>
      <c r="KN62" s="71">
        <v>6728</v>
      </c>
      <c r="KO62" s="71">
        <v>6633</v>
      </c>
      <c r="KP62" s="71">
        <v>7133</v>
      </c>
      <c r="KQ62" s="71">
        <v>8444</v>
      </c>
      <c r="KR62" s="71">
        <v>9490</v>
      </c>
      <c r="KS62" s="71">
        <v>10287</v>
      </c>
      <c r="KT62" s="71">
        <v>9326</v>
      </c>
      <c r="KU62" s="71">
        <v>8917</v>
      </c>
      <c r="KV62" s="71">
        <v>9113</v>
      </c>
      <c r="KW62" s="71">
        <v>10323</v>
      </c>
      <c r="KX62" s="71">
        <v>36258</v>
      </c>
      <c r="KY62" s="86" t="s">
        <v>1255</v>
      </c>
      <c r="KZ62" s="86" t="s">
        <v>1255</v>
      </c>
      <c r="LA62" s="86" t="s">
        <v>1255</v>
      </c>
      <c r="LB62" s="86" t="s">
        <v>1255</v>
      </c>
    </row>
    <row r="63" spans="1:314" ht="12" customHeight="1">
      <c r="A63" s="3">
        <v>422011</v>
      </c>
      <c r="B63" s="555" t="s">
        <v>745</v>
      </c>
      <c r="C63" s="94">
        <v>405.86</v>
      </c>
      <c r="D63" s="71">
        <v>403628</v>
      </c>
      <c r="E63" s="72">
        <v>11.4</v>
      </c>
      <c r="F63" s="72">
        <v>55</v>
      </c>
      <c r="G63" s="72">
        <v>33.6</v>
      </c>
      <c r="H63" s="79">
        <v>15505</v>
      </c>
      <c r="I63" s="79">
        <v>33570</v>
      </c>
      <c r="J63" s="79">
        <v>52721</v>
      </c>
      <c r="K63" s="71">
        <v>61157</v>
      </c>
      <c r="L63" s="71">
        <v>205350</v>
      </c>
      <c r="M63" s="71">
        <v>2776</v>
      </c>
      <c r="N63" s="71">
        <v>10658</v>
      </c>
      <c r="O63" s="71">
        <v>12820</v>
      </c>
      <c r="P63" s="71">
        <v>1727</v>
      </c>
      <c r="Q63" s="71">
        <v>2449</v>
      </c>
      <c r="R63" s="79">
        <v>400472</v>
      </c>
      <c r="S63" s="71">
        <v>409118</v>
      </c>
      <c r="T63" s="71">
        <v>419148</v>
      </c>
      <c r="U63" s="71">
        <v>789879</v>
      </c>
      <c r="V63" s="71">
        <v>1478059</v>
      </c>
      <c r="W63" s="71">
        <v>441998</v>
      </c>
      <c r="X63" s="71">
        <v>1331418</v>
      </c>
      <c r="Y63" s="86">
        <v>103</v>
      </c>
      <c r="Z63" s="765">
        <v>96</v>
      </c>
      <c r="AA63" s="86">
        <v>67</v>
      </c>
      <c r="AB63" s="86">
        <v>3</v>
      </c>
      <c r="AC63" s="86">
        <v>1</v>
      </c>
      <c r="AD63" s="87" t="s">
        <v>439</v>
      </c>
      <c r="AE63" s="71">
        <v>10317.09</v>
      </c>
      <c r="AF63" s="71">
        <v>1752.71</v>
      </c>
      <c r="AG63" s="71">
        <v>2979</v>
      </c>
      <c r="AH63" s="71">
        <v>261009</v>
      </c>
      <c r="AI63" s="87" t="s">
        <v>439</v>
      </c>
      <c r="AJ63" s="94">
        <v>51.3</v>
      </c>
      <c r="AK63" s="765">
        <v>32</v>
      </c>
      <c r="AL63" s="71">
        <v>2250</v>
      </c>
      <c r="AM63" s="74">
        <v>68</v>
      </c>
      <c r="AN63" s="71">
        <v>18443</v>
      </c>
      <c r="AO63" s="71">
        <v>1325</v>
      </c>
      <c r="AP63" s="71">
        <v>250</v>
      </c>
      <c r="AQ63" s="102">
        <v>39</v>
      </c>
      <c r="AR63" s="71">
        <v>8986</v>
      </c>
      <c r="AS63" s="71">
        <v>732</v>
      </c>
      <c r="AT63" s="71">
        <v>0</v>
      </c>
      <c r="AU63" s="71">
        <v>530</v>
      </c>
      <c r="AV63" s="71">
        <v>36</v>
      </c>
      <c r="AW63" s="71">
        <v>12</v>
      </c>
      <c r="AX63" s="71">
        <v>9</v>
      </c>
      <c r="AY63" s="71">
        <v>12906</v>
      </c>
      <c r="AZ63" s="72">
        <v>15.6</v>
      </c>
      <c r="BA63" s="72">
        <v>6.1</v>
      </c>
      <c r="BB63" s="72">
        <v>99.252615844544096</v>
      </c>
      <c r="BC63" s="72">
        <v>111.6</v>
      </c>
      <c r="BD63" s="72">
        <v>108.8</v>
      </c>
      <c r="BE63" s="72">
        <v>0</v>
      </c>
      <c r="BF63" s="86">
        <v>35</v>
      </c>
      <c r="BG63" s="102">
        <v>35</v>
      </c>
      <c r="BH63" s="102">
        <v>25</v>
      </c>
      <c r="BI63" s="102">
        <v>5</v>
      </c>
      <c r="BJ63" s="102">
        <v>272</v>
      </c>
      <c r="BK63" s="86">
        <v>6</v>
      </c>
      <c r="BL63" s="86">
        <v>5</v>
      </c>
      <c r="BM63" s="102">
        <v>10</v>
      </c>
      <c r="BN63" s="102">
        <v>8</v>
      </c>
      <c r="BO63" s="74">
        <v>8</v>
      </c>
      <c r="BP63" s="71">
        <v>21587</v>
      </c>
      <c r="BQ63" s="74">
        <v>3</v>
      </c>
      <c r="BR63" s="71">
        <v>102477</v>
      </c>
      <c r="BS63" s="74">
        <v>1</v>
      </c>
      <c r="BT63" s="71">
        <v>22000</v>
      </c>
      <c r="BU63" s="74">
        <v>5</v>
      </c>
      <c r="BV63" s="71">
        <v>5172</v>
      </c>
      <c r="BW63" s="72">
        <v>42.4</v>
      </c>
      <c r="BX63" s="86">
        <v>1</v>
      </c>
      <c r="BY63" s="86">
        <v>5</v>
      </c>
      <c r="BZ63" s="86">
        <v>285</v>
      </c>
      <c r="CA63" s="86">
        <v>11139</v>
      </c>
      <c r="CB63" s="72">
        <v>48.1</v>
      </c>
      <c r="CC63" s="101">
        <v>0.94</v>
      </c>
      <c r="CD63" s="72">
        <v>29</v>
      </c>
      <c r="CE63" s="72">
        <v>4.2451449204645257</v>
      </c>
      <c r="CF63" s="72">
        <v>57.54495</v>
      </c>
      <c r="CG63" s="74">
        <v>43</v>
      </c>
      <c r="CH63" s="71">
        <v>10399</v>
      </c>
      <c r="CI63" s="74">
        <v>512</v>
      </c>
      <c r="CJ63" s="71">
        <v>2065</v>
      </c>
      <c r="CK63" s="71">
        <v>5460</v>
      </c>
      <c r="CL63" s="71">
        <v>1484</v>
      </c>
      <c r="CM63" s="74">
        <v>341</v>
      </c>
      <c r="CN63" s="74">
        <v>866</v>
      </c>
      <c r="CO63" s="94">
        <v>1.37</v>
      </c>
      <c r="CP63" s="71">
        <v>49948116</v>
      </c>
      <c r="CQ63" s="74">
        <v>6</v>
      </c>
      <c r="CR63" s="74">
        <v>54</v>
      </c>
      <c r="CS63" s="74">
        <v>4</v>
      </c>
      <c r="CT63" s="74">
        <v>8</v>
      </c>
      <c r="CU63" s="74">
        <v>390</v>
      </c>
      <c r="CV63" s="74">
        <v>28</v>
      </c>
      <c r="CW63" s="71">
        <v>1650</v>
      </c>
      <c r="CX63" s="74">
        <v>16</v>
      </c>
      <c r="CY63" s="71">
        <v>1314</v>
      </c>
      <c r="CZ63" s="86">
        <v>72</v>
      </c>
      <c r="DA63" s="86">
        <v>1078</v>
      </c>
      <c r="DB63" s="86">
        <v>20</v>
      </c>
      <c r="DC63" s="86">
        <v>268</v>
      </c>
      <c r="DD63" s="86">
        <v>35</v>
      </c>
      <c r="DE63" s="86">
        <v>922</v>
      </c>
      <c r="DF63" s="71">
        <v>17664</v>
      </c>
      <c r="DG63" s="71">
        <v>4787</v>
      </c>
      <c r="DH63" s="87">
        <v>2983</v>
      </c>
      <c r="DI63" s="87">
        <v>1718399.057</v>
      </c>
      <c r="DJ63" s="87">
        <v>820713.57299999997</v>
      </c>
      <c r="DK63" s="87">
        <v>842571.50300000003</v>
      </c>
      <c r="DL63" s="71">
        <v>135493</v>
      </c>
      <c r="DM63" s="74">
        <v>20</v>
      </c>
      <c r="DN63" s="87">
        <v>29681</v>
      </c>
      <c r="DO63" s="87">
        <v>3295</v>
      </c>
      <c r="DP63" s="87">
        <v>2150</v>
      </c>
      <c r="DQ63" s="86">
        <v>126</v>
      </c>
      <c r="DR63" s="86">
        <v>702</v>
      </c>
      <c r="DS63" s="145">
        <v>11653</v>
      </c>
      <c r="DT63" s="79">
        <v>22467</v>
      </c>
      <c r="DU63" s="71">
        <v>4501</v>
      </c>
      <c r="DV63" s="71">
        <v>5222</v>
      </c>
      <c r="DW63" s="86">
        <v>657</v>
      </c>
      <c r="DX63" s="86">
        <v>595</v>
      </c>
      <c r="DY63" s="86">
        <v>0</v>
      </c>
      <c r="DZ63" s="86">
        <v>3160</v>
      </c>
      <c r="EA63" s="86">
        <v>62</v>
      </c>
      <c r="EB63" s="86">
        <v>16437</v>
      </c>
      <c r="EC63" s="86">
        <v>1168</v>
      </c>
      <c r="ED63" s="766">
        <v>127</v>
      </c>
      <c r="EE63" s="71">
        <v>12755</v>
      </c>
      <c r="EF63" s="767">
        <v>11109</v>
      </c>
      <c r="EG63" s="74">
        <v>0</v>
      </c>
      <c r="EH63" s="768">
        <v>1780</v>
      </c>
      <c r="EI63" s="86">
        <v>121</v>
      </c>
      <c r="EJ63" s="86">
        <v>124</v>
      </c>
      <c r="EK63" s="72">
        <v>76.8</v>
      </c>
      <c r="EL63" s="86">
        <v>24</v>
      </c>
      <c r="EM63" s="86">
        <v>34</v>
      </c>
      <c r="EN63" s="86">
        <v>1198</v>
      </c>
      <c r="EO63" s="87">
        <v>579</v>
      </c>
      <c r="EP63" s="87">
        <v>82</v>
      </c>
      <c r="EQ63" s="87">
        <v>1865</v>
      </c>
      <c r="ER63" s="71">
        <v>2550</v>
      </c>
      <c r="ES63" s="72">
        <v>97.8</v>
      </c>
      <c r="ET63" s="72">
        <v>96.2</v>
      </c>
      <c r="EU63" s="87">
        <v>104</v>
      </c>
      <c r="EV63" s="72">
        <v>29.6</v>
      </c>
      <c r="EW63" s="87">
        <v>90341</v>
      </c>
      <c r="EX63" s="72">
        <v>32.200000000000003</v>
      </c>
      <c r="EY63" s="87">
        <v>515959</v>
      </c>
      <c r="EZ63" s="162">
        <v>6.8</v>
      </c>
      <c r="FA63" s="86">
        <v>261</v>
      </c>
      <c r="FB63" s="86">
        <v>17</v>
      </c>
      <c r="FC63" s="120" t="s">
        <v>439</v>
      </c>
      <c r="FD63" s="86">
        <v>178</v>
      </c>
      <c r="FE63" s="86" t="s">
        <v>1255</v>
      </c>
      <c r="FF63" s="86">
        <v>100</v>
      </c>
      <c r="FG63" s="72">
        <v>100</v>
      </c>
      <c r="FH63" s="71">
        <v>145643</v>
      </c>
      <c r="FI63" s="71">
        <v>41081</v>
      </c>
      <c r="FJ63" s="71">
        <v>0</v>
      </c>
      <c r="FK63" s="768">
        <v>99403</v>
      </c>
      <c r="FL63" s="71">
        <v>76262</v>
      </c>
      <c r="FM63" s="71">
        <v>15796</v>
      </c>
      <c r="FN63" s="71">
        <v>7345</v>
      </c>
      <c r="FO63" s="71">
        <v>5159</v>
      </c>
      <c r="FP63" s="769">
        <v>13.6</v>
      </c>
      <c r="FQ63" s="766">
        <v>510</v>
      </c>
      <c r="FR63" s="770">
        <v>10.7</v>
      </c>
      <c r="FS63" s="767">
        <v>16035</v>
      </c>
      <c r="FT63" s="86">
        <v>42</v>
      </c>
      <c r="FU63" s="86">
        <v>195</v>
      </c>
      <c r="FV63" s="86">
        <v>690</v>
      </c>
      <c r="FW63" s="96">
        <v>23</v>
      </c>
      <c r="FX63" s="95">
        <v>844</v>
      </c>
      <c r="FY63" s="149">
        <v>58.529029462738301</v>
      </c>
      <c r="FZ63" s="145">
        <v>47500</v>
      </c>
      <c r="GA63" s="770">
        <v>97.9</v>
      </c>
      <c r="GB63" s="770">
        <v>89.3</v>
      </c>
      <c r="GC63" s="72">
        <v>94.4</v>
      </c>
      <c r="GD63" s="80">
        <v>77.2</v>
      </c>
      <c r="GE63" s="771">
        <v>94</v>
      </c>
      <c r="GF63" s="766">
        <v>21</v>
      </c>
      <c r="GG63" s="766">
        <v>73</v>
      </c>
      <c r="GH63" s="86">
        <v>925</v>
      </c>
      <c r="GI63" s="86">
        <v>3</v>
      </c>
      <c r="GJ63" s="86">
        <v>946</v>
      </c>
      <c r="GK63" s="86">
        <v>2925</v>
      </c>
      <c r="GL63" s="86">
        <v>5</v>
      </c>
      <c r="GM63" s="768">
        <v>2585700</v>
      </c>
      <c r="GN63" s="772">
        <v>7523</v>
      </c>
      <c r="GO63" s="86">
        <v>16329251</v>
      </c>
      <c r="GP63" s="87" t="s">
        <v>439</v>
      </c>
      <c r="GQ63" s="71">
        <v>17693</v>
      </c>
      <c r="GR63" s="74">
        <v>61</v>
      </c>
      <c r="GS63" s="71">
        <v>2144</v>
      </c>
      <c r="GT63" s="71">
        <v>15488</v>
      </c>
      <c r="GU63" s="71">
        <v>180782</v>
      </c>
      <c r="GV63" s="71">
        <v>848</v>
      </c>
      <c r="GW63" s="71">
        <v>26142</v>
      </c>
      <c r="GX63" s="71">
        <v>153792</v>
      </c>
      <c r="GY63" s="71">
        <v>890</v>
      </c>
      <c r="GZ63" s="71">
        <v>8225</v>
      </c>
      <c r="HA63" s="71">
        <v>668998</v>
      </c>
      <c r="HB63" s="71">
        <v>2981</v>
      </c>
      <c r="HC63" s="71">
        <v>21990</v>
      </c>
      <c r="HD63" s="71">
        <v>346959</v>
      </c>
      <c r="HE63" s="71">
        <v>312</v>
      </c>
      <c r="HF63" s="71">
        <v>11281</v>
      </c>
      <c r="HG63" s="71">
        <v>445054.32</v>
      </c>
      <c r="HH63" s="74">
        <v>179</v>
      </c>
      <c r="HI63" s="86">
        <v>6557</v>
      </c>
      <c r="HJ63" s="87">
        <v>113700</v>
      </c>
      <c r="HK63" s="88">
        <v>51.573276</v>
      </c>
      <c r="HL63" s="86">
        <v>199</v>
      </c>
      <c r="HM63" s="71">
        <v>2343</v>
      </c>
      <c r="HN63" s="71">
        <v>921</v>
      </c>
      <c r="HO63" s="87">
        <v>169</v>
      </c>
      <c r="HP63" s="136">
        <v>85</v>
      </c>
      <c r="HQ63" s="87">
        <v>31</v>
      </c>
      <c r="HR63" s="136">
        <v>18.8</v>
      </c>
      <c r="HS63" s="87">
        <v>1</v>
      </c>
      <c r="HT63" s="71">
        <v>1884229</v>
      </c>
      <c r="HU63" s="71">
        <v>10426740</v>
      </c>
      <c r="HV63" s="86">
        <v>1187867</v>
      </c>
      <c r="HW63" s="86">
        <v>1856003</v>
      </c>
      <c r="HX63" s="86">
        <v>237703</v>
      </c>
      <c r="HY63" s="86">
        <v>15590</v>
      </c>
      <c r="HZ63" s="86">
        <v>18770</v>
      </c>
      <c r="IA63" s="86">
        <v>159560</v>
      </c>
      <c r="IB63" s="86">
        <v>127831</v>
      </c>
      <c r="IC63" s="87" t="s">
        <v>439</v>
      </c>
      <c r="ID63" s="85">
        <v>37744862</v>
      </c>
      <c r="IE63" s="87" t="s">
        <v>439</v>
      </c>
      <c r="IF63" s="79">
        <v>848</v>
      </c>
      <c r="IG63" s="71" t="s">
        <v>439</v>
      </c>
      <c r="IH63" s="85">
        <v>234</v>
      </c>
      <c r="II63" s="71" t="s">
        <v>439</v>
      </c>
      <c r="IJ63" s="85">
        <v>122455</v>
      </c>
      <c r="IK63" s="71">
        <v>173214</v>
      </c>
      <c r="IL63" s="79" t="s">
        <v>439</v>
      </c>
      <c r="IM63" s="113">
        <v>0</v>
      </c>
      <c r="IN63" s="112">
        <v>43.05</v>
      </c>
      <c r="IO63" s="85">
        <v>290853</v>
      </c>
      <c r="IP63" s="162">
        <v>3.9</v>
      </c>
      <c r="IQ63" s="94">
        <v>3.8</v>
      </c>
      <c r="IR63" s="94">
        <v>3.1</v>
      </c>
      <c r="IS63" s="72">
        <v>899</v>
      </c>
      <c r="IT63" s="72">
        <v>891</v>
      </c>
      <c r="IU63" s="86" t="s">
        <v>1255</v>
      </c>
      <c r="IV63" s="86" t="s">
        <v>1255</v>
      </c>
      <c r="IW63" s="86" t="s">
        <v>1255</v>
      </c>
      <c r="IX63" s="86" t="s">
        <v>1255</v>
      </c>
      <c r="IY63" s="86" t="s">
        <v>1255</v>
      </c>
      <c r="IZ63" s="86" t="s">
        <v>1255</v>
      </c>
      <c r="JA63" s="79">
        <v>0</v>
      </c>
      <c r="JB63" s="79">
        <v>22</v>
      </c>
      <c r="JC63" s="770">
        <v>65</v>
      </c>
      <c r="JD63" s="773">
        <v>0.57999999999999996</v>
      </c>
      <c r="JE63" s="774">
        <v>91.7</v>
      </c>
      <c r="JF63" s="774">
        <v>8.8000000000000007</v>
      </c>
      <c r="JG63" s="774">
        <v>2.82</v>
      </c>
      <c r="JH63" s="775">
        <v>274869084</v>
      </c>
      <c r="JI63" s="162">
        <v>29.6</v>
      </c>
      <c r="JJ63" s="162">
        <v>51.9</v>
      </c>
      <c r="JK63" s="162" t="s">
        <v>439</v>
      </c>
      <c r="JL63" s="162" t="s">
        <v>439</v>
      </c>
      <c r="JM63" s="162">
        <v>98</v>
      </c>
      <c r="JN63" s="162">
        <v>51.6</v>
      </c>
      <c r="JO63" s="776">
        <v>3189</v>
      </c>
      <c r="JP63" s="776">
        <v>1091548000</v>
      </c>
      <c r="JQ63" s="776">
        <v>688700125.24000001</v>
      </c>
      <c r="JR63" s="776">
        <v>11695</v>
      </c>
      <c r="JS63" s="72">
        <v>32</v>
      </c>
      <c r="JT63" s="72">
        <v>22.8</v>
      </c>
      <c r="JU63" s="71">
        <v>70166</v>
      </c>
      <c r="JV63" s="71">
        <v>1273</v>
      </c>
      <c r="JW63" s="71">
        <v>1361</v>
      </c>
      <c r="JX63" s="71">
        <v>6471</v>
      </c>
      <c r="JY63" s="71">
        <v>7427</v>
      </c>
      <c r="JZ63" s="71">
        <v>7699</v>
      </c>
      <c r="KA63" s="71">
        <v>8783</v>
      </c>
      <c r="KB63" s="71">
        <v>10188</v>
      </c>
      <c r="KC63" s="71">
        <v>12183</v>
      </c>
      <c r="KD63" s="71">
        <v>11089</v>
      </c>
      <c r="KE63" s="71">
        <v>10636</v>
      </c>
      <c r="KF63" s="71">
        <v>8927</v>
      </c>
      <c r="KG63" s="71">
        <v>6543</v>
      </c>
      <c r="KH63" s="71">
        <v>6450</v>
      </c>
      <c r="KI63" s="86" t="s">
        <v>1255</v>
      </c>
      <c r="KJ63" s="86" t="s">
        <v>1255</v>
      </c>
      <c r="KK63" s="86" t="s">
        <v>1255</v>
      </c>
      <c r="KL63" s="86" t="s">
        <v>1255</v>
      </c>
      <c r="KM63" s="71">
        <v>9078</v>
      </c>
      <c r="KN63" s="71">
        <v>8868</v>
      </c>
      <c r="KO63" s="71">
        <v>8514</v>
      </c>
      <c r="KP63" s="71">
        <v>9623</v>
      </c>
      <c r="KQ63" s="71">
        <v>10912</v>
      </c>
      <c r="KR63" s="71">
        <v>12362</v>
      </c>
      <c r="KS63" s="71">
        <v>14839</v>
      </c>
      <c r="KT63" s="71">
        <v>13876</v>
      </c>
      <c r="KU63" s="71">
        <v>14316</v>
      </c>
      <c r="KV63" s="71">
        <v>14952</v>
      </c>
      <c r="KW63" s="71">
        <v>17417</v>
      </c>
      <c r="KX63" s="71">
        <v>60566</v>
      </c>
      <c r="KY63" s="86" t="s">
        <v>1255</v>
      </c>
      <c r="KZ63" s="86" t="s">
        <v>1255</v>
      </c>
      <c r="LA63" s="86" t="s">
        <v>1255</v>
      </c>
      <c r="LB63" s="86" t="s">
        <v>1255</v>
      </c>
    </row>
    <row r="64" spans="1:314" ht="12" customHeight="1">
      <c r="A64" s="3">
        <v>422029</v>
      </c>
      <c r="B64" s="555" t="s">
        <v>746</v>
      </c>
      <c r="C64" s="94">
        <v>426.01</v>
      </c>
      <c r="D64" s="71">
        <v>240871</v>
      </c>
      <c r="E64" s="72">
        <v>12.9</v>
      </c>
      <c r="F64" s="72">
        <v>54.5</v>
      </c>
      <c r="G64" s="72">
        <v>32.5</v>
      </c>
      <c r="H64" s="121">
        <v>11160</v>
      </c>
      <c r="I64" s="121">
        <v>24333</v>
      </c>
      <c r="J64" s="121">
        <v>37941</v>
      </c>
      <c r="K64" s="129">
        <v>40095</v>
      </c>
      <c r="L64" s="71">
        <v>120412</v>
      </c>
      <c r="M64" s="71">
        <v>1520</v>
      </c>
      <c r="N64" s="71">
        <v>7965</v>
      </c>
      <c r="O64" s="71">
        <v>9649</v>
      </c>
      <c r="P64" s="71">
        <v>1067</v>
      </c>
      <c r="Q64" s="71">
        <v>1714</v>
      </c>
      <c r="R64" s="79">
        <v>237825</v>
      </c>
      <c r="S64" s="71">
        <v>243223</v>
      </c>
      <c r="T64" s="71">
        <v>246825</v>
      </c>
      <c r="U64" s="71">
        <v>647538</v>
      </c>
      <c r="V64" s="71">
        <v>882707</v>
      </c>
      <c r="W64" s="71">
        <v>358281</v>
      </c>
      <c r="X64" s="71">
        <v>541800</v>
      </c>
      <c r="Y64" s="86">
        <v>3</v>
      </c>
      <c r="Z64" s="765">
        <v>73</v>
      </c>
      <c r="AA64" s="86">
        <v>25</v>
      </c>
      <c r="AB64" s="86">
        <v>6</v>
      </c>
      <c r="AC64" s="86">
        <v>3</v>
      </c>
      <c r="AD64" s="87">
        <v>50323</v>
      </c>
      <c r="AE64" s="71">
        <v>941.5</v>
      </c>
      <c r="AF64" s="71">
        <v>271.28500000000003</v>
      </c>
      <c r="AG64" s="71" t="s">
        <v>439</v>
      </c>
      <c r="AH64" s="71" t="s">
        <v>439</v>
      </c>
      <c r="AI64" s="71">
        <v>2000</v>
      </c>
      <c r="AJ64" s="94" t="s">
        <v>439</v>
      </c>
      <c r="AK64" s="765">
        <v>8</v>
      </c>
      <c r="AL64" s="71">
        <v>596</v>
      </c>
      <c r="AM64" s="74">
        <v>44</v>
      </c>
      <c r="AN64" s="71">
        <v>13184</v>
      </c>
      <c r="AO64" s="71">
        <v>890</v>
      </c>
      <c r="AP64" s="71">
        <v>169</v>
      </c>
      <c r="AQ64" s="102">
        <v>24</v>
      </c>
      <c r="AR64" s="71" t="s">
        <v>439</v>
      </c>
      <c r="AS64" s="71">
        <v>552</v>
      </c>
      <c r="AT64" s="71">
        <v>2</v>
      </c>
      <c r="AU64" s="71">
        <v>333</v>
      </c>
      <c r="AV64" s="71">
        <v>8</v>
      </c>
      <c r="AW64" s="71">
        <v>32</v>
      </c>
      <c r="AX64" s="71">
        <v>7</v>
      </c>
      <c r="AY64" s="71">
        <v>5880</v>
      </c>
      <c r="AZ64" s="72">
        <v>7.7</v>
      </c>
      <c r="BA64" s="72">
        <v>1.2</v>
      </c>
      <c r="BB64" s="72">
        <v>100</v>
      </c>
      <c r="BC64" s="72">
        <v>94.1</v>
      </c>
      <c r="BD64" s="72">
        <v>100.3</v>
      </c>
      <c r="BE64" s="72">
        <v>0</v>
      </c>
      <c r="BF64" s="86">
        <v>6</v>
      </c>
      <c r="BG64" s="102">
        <v>22</v>
      </c>
      <c r="BH64" s="102">
        <v>14</v>
      </c>
      <c r="BI64" s="102">
        <v>0</v>
      </c>
      <c r="BJ64" s="102">
        <v>143</v>
      </c>
      <c r="BK64" s="86">
        <v>5</v>
      </c>
      <c r="BL64" s="86">
        <v>5</v>
      </c>
      <c r="BM64" s="102">
        <v>2</v>
      </c>
      <c r="BN64" s="102">
        <v>6</v>
      </c>
      <c r="BO64" s="74">
        <v>7</v>
      </c>
      <c r="BP64" s="71">
        <v>34567.83</v>
      </c>
      <c r="BQ64" s="74">
        <v>2</v>
      </c>
      <c r="BR64" s="71">
        <v>51441.36</v>
      </c>
      <c r="BS64" s="74">
        <v>5</v>
      </c>
      <c r="BT64" s="71">
        <v>63682.77</v>
      </c>
      <c r="BU64" s="74">
        <v>3</v>
      </c>
      <c r="BV64" s="71">
        <v>3935</v>
      </c>
      <c r="BW64" s="72" t="s">
        <v>439</v>
      </c>
      <c r="BX64" s="86">
        <v>1</v>
      </c>
      <c r="BY64" s="86">
        <v>2</v>
      </c>
      <c r="BZ64" s="86">
        <v>419</v>
      </c>
      <c r="CA64" s="86">
        <v>4017</v>
      </c>
      <c r="CB64" s="72">
        <v>69.400000000000006</v>
      </c>
      <c r="CC64" s="101">
        <v>1.31</v>
      </c>
      <c r="CD64" s="72">
        <v>39.5</v>
      </c>
      <c r="CE64" s="72">
        <v>4.0545852754534737</v>
      </c>
      <c r="CF64" s="72">
        <v>59.674079999999996</v>
      </c>
      <c r="CG64" s="74">
        <v>24</v>
      </c>
      <c r="CH64" s="71">
        <v>5122</v>
      </c>
      <c r="CI64" s="74">
        <v>220</v>
      </c>
      <c r="CJ64" s="71">
        <v>719</v>
      </c>
      <c r="CK64" s="71">
        <v>3379</v>
      </c>
      <c r="CL64" s="71">
        <v>886</v>
      </c>
      <c r="CM64" s="74">
        <v>229</v>
      </c>
      <c r="CN64" s="74">
        <v>531</v>
      </c>
      <c r="CO64" s="94">
        <v>1.71</v>
      </c>
      <c r="CP64" s="71">
        <v>72479149</v>
      </c>
      <c r="CQ64" s="74">
        <v>1</v>
      </c>
      <c r="CR64" s="74">
        <v>16</v>
      </c>
      <c r="CS64" s="74">
        <v>2</v>
      </c>
      <c r="CT64" s="74">
        <v>4</v>
      </c>
      <c r="CU64" s="74">
        <v>285</v>
      </c>
      <c r="CV64" s="74">
        <v>20</v>
      </c>
      <c r="CW64" s="71">
        <v>1198</v>
      </c>
      <c r="CX64" s="74">
        <v>10</v>
      </c>
      <c r="CY64" s="71">
        <v>789</v>
      </c>
      <c r="CZ64" s="86">
        <v>63</v>
      </c>
      <c r="DA64" s="86">
        <v>942</v>
      </c>
      <c r="DB64" s="86">
        <v>29</v>
      </c>
      <c r="DC64" s="86">
        <v>295</v>
      </c>
      <c r="DD64" s="86">
        <v>55</v>
      </c>
      <c r="DE64" s="86">
        <v>1322</v>
      </c>
      <c r="DF64" s="71">
        <v>8413</v>
      </c>
      <c r="DG64" s="71">
        <v>3171</v>
      </c>
      <c r="DH64" s="87">
        <v>1978</v>
      </c>
      <c r="DI64" s="87">
        <v>664708.21</v>
      </c>
      <c r="DJ64" s="87">
        <v>574136.77500000002</v>
      </c>
      <c r="DK64" s="87">
        <v>561671.95700000005</v>
      </c>
      <c r="DL64" s="71">
        <v>78182</v>
      </c>
      <c r="DM64" s="74">
        <v>9</v>
      </c>
      <c r="DN64" s="87">
        <v>15358</v>
      </c>
      <c r="DO64" s="87">
        <v>1898</v>
      </c>
      <c r="DP64" s="87">
        <v>1003</v>
      </c>
      <c r="DQ64" s="86">
        <v>48</v>
      </c>
      <c r="DR64" s="86">
        <v>868</v>
      </c>
      <c r="DS64" s="145">
        <v>10323</v>
      </c>
      <c r="DT64" s="79">
        <v>12680</v>
      </c>
      <c r="DU64" s="71">
        <v>2862</v>
      </c>
      <c r="DV64" s="71">
        <v>3208</v>
      </c>
      <c r="DW64" s="86">
        <v>564</v>
      </c>
      <c r="DX64" s="86">
        <v>396</v>
      </c>
      <c r="DY64" s="86">
        <v>4</v>
      </c>
      <c r="DZ64" s="86">
        <v>2120</v>
      </c>
      <c r="EA64" s="86">
        <v>35</v>
      </c>
      <c r="EB64" s="86">
        <v>18838</v>
      </c>
      <c r="EC64" s="86">
        <v>1315</v>
      </c>
      <c r="ED64" s="766">
        <v>99</v>
      </c>
      <c r="EE64" s="71">
        <v>9470</v>
      </c>
      <c r="EF64" s="767">
        <v>7792</v>
      </c>
      <c r="EG64" s="74">
        <v>0</v>
      </c>
      <c r="EH64" s="768">
        <v>1304</v>
      </c>
      <c r="EI64" s="86">
        <v>104</v>
      </c>
      <c r="EJ64" s="86">
        <v>80</v>
      </c>
      <c r="EK64" s="72">
        <v>73.400000000000006</v>
      </c>
      <c r="EL64" s="86">
        <v>21</v>
      </c>
      <c r="EM64" s="86">
        <v>30</v>
      </c>
      <c r="EN64" s="86">
        <v>2157</v>
      </c>
      <c r="EO64" s="87">
        <v>193</v>
      </c>
      <c r="EP64" s="87">
        <v>63</v>
      </c>
      <c r="EQ64" s="87">
        <v>1503</v>
      </c>
      <c r="ER64" s="71">
        <v>1768</v>
      </c>
      <c r="ES64" s="72">
        <v>95.2</v>
      </c>
      <c r="ET64" s="72">
        <v>90.6</v>
      </c>
      <c r="EU64" s="87">
        <v>246</v>
      </c>
      <c r="EV64" s="72">
        <v>20.7</v>
      </c>
      <c r="EW64" s="87">
        <v>51173</v>
      </c>
      <c r="EX64" s="72">
        <v>31.3</v>
      </c>
      <c r="EY64" s="87">
        <v>423142</v>
      </c>
      <c r="EZ64" s="162">
        <v>3.3</v>
      </c>
      <c r="FA64" s="86">
        <v>288</v>
      </c>
      <c r="FB64" s="86">
        <v>3</v>
      </c>
      <c r="FC64" s="125">
        <v>1799</v>
      </c>
      <c r="FD64" s="71">
        <v>86</v>
      </c>
      <c r="FE64" s="71" t="s">
        <v>1255</v>
      </c>
      <c r="FF64" s="71">
        <v>100</v>
      </c>
      <c r="FG64" s="72">
        <v>100</v>
      </c>
      <c r="FH64" s="71">
        <v>88265</v>
      </c>
      <c r="FI64" s="71">
        <v>7357</v>
      </c>
      <c r="FJ64" s="71">
        <v>0</v>
      </c>
      <c r="FK64" s="768">
        <v>77515</v>
      </c>
      <c r="FL64" s="71">
        <v>69377</v>
      </c>
      <c r="FM64" s="71">
        <v>3633</v>
      </c>
      <c r="FN64" s="71">
        <v>4505</v>
      </c>
      <c r="FO64" s="71">
        <v>3393</v>
      </c>
      <c r="FP64" s="769">
        <v>17.3</v>
      </c>
      <c r="FQ64" s="766">
        <v>425</v>
      </c>
      <c r="FR64" s="770">
        <v>17.38</v>
      </c>
      <c r="FS64" s="767">
        <v>9071</v>
      </c>
      <c r="FT64" s="86">
        <v>15</v>
      </c>
      <c r="FU64" s="86">
        <v>486</v>
      </c>
      <c r="FV64" s="86">
        <v>570</v>
      </c>
      <c r="FW64" s="96">
        <v>36</v>
      </c>
      <c r="FX64" s="95">
        <v>776</v>
      </c>
      <c r="FY64" s="149">
        <v>60.031682083977081</v>
      </c>
      <c r="FZ64" s="145">
        <v>27900</v>
      </c>
      <c r="GA64" s="770">
        <v>98.4</v>
      </c>
      <c r="GB64" s="770">
        <v>88.7</v>
      </c>
      <c r="GC64" s="72">
        <v>60.4</v>
      </c>
      <c r="GD64" s="128">
        <v>44</v>
      </c>
      <c r="GE64" s="771">
        <v>102</v>
      </c>
      <c r="GF64" s="766">
        <v>16</v>
      </c>
      <c r="GG64" s="766">
        <v>61</v>
      </c>
      <c r="GH64" s="86">
        <v>497</v>
      </c>
      <c r="GI64" s="86">
        <v>5</v>
      </c>
      <c r="GJ64" s="86">
        <v>725</v>
      </c>
      <c r="GK64" s="86">
        <v>1835</v>
      </c>
      <c r="GL64" s="86">
        <v>3</v>
      </c>
      <c r="GM64" s="768">
        <v>3146152</v>
      </c>
      <c r="GN64" s="772">
        <v>5129</v>
      </c>
      <c r="GO64" s="86" t="s">
        <v>439</v>
      </c>
      <c r="GP64" s="86" t="s">
        <v>439</v>
      </c>
      <c r="GQ64" s="71">
        <v>9997</v>
      </c>
      <c r="GR64" s="74">
        <v>78</v>
      </c>
      <c r="GS64" s="71">
        <v>1502</v>
      </c>
      <c r="GT64" s="71">
        <v>8417</v>
      </c>
      <c r="GU64" s="71">
        <v>93968</v>
      </c>
      <c r="GV64" s="71">
        <v>1098</v>
      </c>
      <c r="GW64" s="71">
        <v>16646</v>
      </c>
      <c r="GX64" s="71">
        <v>76224</v>
      </c>
      <c r="GY64" s="71">
        <v>490</v>
      </c>
      <c r="GZ64" s="71">
        <v>4209</v>
      </c>
      <c r="HA64" s="71">
        <v>246602</v>
      </c>
      <c r="HB64" s="71">
        <v>1744</v>
      </c>
      <c r="HC64" s="71">
        <v>12994</v>
      </c>
      <c r="HD64" s="71">
        <v>232404</v>
      </c>
      <c r="HE64" s="71">
        <v>249</v>
      </c>
      <c r="HF64" s="71">
        <v>7933</v>
      </c>
      <c r="HG64" s="71">
        <v>182627.24</v>
      </c>
      <c r="HH64" s="74">
        <v>154</v>
      </c>
      <c r="HI64" s="86">
        <v>5899</v>
      </c>
      <c r="HJ64" s="86" t="s">
        <v>439</v>
      </c>
      <c r="HK64" s="88">
        <v>68.010000000000005</v>
      </c>
      <c r="HL64" s="86">
        <v>1216.298</v>
      </c>
      <c r="HM64" s="71">
        <v>2776</v>
      </c>
      <c r="HN64" s="71">
        <v>1816</v>
      </c>
      <c r="HO64" s="87">
        <v>401</v>
      </c>
      <c r="HP64" s="136">
        <v>111</v>
      </c>
      <c r="HQ64" s="87">
        <v>17</v>
      </c>
      <c r="HR64" s="136">
        <v>59.34</v>
      </c>
      <c r="HS64" s="87">
        <v>3</v>
      </c>
      <c r="HT64" s="71">
        <v>1773058</v>
      </c>
      <c r="HU64" s="71">
        <v>12408253</v>
      </c>
      <c r="HV64" s="86">
        <v>1224003</v>
      </c>
      <c r="HW64" s="86">
        <v>1744504</v>
      </c>
      <c r="HX64" s="86">
        <v>159260</v>
      </c>
      <c r="HY64" s="86">
        <v>10840</v>
      </c>
      <c r="HZ64" s="86">
        <v>10840</v>
      </c>
      <c r="IA64" s="86">
        <v>105230</v>
      </c>
      <c r="IB64" s="86">
        <v>91415</v>
      </c>
      <c r="IC64" s="85">
        <v>1434</v>
      </c>
      <c r="ID64" s="85">
        <v>11849042</v>
      </c>
      <c r="IE64" s="85">
        <v>0</v>
      </c>
      <c r="IF64" s="79">
        <v>269</v>
      </c>
      <c r="IG64" s="79">
        <v>0</v>
      </c>
      <c r="IH64" s="85">
        <v>174</v>
      </c>
      <c r="II64" s="79">
        <v>0</v>
      </c>
      <c r="IJ64" s="85">
        <v>41443</v>
      </c>
      <c r="IK64" s="71">
        <v>132422</v>
      </c>
      <c r="IL64" s="79">
        <v>9300</v>
      </c>
      <c r="IM64" s="113">
        <v>0</v>
      </c>
      <c r="IN64" s="112">
        <v>31.94</v>
      </c>
      <c r="IO64" s="85">
        <v>145910</v>
      </c>
      <c r="IP64" s="162">
        <v>-28.5</v>
      </c>
      <c r="IQ64" s="94">
        <v>2.46</v>
      </c>
      <c r="IR64" s="94">
        <v>2.2799999999999998</v>
      </c>
      <c r="IS64" s="72">
        <v>341.8</v>
      </c>
      <c r="IT64" s="72">
        <v>341.8</v>
      </c>
      <c r="IU64" s="71" t="s">
        <v>1255</v>
      </c>
      <c r="IV64" s="71" t="s">
        <v>1255</v>
      </c>
      <c r="IW64" s="71" t="s">
        <v>1255</v>
      </c>
      <c r="IX64" s="71" t="s">
        <v>1255</v>
      </c>
      <c r="IY64" s="71" t="s">
        <v>1255</v>
      </c>
      <c r="IZ64" s="71" t="s">
        <v>1255</v>
      </c>
      <c r="JA64" s="79">
        <v>2</v>
      </c>
      <c r="JB64" s="79">
        <v>20</v>
      </c>
      <c r="JC64" s="770">
        <v>81</v>
      </c>
      <c r="JD64" s="773">
        <v>0.53</v>
      </c>
      <c r="JE64" s="774">
        <v>90.3</v>
      </c>
      <c r="JF64" s="774">
        <v>4.5</v>
      </c>
      <c r="JG64" s="774">
        <v>7.5</v>
      </c>
      <c r="JH64" s="775">
        <v>107144736</v>
      </c>
      <c r="JI64" s="162">
        <v>34.799999999999997</v>
      </c>
      <c r="JJ64" s="162">
        <v>51.3</v>
      </c>
      <c r="JK64" s="162" t="s">
        <v>439</v>
      </c>
      <c r="JL64" s="162" t="s">
        <v>439</v>
      </c>
      <c r="JM64" s="162" t="s">
        <v>439</v>
      </c>
      <c r="JN64" s="162">
        <v>49.3</v>
      </c>
      <c r="JO64" s="776">
        <v>2465</v>
      </c>
      <c r="JP64" s="776">
        <v>2059787702</v>
      </c>
      <c r="JQ64" s="776">
        <v>288299945</v>
      </c>
      <c r="JR64" s="776">
        <v>7734</v>
      </c>
      <c r="JS64" s="72">
        <v>24</v>
      </c>
      <c r="JT64" s="72">
        <v>25.5</v>
      </c>
      <c r="JU64" s="71">
        <v>42918</v>
      </c>
      <c r="JV64" s="71">
        <v>734</v>
      </c>
      <c r="JW64" s="71">
        <v>804</v>
      </c>
      <c r="JX64" s="71">
        <v>3555</v>
      </c>
      <c r="JY64" s="71">
        <v>3990</v>
      </c>
      <c r="JZ64" s="71">
        <v>4473</v>
      </c>
      <c r="KA64" s="71">
        <v>5454</v>
      </c>
      <c r="KB64" s="71">
        <v>6282</v>
      </c>
      <c r="KC64" s="71">
        <v>6906</v>
      </c>
      <c r="KD64" s="71">
        <v>6305</v>
      </c>
      <c r="KE64" s="71">
        <v>5706</v>
      </c>
      <c r="KF64" s="71">
        <v>4982</v>
      </c>
      <c r="KG64" s="71">
        <v>4059</v>
      </c>
      <c r="KH64" s="71">
        <v>4147</v>
      </c>
      <c r="KI64" s="71" t="s">
        <v>1255</v>
      </c>
      <c r="KJ64" s="71" t="s">
        <v>1255</v>
      </c>
      <c r="KK64" s="71" t="s">
        <v>1255</v>
      </c>
      <c r="KL64" s="71" t="s">
        <v>1255</v>
      </c>
      <c r="KM64" s="71">
        <v>5393</v>
      </c>
      <c r="KN64" s="71">
        <v>4830</v>
      </c>
      <c r="KO64" s="71">
        <v>4764</v>
      </c>
      <c r="KP64" s="71">
        <v>5662</v>
      </c>
      <c r="KQ64" s="71">
        <v>6732</v>
      </c>
      <c r="KR64" s="71">
        <v>7514</v>
      </c>
      <c r="KS64" s="71">
        <v>8249</v>
      </c>
      <c r="KT64" s="71">
        <v>7730</v>
      </c>
      <c r="KU64" s="71">
        <v>7414</v>
      </c>
      <c r="KV64" s="71">
        <v>7992</v>
      </c>
      <c r="KW64" s="71">
        <v>9742</v>
      </c>
      <c r="KX64" s="71">
        <v>35362</v>
      </c>
      <c r="KY64" s="71" t="s">
        <v>1255</v>
      </c>
      <c r="KZ64" s="71" t="s">
        <v>1255</v>
      </c>
      <c r="LA64" s="71" t="s">
        <v>1255</v>
      </c>
      <c r="LB64" s="71" t="s">
        <v>1255</v>
      </c>
    </row>
    <row r="65" spans="1:314" ht="12" customHeight="1">
      <c r="A65" s="3">
        <v>442011</v>
      </c>
      <c r="B65" s="555" t="s">
        <v>747</v>
      </c>
      <c r="C65" s="94">
        <v>502.39</v>
      </c>
      <c r="D65" s="71">
        <v>476386</v>
      </c>
      <c r="E65" s="72">
        <v>13.4</v>
      </c>
      <c r="F65" s="72">
        <v>58.6</v>
      </c>
      <c r="G65" s="72">
        <v>28</v>
      </c>
      <c r="H65" s="79">
        <v>23304</v>
      </c>
      <c r="I65" s="79">
        <v>49974</v>
      </c>
      <c r="J65" s="79">
        <v>77229</v>
      </c>
      <c r="K65" s="71">
        <v>65462</v>
      </c>
      <c r="L65" s="71">
        <v>227321</v>
      </c>
      <c r="M65" s="71">
        <v>2493</v>
      </c>
      <c r="N65" s="71">
        <v>13943</v>
      </c>
      <c r="O65" s="71">
        <v>13658</v>
      </c>
      <c r="P65" s="71">
        <v>2138</v>
      </c>
      <c r="Q65" s="71">
        <v>3539</v>
      </c>
      <c r="R65" s="79">
        <v>473249</v>
      </c>
      <c r="S65" s="71">
        <v>475614</v>
      </c>
      <c r="T65" s="71">
        <v>481713</v>
      </c>
      <c r="U65" s="71">
        <v>665167</v>
      </c>
      <c r="V65" s="71">
        <v>1429284</v>
      </c>
      <c r="W65" s="71">
        <v>599039</v>
      </c>
      <c r="X65" s="71">
        <v>809507</v>
      </c>
      <c r="Y65" s="86">
        <v>28</v>
      </c>
      <c r="Z65" s="765">
        <v>70</v>
      </c>
      <c r="AA65" s="86">
        <v>60</v>
      </c>
      <c r="AB65" s="86">
        <v>32</v>
      </c>
      <c r="AC65" s="86">
        <v>20</v>
      </c>
      <c r="AD65" s="87">
        <v>149993</v>
      </c>
      <c r="AE65" s="71">
        <v>1135</v>
      </c>
      <c r="AF65" s="71">
        <v>2548</v>
      </c>
      <c r="AG65" s="71">
        <v>1201</v>
      </c>
      <c r="AH65" s="71">
        <v>659221</v>
      </c>
      <c r="AI65" s="71">
        <v>1966</v>
      </c>
      <c r="AJ65" s="94">
        <v>50.15</v>
      </c>
      <c r="AK65" s="765">
        <v>41</v>
      </c>
      <c r="AL65" s="71">
        <v>4126</v>
      </c>
      <c r="AM65" s="74">
        <v>55</v>
      </c>
      <c r="AN65" s="71">
        <v>25213</v>
      </c>
      <c r="AO65" s="71">
        <v>1496</v>
      </c>
      <c r="AP65" s="71">
        <v>399</v>
      </c>
      <c r="AQ65" s="102">
        <v>28</v>
      </c>
      <c r="AR65" s="71">
        <v>12120</v>
      </c>
      <c r="AS65" s="71">
        <v>858</v>
      </c>
      <c r="AT65" s="71">
        <v>0</v>
      </c>
      <c r="AU65" s="71">
        <v>844</v>
      </c>
      <c r="AV65" s="71">
        <v>26</v>
      </c>
      <c r="AW65" s="71">
        <v>30</v>
      </c>
      <c r="AX65" s="71">
        <v>26</v>
      </c>
      <c r="AY65" s="71">
        <v>44346</v>
      </c>
      <c r="AZ65" s="72">
        <v>8.8000000000000007</v>
      </c>
      <c r="BA65" s="72">
        <v>1.5</v>
      </c>
      <c r="BB65" s="72">
        <v>100</v>
      </c>
      <c r="BC65" s="72">
        <v>125.5</v>
      </c>
      <c r="BD65" s="72">
        <v>122.5</v>
      </c>
      <c r="BE65" s="72">
        <v>0</v>
      </c>
      <c r="BF65" s="86">
        <v>31</v>
      </c>
      <c r="BG65" s="102">
        <v>35</v>
      </c>
      <c r="BH65" s="102">
        <v>25</v>
      </c>
      <c r="BI65" s="102">
        <v>30</v>
      </c>
      <c r="BJ65" s="102">
        <v>210</v>
      </c>
      <c r="BK65" s="86">
        <v>2</v>
      </c>
      <c r="BL65" s="86">
        <v>2</v>
      </c>
      <c r="BM65" s="102">
        <v>6</v>
      </c>
      <c r="BN65" s="102">
        <v>4</v>
      </c>
      <c r="BO65" s="74">
        <v>6</v>
      </c>
      <c r="BP65" s="71">
        <v>19329</v>
      </c>
      <c r="BQ65" s="74">
        <v>1</v>
      </c>
      <c r="BR65" s="71">
        <v>29905</v>
      </c>
      <c r="BS65" s="74">
        <v>6</v>
      </c>
      <c r="BT65" s="71">
        <v>74217</v>
      </c>
      <c r="BU65" s="74">
        <v>3</v>
      </c>
      <c r="BV65" s="71">
        <v>2365</v>
      </c>
      <c r="BW65" s="72">
        <v>30.9</v>
      </c>
      <c r="BX65" s="86">
        <v>2</v>
      </c>
      <c r="BY65" s="86">
        <v>3</v>
      </c>
      <c r="BZ65" s="86">
        <v>885</v>
      </c>
      <c r="CA65" s="86">
        <v>8167</v>
      </c>
      <c r="CB65" s="72">
        <v>55.3</v>
      </c>
      <c r="CC65" s="101">
        <v>1.36</v>
      </c>
      <c r="CD65" s="72">
        <v>32.9</v>
      </c>
      <c r="CE65" s="72">
        <v>4.1773043580942142</v>
      </c>
      <c r="CF65" s="72">
        <v>61.305900000000001</v>
      </c>
      <c r="CG65" s="74">
        <v>53</v>
      </c>
      <c r="CH65" s="71">
        <v>8908</v>
      </c>
      <c r="CI65" s="74">
        <v>397</v>
      </c>
      <c r="CJ65" s="71">
        <v>1336</v>
      </c>
      <c r="CK65" s="71">
        <v>4710</v>
      </c>
      <c r="CL65" s="71">
        <v>1264</v>
      </c>
      <c r="CM65" s="74">
        <v>340</v>
      </c>
      <c r="CN65" s="74">
        <v>680</v>
      </c>
      <c r="CO65" s="94">
        <v>1.52</v>
      </c>
      <c r="CP65" s="71" t="s">
        <v>439</v>
      </c>
      <c r="CQ65" s="74" t="s">
        <v>439</v>
      </c>
      <c r="CR65" s="74" t="s">
        <v>439</v>
      </c>
      <c r="CS65" s="74" t="s">
        <v>439</v>
      </c>
      <c r="CT65" s="74">
        <v>1</v>
      </c>
      <c r="CU65" s="74">
        <v>65</v>
      </c>
      <c r="CV65" s="74">
        <v>20</v>
      </c>
      <c r="CW65" s="71">
        <v>1124</v>
      </c>
      <c r="CX65" s="74">
        <v>20</v>
      </c>
      <c r="CY65" s="71">
        <v>1124</v>
      </c>
      <c r="CZ65" s="86">
        <v>44</v>
      </c>
      <c r="DA65" s="86">
        <v>664</v>
      </c>
      <c r="DB65" s="86">
        <v>15</v>
      </c>
      <c r="DC65" s="86">
        <v>176</v>
      </c>
      <c r="DD65" s="86">
        <v>9</v>
      </c>
      <c r="DE65" s="86">
        <v>251</v>
      </c>
      <c r="DF65" s="71">
        <v>17748</v>
      </c>
      <c r="DG65" s="71">
        <v>2430</v>
      </c>
      <c r="DH65" s="87">
        <v>2120</v>
      </c>
      <c r="DI65" s="87">
        <v>2022893.078</v>
      </c>
      <c r="DJ65" s="87">
        <v>460438.41700000002</v>
      </c>
      <c r="DK65" s="87">
        <v>595675.60800000001</v>
      </c>
      <c r="DL65" s="71">
        <v>133369</v>
      </c>
      <c r="DM65" s="74">
        <v>23</v>
      </c>
      <c r="DN65" s="87">
        <v>26240</v>
      </c>
      <c r="DO65" s="87">
        <v>3010</v>
      </c>
      <c r="DP65" s="87">
        <v>2377</v>
      </c>
      <c r="DQ65" s="86">
        <v>298</v>
      </c>
      <c r="DR65" s="86">
        <v>1607</v>
      </c>
      <c r="DS65" s="145">
        <v>12832</v>
      </c>
      <c r="DT65" s="71">
        <v>20945</v>
      </c>
      <c r="DU65" s="71">
        <v>4467</v>
      </c>
      <c r="DV65" s="71">
        <v>5474</v>
      </c>
      <c r="DW65" s="86">
        <v>784</v>
      </c>
      <c r="DX65" s="86">
        <v>467</v>
      </c>
      <c r="DY65" s="86">
        <v>4</v>
      </c>
      <c r="DZ65" s="86">
        <v>3582</v>
      </c>
      <c r="EA65" s="86">
        <v>77</v>
      </c>
      <c r="EB65" s="86">
        <v>17802</v>
      </c>
      <c r="EC65" s="86">
        <v>2558</v>
      </c>
      <c r="ED65" s="766">
        <v>153</v>
      </c>
      <c r="EE65" s="71">
        <v>14388</v>
      </c>
      <c r="EF65" s="767">
        <v>13195</v>
      </c>
      <c r="EG65" s="74">
        <v>0</v>
      </c>
      <c r="EH65" s="768">
        <v>1820</v>
      </c>
      <c r="EI65" s="86">
        <v>145</v>
      </c>
      <c r="EJ65" s="86">
        <v>100</v>
      </c>
      <c r="EK65" s="72">
        <v>39.200000000000003</v>
      </c>
      <c r="EL65" s="86">
        <v>49</v>
      </c>
      <c r="EM65" s="86">
        <v>139</v>
      </c>
      <c r="EN65" s="86">
        <v>1471</v>
      </c>
      <c r="EO65" s="87">
        <v>149</v>
      </c>
      <c r="EP65" s="87">
        <v>18</v>
      </c>
      <c r="EQ65" s="87">
        <v>3512</v>
      </c>
      <c r="ER65" s="71">
        <v>3651</v>
      </c>
      <c r="ES65" s="72">
        <v>97.1</v>
      </c>
      <c r="ET65" s="72">
        <v>97.6</v>
      </c>
      <c r="EU65" s="87">
        <v>1111</v>
      </c>
      <c r="EV65" s="72">
        <v>17.48</v>
      </c>
      <c r="EW65" s="87">
        <v>87652</v>
      </c>
      <c r="EX65" s="72">
        <v>31.5</v>
      </c>
      <c r="EY65" s="87">
        <v>463813</v>
      </c>
      <c r="EZ65" s="162">
        <v>4.7</v>
      </c>
      <c r="FA65" s="86">
        <v>431</v>
      </c>
      <c r="FB65" s="86">
        <v>14</v>
      </c>
      <c r="FC65" s="125" t="s">
        <v>439</v>
      </c>
      <c r="FD65" s="86">
        <v>328</v>
      </c>
      <c r="FE65" s="86" t="s">
        <v>1255</v>
      </c>
      <c r="FF65" s="86">
        <v>91.666666666666657</v>
      </c>
      <c r="FG65" s="74">
        <v>93.75</v>
      </c>
      <c r="FH65" s="71">
        <v>162174</v>
      </c>
      <c r="FI65" s="71">
        <v>10388</v>
      </c>
      <c r="FJ65" s="71">
        <v>0</v>
      </c>
      <c r="FK65" s="768">
        <v>149561</v>
      </c>
      <c r="FL65" s="71">
        <v>125031</v>
      </c>
      <c r="FM65" s="71">
        <v>19903</v>
      </c>
      <c r="FN65" s="71">
        <v>4624</v>
      </c>
      <c r="FO65" s="71">
        <v>2225</v>
      </c>
      <c r="FP65" s="769">
        <v>19.3</v>
      </c>
      <c r="FQ65" s="766">
        <v>788</v>
      </c>
      <c r="FR65" s="770">
        <v>14.89</v>
      </c>
      <c r="FS65" s="767">
        <v>11389</v>
      </c>
      <c r="FT65" s="86">
        <v>47</v>
      </c>
      <c r="FU65" s="86">
        <v>192</v>
      </c>
      <c r="FV65" s="86">
        <v>554</v>
      </c>
      <c r="FW65" s="96">
        <v>26</v>
      </c>
      <c r="FX65" s="95">
        <v>905</v>
      </c>
      <c r="FY65" s="149">
        <v>56.577768088559452</v>
      </c>
      <c r="FZ65" s="145">
        <v>53000</v>
      </c>
      <c r="GA65" s="770">
        <v>99.8</v>
      </c>
      <c r="GB65" s="770">
        <v>88.6</v>
      </c>
      <c r="GC65" s="72">
        <v>66.2</v>
      </c>
      <c r="GD65" s="80">
        <v>73.900000000000006</v>
      </c>
      <c r="GE65" s="771">
        <v>107</v>
      </c>
      <c r="GF65" s="766">
        <v>14</v>
      </c>
      <c r="GG65" s="766">
        <v>63</v>
      </c>
      <c r="GH65" s="86">
        <v>1247</v>
      </c>
      <c r="GI65" s="86">
        <v>14</v>
      </c>
      <c r="GJ65" s="86">
        <v>1318</v>
      </c>
      <c r="GK65" s="86">
        <v>1884</v>
      </c>
      <c r="GL65" s="86">
        <v>5</v>
      </c>
      <c r="GM65" s="768">
        <v>3260473</v>
      </c>
      <c r="GN65" s="772">
        <v>6013</v>
      </c>
      <c r="GO65" s="86" t="s">
        <v>439</v>
      </c>
      <c r="GP65" s="86" t="s">
        <v>439</v>
      </c>
      <c r="GQ65" s="71">
        <v>19279</v>
      </c>
      <c r="GR65" s="74">
        <v>84</v>
      </c>
      <c r="GS65" s="71">
        <v>2808</v>
      </c>
      <c r="GT65" s="71">
        <v>16387</v>
      </c>
      <c r="GU65" s="71">
        <v>214332</v>
      </c>
      <c r="GV65" s="71">
        <v>1069</v>
      </c>
      <c r="GW65" s="71">
        <v>42984</v>
      </c>
      <c r="GX65" s="71">
        <v>170279</v>
      </c>
      <c r="GY65" s="71">
        <v>1199</v>
      </c>
      <c r="GZ65" s="71">
        <v>10914</v>
      </c>
      <c r="HA65" s="71">
        <v>864339</v>
      </c>
      <c r="HB65" s="71">
        <v>2807</v>
      </c>
      <c r="HC65" s="71">
        <v>25867</v>
      </c>
      <c r="HD65" s="71">
        <v>548952</v>
      </c>
      <c r="HE65" s="71">
        <v>375</v>
      </c>
      <c r="HF65" s="71">
        <v>22297</v>
      </c>
      <c r="HG65" s="71">
        <v>2340543.36</v>
      </c>
      <c r="HH65" s="74">
        <v>226</v>
      </c>
      <c r="HI65" s="86">
        <v>11616</v>
      </c>
      <c r="HJ65" s="86">
        <v>516278</v>
      </c>
      <c r="HK65" s="88">
        <v>51.83</v>
      </c>
      <c r="HL65" s="86">
        <v>1197</v>
      </c>
      <c r="HM65" s="71">
        <v>3733</v>
      </c>
      <c r="HN65" s="71">
        <v>1527</v>
      </c>
      <c r="HO65" s="87">
        <v>176</v>
      </c>
      <c r="HP65" s="136">
        <v>66</v>
      </c>
      <c r="HQ65" s="87">
        <v>12</v>
      </c>
      <c r="HR65" s="136">
        <v>22.5</v>
      </c>
      <c r="HS65" s="87">
        <v>0</v>
      </c>
      <c r="HT65" s="71">
        <v>2369441</v>
      </c>
      <c r="HU65" s="71">
        <v>17209710</v>
      </c>
      <c r="HV65" s="86">
        <v>1828573.9</v>
      </c>
      <c r="HW65" s="86">
        <v>2339352.9</v>
      </c>
      <c r="HX65" s="86">
        <v>630370.1</v>
      </c>
      <c r="HY65" s="86">
        <v>18531</v>
      </c>
      <c r="HZ65" s="86">
        <v>20182</v>
      </c>
      <c r="IA65" s="86">
        <v>391997</v>
      </c>
      <c r="IB65" s="86">
        <v>329619</v>
      </c>
      <c r="IC65" s="85">
        <v>9135</v>
      </c>
      <c r="ID65" s="85">
        <v>7870000</v>
      </c>
      <c r="IE65" s="85" t="s">
        <v>439</v>
      </c>
      <c r="IF65" s="79">
        <v>263</v>
      </c>
      <c r="IG65" s="79" t="s">
        <v>439</v>
      </c>
      <c r="IH65" s="85">
        <v>68</v>
      </c>
      <c r="II65" s="79" t="s">
        <v>439</v>
      </c>
      <c r="IJ65" s="85">
        <v>20838</v>
      </c>
      <c r="IK65" s="71">
        <v>291401</v>
      </c>
      <c r="IL65" s="79">
        <v>44229</v>
      </c>
      <c r="IM65" s="113">
        <v>5636</v>
      </c>
      <c r="IN65" s="112">
        <v>74.14</v>
      </c>
      <c r="IO65" s="85">
        <v>351227</v>
      </c>
      <c r="IP65" s="162">
        <v>6.26</v>
      </c>
      <c r="IQ65" s="94">
        <v>0.5</v>
      </c>
      <c r="IR65" s="94">
        <v>0</v>
      </c>
      <c r="IS65" s="72">
        <v>2301.6999999999998</v>
      </c>
      <c r="IT65" s="72">
        <v>2301.6999999999998</v>
      </c>
      <c r="IU65" s="86" t="s">
        <v>1255</v>
      </c>
      <c r="IV65" s="86" t="s">
        <v>1255</v>
      </c>
      <c r="IW65" s="86" t="s">
        <v>1255</v>
      </c>
      <c r="IX65" s="86" t="s">
        <v>1255</v>
      </c>
      <c r="IY65" s="86" t="s">
        <v>1255</v>
      </c>
      <c r="IZ65" s="86" t="s">
        <v>1255</v>
      </c>
      <c r="JA65" s="79">
        <v>5</v>
      </c>
      <c r="JB65" s="79">
        <v>23</v>
      </c>
      <c r="JC65" s="770">
        <v>88</v>
      </c>
      <c r="JD65" s="773">
        <v>0.88600000000000001</v>
      </c>
      <c r="JE65" s="774">
        <v>91.4</v>
      </c>
      <c r="JF65" s="774">
        <v>5.2</v>
      </c>
      <c r="JG65" s="774">
        <v>6.3</v>
      </c>
      <c r="JH65" s="775">
        <v>164277027</v>
      </c>
      <c r="JI65" s="162">
        <v>44.5</v>
      </c>
      <c r="JJ65" s="162">
        <v>59.6</v>
      </c>
      <c r="JK65" s="162" t="s">
        <v>439</v>
      </c>
      <c r="JL65" s="162" t="s">
        <v>439</v>
      </c>
      <c r="JM65" s="162">
        <v>27.8</v>
      </c>
      <c r="JN65" s="162">
        <v>37.700000000000003</v>
      </c>
      <c r="JO65" s="776">
        <v>3369</v>
      </c>
      <c r="JP65" s="776">
        <v>975528500</v>
      </c>
      <c r="JQ65" s="776">
        <v>863450209.01999998</v>
      </c>
      <c r="JR65" s="776">
        <v>21828</v>
      </c>
      <c r="JS65" s="72">
        <v>20.5</v>
      </c>
      <c r="JT65" s="72">
        <v>28</v>
      </c>
      <c r="JU65" s="71">
        <v>88738</v>
      </c>
      <c r="JV65" s="71">
        <v>1489</v>
      </c>
      <c r="JW65" s="71">
        <v>1601</v>
      </c>
      <c r="JX65" s="71">
        <v>7630</v>
      </c>
      <c r="JY65" s="71">
        <v>9049</v>
      </c>
      <c r="JZ65" s="71">
        <v>9530</v>
      </c>
      <c r="KA65" s="71">
        <v>11136</v>
      </c>
      <c r="KB65" s="71">
        <v>13213</v>
      </c>
      <c r="KC65" s="71">
        <v>14800</v>
      </c>
      <c r="KD65" s="71">
        <v>12252</v>
      </c>
      <c r="KE65" s="71">
        <v>10937</v>
      </c>
      <c r="KF65" s="71">
        <v>9040</v>
      </c>
      <c r="KG65" s="71">
        <v>6316</v>
      </c>
      <c r="KH65" s="71">
        <v>6112</v>
      </c>
      <c r="KI65" s="86" t="s">
        <v>1255</v>
      </c>
      <c r="KJ65" s="86" t="s">
        <v>1255</v>
      </c>
      <c r="KK65" s="86" t="s">
        <v>1255</v>
      </c>
      <c r="KL65" s="86" t="s">
        <v>1255</v>
      </c>
      <c r="KM65" s="71">
        <v>10675</v>
      </c>
      <c r="KN65" s="71">
        <v>9982</v>
      </c>
      <c r="KO65" s="71">
        <v>10626</v>
      </c>
      <c r="KP65" s="71">
        <v>12186</v>
      </c>
      <c r="KQ65" s="71">
        <v>14303</v>
      </c>
      <c r="KR65" s="71">
        <v>16425</v>
      </c>
      <c r="KS65" s="71">
        <v>18157</v>
      </c>
      <c r="KT65" s="71">
        <v>15346</v>
      </c>
      <c r="KU65" s="71">
        <v>14644</v>
      </c>
      <c r="KV65" s="71">
        <v>15431</v>
      </c>
      <c r="KW65" s="71">
        <v>17154</v>
      </c>
      <c r="KX65" s="71">
        <v>56395</v>
      </c>
      <c r="KY65" s="86" t="s">
        <v>1255</v>
      </c>
      <c r="KZ65" s="86" t="s">
        <v>1255</v>
      </c>
      <c r="LA65" s="86" t="s">
        <v>1255</v>
      </c>
      <c r="LB65" s="86" t="s">
        <v>1255</v>
      </c>
    </row>
    <row r="66" spans="1:314" ht="12" customHeight="1">
      <c r="A66" s="3">
        <v>452017</v>
      </c>
      <c r="B66" s="555" t="s">
        <v>748</v>
      </c>
      <c r="C66" s="94">
        <v>643.57000000000005</v>
      </c>
      <c r="D66" s="71">
        <v>399876</v>
      </c>
      <c r="E66" s="72">
        <v>13.7</v>
      </c>
      <c r="F66" s="72">
        <v>57.6</v>
      </c>
      <c r="G66" s="72">
        <v>28.7</v>
      </c>
      <c r="H66" s="124">
        <v>19865</v>
      </c>
      <c r="I66" s="124">
        <v>42845</v>
      </c>
      <c r="J66" s="124">
        <v>66383</v>
      </c>
      <c r="K66" s="124">
        <v>56673</v>
      </c>
      <c r="L66" s="71">
        <v>200166</v>
      </c>
      <c r="M66" s="71">
        <v>2213</v>
      </c>
      <c r="N66" s="71">
        <v>13180</v>
      </c>
      <c r="O66" s="71">
        <v>13048</v>
      </c>
      <c r="P66" s="71">
        <v>1849</v>
      </c>
      <c r="Q66" s="71">
        <v>2915</v>
      </c>
      <c r="R66" s="124">
        <v>399425</v>
      </c>
      <c r="S66" s="71">
        <v>401339</v>
      </c>
      <c r="T66" s="71">
        <v>405446</v>
      </c>
      <c r="U66" s="71">
        <v>387206</v>
      </c>
      <c r="V66" s="71">
        <v>892196</v>
      </c>
      <c r="W66" s="71">
        <v>293433</v>
      </c>
      <c r="X66" s="71">
        <v>678072</v>
      </c>
      <c r="Y66" s="86">
        <v>28</v>
      </c>
      <c r="Z66" s="765">
        <v>57</v>
      </c>
      <c r="AA66" s="86">
        <v>24</v>
      </c>
      <c r="AB66" s="86">
        <v>10</v>
      </c>
      <c r="AC66" s="86">
        <v>5</v>
      </c>
      <c r="AD66" s="126" t="s">
        <v>439</v>
      </c>
      <c r="AE66" s="71">
        <v>1597</v>
      </c>
      <c r="AF66" s="71">
        <v>1460</v>
      </c>
      <c r="AG66" s="71">
        <v>1867</v>
      </c>
      <c r="AH66" s="124">
        <v>305571</v>
      </c>
      <c r="AI66" s="124">
        <v>1818</v>
      </c>
      <c r="AJ66" s="806">
        <v>55.09</v>
      </c>
      <c r="AK66" s="765">
        <v>18</v>
      </c>
      <c r="AL66" s="71">
        <v>971</v>
      </c>
      <c r="AM66" s="74">
        <v>47</v>
      </c>
      <c r="AN66" s="71">
        <v>22408</v>
      </c>
      <c r="AO66" s="124">
        <v>1323</v>
      </c>
      <c r="AP66" s="124">
        <v>284</v>
      </c>
      <c r="AQ66" s="102">
        <v>25</v>
      </c>
      <c r="AR66" s="71">
        <v>9775</v>
      </c>
      <c r="AS66" s="124">
        <v>766</v>
      </c>
      <c r="AT66" s="124">
        <v>3</v>
      </c>
      <c r="AU66" s="124">
        <v>503</v>
      </c>
      <c r="AV66" s="124">
        <v>23</v>
      </c>
      <c r="AW66" s="124">
        <v>24</v>
      </c>
      <c r="AX66" s="124">
        <v>6</v>
      </c>
      <c r="AY66" s="124">
        <v>1640</v>
      </c>
      <c r="AZ66" s="807">
        <v>16.399999999999999</v>
      </c>
      <c r="BA66" s="807">
        <v>3.3</v>
      </c>
      <c r="BB66" s="72">
        <v>100</v>
      </c>
      <c r="BC66" s="72">
        <v>113.1</v>
      </c>
      <c r="BD66" s="72">
        <v>110.1</v>
      </c>
      <c r="BE66" s="72">
        <v>0</v>
      </c>
      <c r="BF66" s="86">
        <v>34</v>
      </c>
      <c r="BG66" s="102">
        <v>4</v>
      </c>
      <c r="BH66" s="102">
        <v>33</v>
      </c>
      <c r="BI66" s="102">
        <v>22</v>
      </c>
      <c r="BJ66" s="102">
        <v>130</v>
      </c>
      <c r="BK66" s="86">
        <v>5</v>
      </c>
      <c r="BL66" s="86">
        <v>5</v>
      </c>
      <c r="BM66" s="102">
        <v>3</v>
      </c>
      <c r="BN66" s="102">
        <v>7</v>
      </c>
      <c r="BO66" s="74">
        <v>19</v>
      </c>
      <c r="BP66" s="71">
        <v>38733</v>
      </c>
      <c r="BQ66" s="74">
        <v>2</v>
      </c>
      <c r="BR66" s="71">
        <v>64590</v>
      </c>
      <c r="BS66" s="74">
        <v>6</v>
      </c>
      <c r="BT66" s="71">
        <v>169830</v>
      </c>
      <c r="BU66" s="74">
        <v>2</v>
      </c>
      <c r="BV66" s="71">
        <v>800</v>
      </c>
      <c r="BW66" s="72">
        <v>45.9</v>
      </c>
      <c r="BX66" s="86">
        <v>2</v>
      </c>
      <c r="BY66" s="86">
        <v>6</v>
      </c>
      <c r="BZ66" s="86">
        <v>556</v>
      </c>
      <c r="CA66" s="86">
        <v>9369</v>
      </c>
      <c r="CB66" s="72">
        <v>40.1</v>
      </c>
      <c r="CC66" s="101">
        <v>1.31</v>
      </c>
      <c r="CD66" s="72">
        <v>31.5</v>
      </c>
      <c r="CE66" s="72">
        <v>4.129060512586161</v>
      </c>
      <c r="CF66" s="72">
        <v>62.663539999999998</v>
      </c>
      <c r="CG66" s="74">
        <v>36</v>
      </c>
      <c r="CH66" s="71">
        <v>6674</v>
      </c>
      <c r="CI66" s="74">
        <v>394</v>
      </c>
      <c r="CJ66" s="71">
        <v>1616</v>
      </c>
      <c r="CK66" s="71">
        <v>4336</v>
      </c>
      <c r="CL66" s="71">
        <v>1105</v>
      </c>
      <c r="CM66" s="74">
        <v>365</v>
      </c>
      <c r="CN66" s="74">
        <v>651</v>
      </c>
      <c r="CO66" s="94">
        <v>1.6</v>
      </c>
      <c r="CP66" s="71" t="s">
        <v>439</v>
      </c>
      <c r="CQ66" s="74">
        <v>13</v>
      </c>
      <c r="CR66" s="74">
        <v>71</v>
      </c>
      <c r="CS66" s="74">
        <v>3</v>
      </c>
      <c r="CT66" s="74">
        <v>6</v>
      </c>
      <c r="CU66" s="74">
        <v>344</v>
      </c>
      <c r="CV66" s="74">
        <v>24</v>
      </c>
      <c r="CW66" s="71">
        <v>1533</v>
      </c>
      <c r="CX66" s="74">
        <v>12</v>
      </c>
      <c r="CY66" s="71">
        <v>992</v>
      </c>
      <c r="CZ66" s="86">
        <v>60</v>
      </c>
      <c r="DA66" s="86">
        <v>737</v>
      </c>
      <c r="DB66" s="86">
        <v>9</v>
      </c>
      <c r="DC66" s="86">
        <v>70</v>
      </c>
      <c r="DD66" s="86">
        <v>23</v>
      </c>
      <c r="DE66" s="86">
        <v>631</v>
      </c>
      <c r="DF66" s="71">
        <v>12615</v>
      </c>
      <c r="DG66" s="71">
        <v>2632</v>
      </c>
      <c r="DH66" s="87">
        <v>2373</v>
      </c>
      <c r="DI66" s="87">
        <v>1559649.3729999999</v>
      </c>
      <c r="DJ66" s="87">
        <v>434100.45500000002</v>
      </c>
      <c r="DK66" s="87">
        <v>659538.75399999996</v>
      </c>
      <c r="DL66" s="71">
        <v>114525</v>
      </c>
      <c r="DM66" s="74">
        <v>19</v>
      </c>
      <c r="DN66" s="87">
        <v>19052</v>
      </c>
      <c r="DO66" s="87">
        <v>2170</v>
      </c>
      <c r="DP66" s="87">
        <v>1959</v>
      </c>
      <c r="DQ66" s="86">
        <v>327</v>
      </c>
      <c r="DR66" s="86">
        <v>1246</v>
      </c>
      <c r="DS66" s="145">
        <v>6930</v>
      </c>
      <c r="DT66" s="71">
        <v>17131</v>
      </c>
      <c r="DU66" s="71">
        <v>3882</v>
      </c>
      <c r="DV66" s="71">
        <v>5280</v>
      </c>
      <c r="DW66" s="86">
        <v>357</v>
      </c>
      <c r="DX66" s="86">
        <v>427</v>
      </c>
      <c r="DY66" s="86">
        <v>0</v>
      </c>
      <c r="DZ66" s="86">
        <v>2665</v>
      </c>
      <c r="EA66" s="86">
        <v>108</v>
      </c>
      <c r="EB66" s="86">
        <v>19762</v>
      </c>
      <c r="EC66" s="86">
        <v>1583</v>
      </c>
      <c r="ED66" s="766">
        <v>160</v>
      </c>
      <c r="EE66" s="71">
        <v>14851</v>
      </c>
      <c r="EF66" s="767">
        <v>13844</v>
      </c>
      <c r="EG66" s="74">
        <v>0</v>
      </c>
      <c r="EH66" s="768">
        <v>2036</v>
      </c>
      <c r="EI66" s="86">
        <v>150</v>
      </c>
      <c r="EJ66" s="86">
        <v>149</v>
      </c>
      <c r="EK66" s="72">
        <v>67.599999999999994</v>
      </c>
      <c r="EL66" s="86">
        <v>104</v>
      </c>
      <c r="EM66" s="86">
        <v>154</v>
      </c>
      <c r="EN66" s="86">
        <v>1764</v>
      </c>
      <c r="EO66" s="87">
        <v>691</v>
      </c>
      <c r="EP66" s="87">
        <v>80</v>
      </c>
      <c r="EQ66" s="87">
        <v>2925</v>
      </c>
      <c r="ER66" s="71">
        <v>3106</v>
      </c>
      <c r="ES66" s="72">
        <v>84.4</v>
      </c>
      <c r="ET66" s="72">
        <v>92.2</v>
      </c>
      <c r="EU66" s="87">
        <v>413</v>
      </c>
      <c r="EV66" s="72">
        <v>20.77</v>
      </c>
      <c r="EW66" s="87">
        <v>87038</v>
      </c>
      <c r="EX66" s="72">
        <v>28.1</v>
      </c>
      <c r="EY66" s="87">
        <v>390614.18943449989</v>
      </c>
      <c r="EZ66" s="162">
        <v>5.3077972425766866</v>
      </c>
      <c r="FA66" s="86">
        <v>427</v>
      </c>
      <c r="FB66" s="86">
        <v>16</v>
      </c>
      <c r="FC66" s="125">
        <v>5297</v>
      </c>
      <c r="FD66" s="86">
        <v>191</v>
      </c>
      <c r="FE66" s="86" t="s">
        <v>1255</v>
      </c>
      <c r="FF66" s="86">
        <v>100</v>
      </c>
      <c r="FG66" s="72">
        <v>100</v>
      </c>
      <c r="FH66" s="71">
        <v>138606</v>
      </c>
      <c r="FI66" s="71">
        <v>18403</v>
      </c>
      <c r="FJ66" s="71">
        <v>82</v>
      </c>
      <c r="FK66" s="768">
        <v>119234</v>
      </c>
      <c r="FL66" s="71">
        <v>94851</v>
      </c>
      <c r="FM66" s="71">
        <v>20680</v>
      </c>
      <c r="FN66" s="71">
        <v>3703</v>
      </c>
      <c r="FO66" s="71">
        <v>969</v>
      </c>
      <c r="FP66" s="769">
        <v>15.2</v>
      </c>
      <c r="FQ66" s="766">
        <v>533</v>
      </c>
      <c r="FR66" s="770">
        <v>23.48</v>
      </c>
      <c r="FS66" s="767">
        <v>9775</v>
      </c>
      <c r="FT66" s="86">
        <v>67</v>
      </c>
      <c r="FU66" s="86">
        <v>261</v>
      </c>
      <c r="FV66" s="86">
        <v>458</v>
      </c>
      <c r="FW66" s="96">
        <v>6</v>
      </c>
      <c r="FX66" s="95">
        <v>246</v>
      </c>
      <c r="FY66" s="149">
        <v>56.487878338197383</v>
      </c>
      <c r="FZ66" s="145">
        <v>47800</v>
      </c>
      <c r="GA66" s="770">
        <v>99.5</v>
      </c>
      <c r="GB66" s="770">
        <v>89.2</v>
      </c>
      <c r="GC66" s="72">
        <v>91.5</v>
      </c>
      <c r="GD66" s="80">
        <v>52.8</v>
      </c>
      <c r="GE66" s="771">
        <v>110</v>
      </c>
      <c r="GF66" s="766">
        <v>9</v>
      </c>
      <c r="GG66" s="766">
        <v>69</v>
      </c>
      <c r="GH66" s="86">
        <v>1913</v>
      </c>
      <c r="GI66" s="86">
        <v>8</v>
      </c>
      <c r="GJ66" s="86">
        <v>1794</v>
      </c>
      <c r="GK66" s="86">
        <v>2703</v>
      </c>
      <c r="GL66" s="86">
        <v>9</v>
      </c>
      <c r="GM66" s="768">
        <v>3218000</v>
      </c>
      <c r="GN66" s="772">
        <v>8257</v>
      </c>
      <c r="GO66" s="86">
        <v>26356855</v>
      </c>
      <c r="GP66" s="86" t="s">
        <v>439</v>
      </c>
      <c r="GQ66" s="71">
        <v>17594</v>
      </c>
      <c r="GR66" s="74">
        <v>173</v>
      </c>
      <c r="GS66" s="71">
        <v>2158</v>
      </c>
      <c r="GT66" s="71">
        <v>15263</v>
      </c>
      <c r="GU66" s="71">
        <v>177165</v>
      </c>
      <c r="GV66" s="71">
        <v>1926</v>
      </c>
      <c r="GW66" s="71">
        <v>25276</v>
      </c>
      <c r="GX66" s="71">
        <v>149963</v>
      </c>
      <c r="GY66" s="71">
        <v>1030</v>
      </c>
      <c r="GZ66" s="71">
        <v>10684</v>
      </c>
      <c r="HA66" s="71">
        <v>1014956</v>
      </c>
      <c r="HB66" s="71">
        <v>2764</v>
      </c>
      <c r="HC66" s="71">
        <v>22755</v>
      </c>
      <c r="HD66" s="71">
        <v>429188</v>
      </c>
      <c r="HE66" s="71">
        <v>299</v>
      </c>
      <c r="HF66" s="71">
        <v>12008</v>
      </c>
      <c r="HG66" s="71">
        <v>268908.65000000002</v>
      </c>
      <c r="HH66" s="74">
        <v>172</v>
      </c>
      <c r="HI66" s="86">
        <v>7931</v>
      </c>
      <c r="HJ66" s="86">
        <v>130849</v>
      </c>
      <c r="HK66" s="88">
        <v>94</v>
      </c>
      <c r="HL66" s="86">
        <v>3669</v>
      </c>
      <c r="HM66" s="71">
        <v>4125</v>
      </c>
      <c r="HN66" s="71">
        <v>2898</v>
      </c>
      <c r="HO66" s="87">
        <v>1392</v>
      </c>
      <c r="HP66" s="136">
        <v>309.5</v>
      </c>
      <c r="HQ66" s="87">
        <v>112</v>
      </c>
      <c r="HR66" s="136">
        <v>72.599999999999994</v>
      </c>
      <c r="HS66" s="87">
        <v>14</v>
      </c>
      <c r="HT66" s="71">
        <v>2647887</v>
      </c>
      <c r="HU66" s="71">
        <v>18228877</v>
      </c>
      <c r="HV66" s="86">
        <v>2114075</v>
      </c>
      <c r="HW66" s="86">
        <v>2535185</v>
      </c>
      <c r="HX66" s="86">
        <v>467870</v>
      </c>
      <c r="HY66" s="86">
        <v>9230</v>
      </c>
      <c r="HZ66" s="86">
        <v>2330</v>
      </c>
      <c r="IA66" s="86">
        <v>238280</v>
      </c>
      <c r="IB66" s="86">
        <v>190930</v>
      </c>
      <c r="IC66" s="86" t="s">
        <v>439</v>
      </c>
      <c r="ID66" s="86">
        <v>6951423</v>
      </c>
      <c r="IE66" s="86" t="s">
        <v>439</v>
      </c>
      <c r="IF66" s="71">
        <v>342</v>
      </c>
      <c r="IG66" s="71" t="s">
        <v>439</v>
      </c>
      <c r="IH66" s="86">
        <v>127</v>
      </c>
      <c r="II66" s="71" t="s">
        <v>439</v>
      </c>
      <c r="IJ66" s="86">
        <v>58268</v>
      </c>
      <c r="IK66" s="71">
        <v>248994</v>
      </c>
      <c r="IL66" s="124">
        <v>26972</v>
      </c>
      <c r="IM66" s="113">
        <v>0</v>
      </c>
      <c r="IN66" s="112">
        <v>51.79</v>
      </c>
      <c r="IO66" s="85">
        <v>277345</v>
      </c>
      <c r="IP66" s="162">
        <v>-10.7</v>
      </c>
      <c r="IQ66" s="94">
        <v>0.6</v>
      </c>
      <c r="IR66" s="94">
        <v>0.6</v>
      </c>
      <c r="IS66" s="72">
        <v>1874.2</v>
      </c>
      <c r="IT66" s="72">
        <v>1863.1</v>
      </c>
      <c r="IU66" s="86" t="s">
        <v>1255</v>
      </c>
      <c r="IV66" s="86" t="s">
        <v>1255</v>
      </c>
      <c r="IW66" s="86" t="s">
        <v>1255</v>
      </c>
      <c r="IX66" s="86" t="s">
        <v>1255</v>
      </c>
      <c r="IY66" s="86" t="s">
        <v>1255</v>
      </c>
      <c r="IZ66" s="86" t="s">
        <v>1255</v>
      </c>
      <c r="JA66" s="124">
        <v>3</v>
      </c>
      <c r="JB66" s="124">
        <v>12</v>
      </c>
      <c r="JC66" s="770">
        <v>51</v>
      </c>
      <c r="JD66" s="773">
        <v>0.69299999999999995</v>
      </c>
      <c r="JE66" s="774">
        <v>84</v>
      </c>
      <c r="JF66" s="774">
        <v>6.6</v>
      </c>
      <c r="JG66" s="774">
        <v>5.2</v>
      </c>
      <c r="JH66" s="775">
        <v>176601213</v>
      </c>
      <c r="JI66" s="162">
        <v>34.299999999999997</v>
      </c>
      <c r="JJ66" s="162">
        <v>55</v>
      </c>
      <c r="JK66" s="162" t="s">
        <v>439</v>
      </c>
      <c r="JL66" s="162" t="s">
        <v>439</v>
      </c>
      <c r="JM66" s="162">
        <v>41.6</v>
      </c>
      <c r="JN66" s="162">
        <v>49.4</v>
      </c>
      <c r="JO66" s="776">
        <v>2478</v>
      </c>
      <c r="JP66" s="776">
        <v>2651964882</v>
      </c>
      <c r="JQ66" s="776">
        <v>672562043.84000003</v>
      </c>
      <c r="JR66" s="776">
        <v>9001</v>
      </c>
      <c r="JS66" s="72">
        <v>24</v>
      </c>
      <c r="JT66" s="72">
        <v>31.1</v>
      </c>
      <c r="JU66" s="71">
        <v>71814</v>
      </c>
      <c r="JV66" s="71">
        <v>1395</v>
      </c>
      <c r="JW66" s="71">
        <v>1313</v>
      </c>
      <c r="JX66" s="71">
        <v>6316</v>
      </c>
      <c r="JY66" s="71">
        <v>7495</v>
      </c>
      <c r="JZ66" s="71">
        <v>8527</v>
      </c>
      <c r="KA66" s="71">
        <v>9965</v>
      </c>
      <c r="KB66" s="71">
        <v>11566</v>
      </c>
      <c r="KC66" s="71">
        <v>13046</v>
      </c>
      <c r="KD66" s="71">
        <v>10953</v>
      </c>
      <c r="KE66" s="71">
        <v>9881</v>
      </c>
      <c r="KF66" s="71">
        <v>8404</v>
      </c>
      <c r="KG66" s="71">
        <v>6256</v>
      </c>
      <c r="KH66" s="71">
        <v>6824</v>
      </c>
      <c r="KI66" s="86" t="s">
        <v>1255</v>
      </c>
      <c r="KJ66" s="86" t="s">
        <v>1255</v>
      </c>
      <c r="KK66" s="86" t="s">
        <v>1255</v>
      </c>
      <c r="KL66" s="86" t="s">
        <v>1255</v>
      </c>
      <c r="KM66" s="71">
        <v>9338</v>
      </c>
      <c r="KN66" s="71">
        <v>8484</v>
      </c>
      <c r="KO66" s="71">
        <v>8591</v>
      </c>
      <c r="KP66" s="71">
        <v>10186</v>
      </c>
      <c r="KQ66" s="71">
        <v>12030</v>
      </c>
      <c r="KR66" s="71">
        <v>13595</v>
      </c>
      <c r="KS66" s="71">
        <v>15174</v>
      </c>
      <c r="KT66" s="71">
        <v>13175</v>
      </c>
      <c r="KU66" s="71">
        <v>12819</v>
      </c>
      <c r="KV66" s="71">
        <v>13243</v>
      </c>
      <c r="KW66" s="71">
        <v>14507</v>
      </c>
      <c r="KX66" s="71">
        <v>49060</v>
      </c>
      <c r="KY66" s="86" t="s">
        <v>1255</v>
      </c>
      <c r="KZ66" s="86" t="s">
        <v>1255</v>
      </c>
      <c r="LA66" s="86" t="s">
        <v>1255</v>
      </c>
      <c r="LB66" s="86" t="s">
        <v>1255</v>
      </c>
    </row>
    <row r="67" spans="1:314" ht="12" customHeight="1">
      <c r="A67" s="3">
        <v>462012</v>
      </c>
      <c r="B67" s="555" t="s">
        <v>749</v>
      </c>
      <c r="C67" s="94">
        <v>547.61</v>
      </c>
      <c r="D67" s="71">
        <v>598509</v>
      </c>
      <c r="E67" s="72">
        <v>13.7</v>
      </c>
      <c r="F67" s="72">
        <v>58.2</v>
      </c>
      <c r="G67" s="72">
        <v>28.1</v>
      </c>
      <c r="H67" s="79">
        <v>29807</v>
      </c>
      <c r="I67" s="79">
        <v>63970</v>
      </c>
      <c r="J67" s="79">
        <v>99373</v>
      </c>
      <c r="K67" s="71">
        <v>82370</v>
      </c>
      <c r="L67" s="71">
        <v>300950</v>
      </c>
      <c r="M67" s="71">
        <v>2970</v>
      </c>
      <c r="N67" s="71">
        <v>19654</v>
      </c>
      <c r="O67" s="71">
        <v>19469</v>
      </c>
      <c r="P67" s="71">
        <v>2935</v>
      </c>
      <c r="Q67" s="71">
        <v>4685</v>
      </c>
      <c r="R67" s="79">
        <v>589963</v>
      </c>
      <c r="S67" s="71">
        <v>593128</v>
      </c>
      <c r="T67" s="71">
        <v>598002</v>
      </c>
      <c r="U67" s="71">
        <v>656300</v>
      </c>
      <c r="V67" s="71">
        <v>1834421</v>
      </c>
      <c r="W67" s="71">
        <v>904025</v>
      </c>
      <c r="X67" s="71">
        <v>973937</v>
      </c>
      <c r="Y67" s="86">
        <v>117</v>
      </c>
      <c r="Z67" s="765">
        <v>216</v>
      </c>
      <c r="AA67" s="86">
        <v>78</v>
      </c>
      <c r="AB67" s="86">
        <v>12</v>
      </c>
      <c r="AC67" s="86">
        <v>7</v>
      </c>
      <c r="AD67" s="87">
        <v>89588</v>
      </c>
      <c r="AE67" s="71">
        <v>298889</v>
      </c>
      <c r="AF67" s="71">
        <v>2006</v>
      </c>
      <c r="AG67" s="71">
        <v>1900</v>
      </c>
      <c r="AH67" s="71">
        <v>201179</v>
      </c>
      <c r="AI67" s="71">
        <v>1502</v>
      </c>
      <c r="AJ67" s="94">
        <v>77</v>
      </c>
      <c r="AK67" s="765">
        <v>24</v>
      </c>
      <c r="AL67" s="71">
        <v>2764</v>
      </c>
      <c r="AM67" s="74">
        <v>79</v>
      </c>
      <c r="AN67" s="71">
        <v>32624</v>
      </c>
      <c r="AO67" s="71">
        <v>2006</v>
      </c>
      <c r="AP67" s="71">
        <v>302</v>
      </c>
      <c r="AQ67" s="102">
        <v>39</v>
      </c>
      <c r="AR67" s="71">
        <v>16150</v>
      </c>
      <c r="AS67" s="71">
        <v>1140</v>
      </c>
      <c r="AT67" s="71">
        <v>9</v>
      </c>
      <c r="AU67" s="71">
        <v>852</v>
      </c>
      <c r="AV67" s="71">
        <v>21</v>
      </c>
      <c r="AW67" s="71">
        <v>22</v>
      </c>
      <c r="AX67" s="71">
        <v>6</v>
      </c>
      <c r="AY67" s="71">
        <v>1508</v>
      </c>
      <c r="AZ67" s="72">
        <v>24</v>
      </c>
      <c r="BA67" s="72">
        <v>8</v>
      </c>
      <c r="BB67" s="72">
        <v>100</v>
      </c>
      <c r="BC67" s="72">
        <v>1.052</v>
      </c>
      <c r="BD67" s="72">
        <v>1.012</v>
      </c>
      <c r="BE67" s="72">
        <v>0</v>
      </c>
      <c r="BF67" s="86">
        <v>0</v>
      </c>
      <c r="BG67" s="102">
        <v>30</v>
      </c>
      <c r="BH67" s="102">
        <v>30</v>
      </c>
      <c r="BI67" s="102">
        <v>0</v>
      </c>
      <c r="BJ67" s="102">
        <v>102</v>
      </c>
      <c r="BK67" s="86">
        <v>6</v>
      </c>
      <c r="BL67" s="86">
        <v>1</v>
      </c>
      <c r="BM67" s="102">
        <v>2</v>
      </c>
      <c r="BN67" s="102">
        <v>10</v>
      </c>
      <c r="BO67" s="74">
        <v>11</v>
      </c>
      <c r="BP67" s="71">
        <v>40276.83</v>
      </c>
      <c r="BQ67" s="74">
        <v>1</v>
      </c>
      <c r="BR67" s="71">
        <v>27950</v>
      </c>
      <c r="BS67" s="74">
        <v>1</v>
      </c>
      <c r="BT67" s="71">
        <v>15975</v>
      </c>
      <c r="BU67" s="74">
        <v>6</v>
      </c>
      <c r="BV67" s="71">
        <v>4686.8</v>
      </c>
      <c r="BW67" s="72">
        <v>42.5</v>
      </c>
      <c r="BX67" s="86">
        <v>3</v>
      </c>
      <c r="BY67" s="86">
        <v>3</v>
      </c>
      <c r="BZ67" s="86">
        <v>1665</v>
      </c>
      <c r="CA67" s="86">
        <v>14562</v>
      </c>
      <c r="CB67" s="72">
        <v>58.2</v>
      </c>
      <c r="CC67" s="101">
        <v>1.29</v>
      </c>
      <c r="CD67" s="72">
        <v>24.8</v>
      </c>
      <c r="CE67" s="72">
        <v>4.1477021464775321</v>
      </c>
      <c r="CF67" s="72">
        <v>61.263919999999999</v>
      </c>
      <c r="CG67" s="74">
        <v>87</v>
      </c>
      <c r="CH67" s="71">
        <v>13938</v>
      </c>
      <c r="CI67" s="74">
        <v>546</v>
      </c>
      <c r="CJ67" s="71">
        <v>2692</v>
      </c>
      <c r="CK67" s="71">
        <v>6366</v>
      </c>
      <c r="CL67" s="71">
        <v>1753</v>
      </c>
      <c r="CM67" s="74">
        <v>442</v>
      </c>
      <c r="CN67" s="74">
        <v>906</v>
      </c>
      <c r="CO67" s="94">
        <v>1.49</v>
      </c>
      <c r="CP67" s="71" t="s">
        <v>406</v>
      </c>
      <c r="CQ67" s="74" t="s">
        <v>439</v>
      </c>
      <c r="CR67" s="74" t="s">
        <v>439</v>
      </c>
      <c r="CS67" s="74">
        <v>7</v>
      </c>
      <c r="CT67" s="74">
        <v>3</v>
      </c>
      <c r="CU67" s="74">
        <v>170</v>
      </c>
      <c r="CV67" s="74">
        <v>47</v>
      </c>
      <c r="CW67" s="71">
        <v>2761</v>
      </c>
      <c r="CX67" s="74">
        <v>20</v>
      </c>
      <c r="CY67" s="71">
        <v>1438</v>
      </c>
      <c r="CZ67" s="86">
        <v>125</v>
      </c>
      <c r="DA67" s="86">
        <v>2047</v>
      </c>
      <c r="DB67" s="86">
        <v>22</v>
      </c>
      <c r="DC67" s="86">
        <v>212</v>
      </c>
      <c r="DD67" s="86">
        <v>30</v>
      </c>
      <c r="DE67" s="86">
        <v>787</v>
      </c>
      <c r="DF67" s="71">
        <v>19686</v>
      </c>
      <c r="DG67" s="71">
        <v>6698</v>
      </c>
      <c r="DH67" s="87">
        <v>3848</v>
      </c>
      <c r="DI67" s="87">
        <v>1737621.03</v>
      </c>
      <c r="DJ67" s="87">
        <v>1166664.571</v>
      </c>
      <c r="DK67" s="87">
        <v>1091155.3759999999</v>
      </c>
      <c r="DL67" s="71">
        <v>168163</v>
      </c>
      <c r="DM67" s="74">
        <v>20</v>
      </c>
      <c r="DN67" s="87">
        <v>34569</v>
      </c>
      <c r="DO67" s="87">
        <v>4318</v>
      </c>
      <c r="DP67" s="87">
        <v>3565</v>
      </c>
      <c r="DQ67" s="86">
        <v>326</v>
      </c>
      <c r="DR67" s="86">
        <v>4408</v>
      </c>
      <c r="DS67" s="145">
        <v>14200</v>
      </c>
      <c r="DT67" s="71">
        <v>29117</v>
      </c>
      <c r="DU67" s="71">
        <v>6347</v>
      </c>
      <c r="DV67" s="71">
        <v>7184</v>
      </c>
      <c r="DW67" s="86">
        <v>917</v>
      </c>
      <c r="DX67" s="86">
        <v>710</v>
      </c>
      <c r="DY67" s="86">
        <v>9</v>
      </c>
      <c r="DZ67" s="86">
        <v>5007</v>
      </c>
      <c r="EA67" s="86">
        <v>62</v>
      </c>
      <c r="EB67" s="86">
        <v>15171</v>
      </c>
      <c r="EC67" s="86">
        <v>3206</v>
      </c>
      <c r="ED67" s="766">
        <v>181</v>
      </c>
      <c r="EE67" s="71">
        <v>18858</v>
      </c>
      <c r="EF67" s="767">
        <v>17060</v>
      </c>
      <c r="EG67" s="74">
        <v>136</v>
      </c>
      <c r="EH67" s="768">
        <v>2330</v>
      </c>
      <c r="EI67" s="86">
        <v>168</v>
      </c>
      <c r="EJ67" s="86">
        <v>192</v>
      </c>
      <c r="EK67" s="72">
        <v>78</v>
      </c>
      <c r="EL67" s="86">
        <v>42</v>
      </c>
      <c r="EM67" s="86">
        <v>61</v>
      </c>
      <c r="EN67" s="86">
        <v>2507</v>
      </c>
      <c r="EO67" s="87">
        <v>644</v>
      </c>
      <c r="EP67" s="87">
        <v>62</v>
      </c>
      <c r="EQ67" s="87">
        <v>4846</v>
      </c>
      <c r="ER67" s="71">
        <v>4781</v>
      </c>
      <c r="ES67" s="72">
        <v>96.5</v>
      </c>
      <c r="ET67" s="72">
        <v>96.7</v>
      </c>
      <c r="EU67" s="87">
        <v>433</v>
      </c>
      <c r="EV67" s="72">
        <v>25.13</v>
      </c>
      <c r="EW67" s="87">
        <v>117288</v>
      </c>
      <c r="EX67" s="72">
        <v>35.6</v>
      </c>
      <c r="EY67" s="87">
        <v>483314</v>
      </c>
      <c r="EZ67" s="162">
        <v>4.8</v>
      </c>
      <c r="FA67" s="121">
        <v>666</v>
      </c>
      <c r="FB67" s="121">
        <v>52</v>
      </c>
      <c r="FC67" s="120">
        <v>11835</v>
      </c>
      <c r="FD67" s="86">
        <v>105</v>
      </c>
      <c r="FE67" s="86" t="s">
        <v>1255</v>
      </c>
      <c r="FF67" s="86">
        <v>100</v>
      </c>
      <c r="FG67" s="72">
        <v>100</v>
      </c>
      <c r="FH67" s="71">
        <v>209248</v>
      </c>
      <c r="FI67" s="71">
        <v>67222</v>
      </c>
      <c r="FJ67" s="71">
        <v>35</v>
      </c>
      <c r="FK67" s="768">
        <v>140152</v>
      </c>
      <c r="FL67" s="71">
        <v>107581</v>
      </c>
      <c r="FM67" s="71">
        <v>29749</v>
      </c>
      <c r="FN67" s="71">
        <v>2822</v>
      </c>
      <c r="FO67" s="71">
        <v>1874</v>
      </c>
      <c r="FP67" s="769">
        <v>13.1</v>
      </c>
      <c r="FQ67" s="766">
        <v>687</v>
      </c>
      <c r="FR67" s="770">
        <v>7.95</v>
      </c>
      <c r="FS67" s="767">
        <v>16533</v>
      </c>
      <c r="FT67" s="86">
        <v>196</v>
      </c>
      <c r="FU67" s="86">
        <v>530</v>
      </c>
      <c r="FV67" s="86">
        <v>1736</v>
      </c>
      <c r="FW67" s="96">
        <v>44</v>
      </c>
      <c r="FX67" s="95">
        <v>1147</v>
      </c>
      <c r="FY67" s="149">
        <v>54.544797086932782</v>
      </c>
      <c r="FZ67" s="145">
        <v>91300</v>
      </c>
      <c r="GA67" s="770">
        <v>99</v>
      </c>
      <c r="GB67" s="770">
        <v>94.2</v>
      </c>
      <c r="GC67" s="72">
        <v>79.5</v>
      </c>
      <c r="GD67" s="80">
        <v>72.599999999999994</v>
      </c>
      <c r="GE67" s="771">
        <v>153</v>
      </c>
      <c r="GF67" s="766">
        <v>21</v>
      </c>
      <c r="GG67" s="766">
        <v>106</v>
      </c>
      <c r="GH67" s="86">
        <v>1538</v>
      </c>
      <c r="GI67" s="86">
        <v>12</v>
      </c>
      <c r="GJ67" s="86">
        <v>2279</v>
      </c>
      <c r="GK67" s="86">
        <v>3799</v>
      </c>
      <c r="GL67" s="86">
        <v>7</v>
      </c>
      <c r="GM67" s="768">
        <v>5071000</v>
      </c>
      <c r="GN67" s="772">
        <v>9838</v>
      </c>
      <c r="GO67" s="86">
        <v>34270547</v>
      </c>
      <c r="GP67" s="86">
        <v>14417867</v>
      </c>
      <c r="GQ67" s="71">
        <v>26595</v>
      </c>
      <c r="GR67" s="74">
        <v>90</v>
      </c>
      <c r="GS67" s="71">
        <v>3442</v>
      </c>
      <c r="GT67" s="71">
        <v>23063</v>
      </c>
      <c r="GU67" s="71">
        <v>274681</v>
      </c>
      <c r="GV67" s="71">
        <v>1241</v>
      </c>
      <c r="GW67" s="71">
        <v>36273</v>
      </c>
      <c r="GX67" s="71">
        <v>237167</v>
      </c>
      <c r="GY67" s="71">
        <v>1908</v>
      </c>
      <c r="GZ67" s="71">
        <v>19257</v>
      </c>
      <c r="HA67" s="71">
        <v>1591192</v>
      </c>
      <c r="HB67" s="71">
        <v>3977</v>
      </c>
      <c r="HC67" s="71">
        <v>33195</v>
      </c>
      <c r="HD67" s="71">
        <v>629851</v>
      </c>
      <c r="HE67" s="71">
        <v>466</v>
      </c>
      <c r="HF67" s="71">
        <v>11705</v>
      </c>
      <c r="HG67" s="71">
        <v>338743.03999999998</v>
      </c>
      <c r="HH67" s="74">
        <v>270</v>
      </c>
      <c r="HI67" s="86">
        <v>10552</v>
      </c>
      <c r="HJ67" s="86">
        <v>314507</v>
      </c>
      <c r="HK67" s="88">
        <v>64.38</v>
      </c>
      <c r="HL67" s="86">
        <v>850</v>
      </c>
      <c r="HM67" s="71">
        <v>3591</v>
      </c>
      <c r="HN67" s="71">
        <v>881</v>
      </c>
      <c r="HO67" s="87">
        <v>173</v>
      </c>
      <c r="HP67" s="136">
        <v>204</v>
      </c>
      <c r="HQ67" s="87">
        <v>21</v>
      </c>
      <c r="HR67" s="136">
        <v>12.9</v>
      </c>
      <c r="HS67" s="87">
        <v>110</v>
      </c>
      <c r="HT67" s="71">
        <v>2675550</v>
      </c>
      <c r="HU67" s="71">
        <v>21543681</v>
      </c>
      <c r="HV67" s="86">
        <v>2189273</v>
      </c>
      <c r="HW67" s="86">
        <v>2634857</v>
      </c>
      <c r="HX67" s="86">
        <v>415306</v>
      </c>
      <c r="HY67" s="86">
        <v>17346</v>
      </c>
      <c r="HZ67" s="86">
        <v>29706</v>
      </c>
      <c r="IA67" s="86">
        <v>243723</v>
      </c>
      <c r="IB67" s="86">
        <v>207933</v>
      </c>
      <c r="IC67" s="85">
        <v>10789</v>
      </c>
      <c r="ID67" s="85" t="s">
        <v>439</v>
      </c>
      <c r="IE67" s="85">
        <v>4757899</v>
      </c>
      <c r="IF67" s="79" t="s">
        <v>439</v>
      </c>
      <c r="IG67" s="79">
        <v>130</v>
      </c>
      <c r="IH67" s="85" t="s">
        <v>439</v>
      </c>
      <c r="II67" s="79">
        <v>113</v>
      </c>
      <c r="IJ67" s="85">
        <v>53327</v>
      </c>
      <c r="IK67" s="71">
        <v>333440</v>
      </c>
      <c r="IL67" s="79">
        <v>42371</v>
      </c>
      <c r="IM67" s="113" t="s">
        <v>439</v>
      </c>
      <c r="IN67" s="112">
        <v>75.709999999999994</v>
      </c>
      <c r="IO67" s="85">
        <v>478507</v>
      </c>
      <c r="IP67" s="162">
        <v>15.82</v>
      </c>
      <c r="IQ67" s="94">
        <v>4.2</v>
      </c>
      <c r="IR67" s="94">
        <v>4.2</v>
      </c>
      <c r="IS67" s="72">
        <v>2810</v>
      </c>
      <c r="IT67" s="72">
        <v>2550</v>
      </c>
      <c r="IU67" s="86" t="s">
        <v>1255</v>
      </c>
      <c r="IV67" s="86" t="s">
        <v>1255</v>
      </c>
      <c r="IW67" s="86" t="s">
        <v>1255</v>
      </c>
      <c r="IX67" s="86" t="s">
        <v>1255</v>
      </c>
      <c r="IY67" s="86" t="s">
        <v>1255</v>
      </c>
      <c r="IZ67" s="86" t="s">
        <v>1255</v>
      </c>
      <c r="JA67" s="79">
        <v>2</v>
      </c>
      <c r="JB67" s="79">
        <v>16</v>
      </c>
      <c r="JC67" s="770">
        <v>51</v>
      </c>
      <c r="JD67" s="773">
        <v>0.71399999999999997</v>
      </c>
      <c r="JE67" s="774">
        <v>88.4</v>
      </c>
      <c r="JF67" s="774">
        <v>3.8</v>
      </c>
      <c r="JG67" s="774">
        <v>6.6</v>
      </c>
      <c r="JH67" s="775">
        <v>260498024</v>
      </c>
      <c r="JI67" s="162">
        <v>35.9</v>
      </c>
      <c r="JJ67" s="162">
        <v>58.6</v>
      </c>
      <c r="JK67" s="777" t="s">
        <v>439</v>
      </c>
      <c r="JL67" s="777" t="s">
        <v>439</v>
      </c>
      <c r="JM67" s="162">
        <v>25.6</v>
      </c>
      <c r="JN67" s="162">
        <v>43</v>
      </c>
      <c r="JO67" s="776">
        <v>5686</v>
      </c>
      <c r="JP67" s="776">
        <v>554917000</v>
      </c>
      <c r="JQ67" s="776">
        <v>1135984098.46</v>
      </c>
      <c r="JR67" s="776">
        <v>10724</v>
      </c>
      <c r="JS67" s="72">
        <v>20</v>
      </c>
      <c r="JT67" s="72">
        <v>35.6</v>
      </c>
      <c r="JU67" s="71">
        <v>104104</v>
      </c>
      <c r="JV67" s="71">
        <v>1946</v>
      </c>
      <c r="JW67" s="71">
        <v>1967</v>
      </c>
      <c r="JX67" s="71">
        <v>9932</v>
      </c>
      <c r="JY67" s="71">
        <v>11370</v>
      </c>
      <c r="JZ67" s="71">
        <v>11968</v>
      </c>
      <c r="KA67" s="71">
        <v>13973</v>
      </c>
      <c r="KB67" s="71">
        <v>16277</v>
      </c>
      <c r="KC67" s="71">
        <v>17251</v>
      </c>
      <c r="KD67" s="71">
        <v>15391</v>
      </c>
      <c r="KE67" s="71">
        <v>14171</v>
      </c>
      <c r="KF67" s="71">
        <v>12356</v>
      </c>
      <c r="KG67" s="71">
        <v>9192</v>
      </c>
      <c r="KH67" s="71">
        <v>8477</v>
      </c>
      <c r="KI67" s="86" t="s">
        <v>1255</v>
      </c>
      <c r="KJ67" s="86" t="s">
        <v>1255</v>
      </c>
      <c r="KK67" s="86" t="s">
        <v>1255</v>
      </c>
      <c r="KL67" s="86" t="s">
        <v>1255</v>
      </c>
      <c r="KM67" s="71">
        <v>13856</v>
      </c>
      <c r="KN67" s="71">
        <v>13221</v>
      </c>
      <c r="KO67" s="71">
        <v>13099</v>
      </c>
      <c r="KP67" s="71">
        <v>14960</v>
      </c>
      <c r="KQ67" s="71">
        <v>17702</v>
      </c>
      <c r="KR67" s="71">
        <v>19785</v>
      </c>
      <c r="KS67" s="71">
        <v>20671</v>
      </c>
      <c r="KT67" s="71">
        <v>18954</v>
      </c>
      <c r="KU67" s="71">
        <v>19117</v>
      </c>
      <c r="KV67" s="71">
        <v>20213</v>
      </c>
      <c r="KW67" s="71">
        <v>21747</v>
      </c>
      <c r="KX67" s="71">
        <v>69856</v>
      </c>
      <c r="KY67" s="86" t="s">
        <v>1255</v>
      </c>
      <c r="KZ67" s="86" t="s">
        <v>1255</v>
      </c>
      <c r="LA67" s="86" t="s">
        <v>1255</v>
      </c>
      <c r="LB67" s="86" t="s">
        <v>1255</v>
      </c>
    </row>
    <row r="68" spans="1:314" ht="12" customHeight="1">
      <c r="A68" s="3">
        <v>472018</v>
      </c>
      <c r="B68" s="555" t="s">
        <v>750</v>
      </c>
      <c r="C68" s="94">
        <v>41.42</v>
      </c>
      <c r="D68" s="71">
        <v>317191</v>
      </c>
      <c r="E68" s="72">
        <v>14.5</v>
      </c>
      <c r="F68" s="72">
        <v>61.3</v>
      </c>
      <c r="G68" s="72">
        <v>24.2</v>
      </c>
      <c r="H68" s="79">
        <v>16682</v>
      </c>
      <c r="I68" s="79">
        <v>36101</v>
      </c>
      <c r="J68" s="79">
        <v>55943</v>
      </c>
      <c r="K68" s="71">
        <v>36750</v>
      </c>
      <c r="L68" s="71">
        <v>156456</v>
      </c>
      <c r="M68" s="71">
        <v>4442</v>
      </c>
      <c r="N68" s="71">
        <v>14843</v>
      </c>
      <c r="O68" s="71">
        <v>16451</v>
      </c>
      <c r="P68" s="71">
        <v>3604</v>
      </c>
      <c r="Q68" s="71">
        <v>2449</v>
      </c>
      <c r="R68" s="79">
        <v>317191</v>
      </c>
      <c r="S68" s="71">
        <v>317625</v>
      </c>
      <c r="T68" s="71">
        <v>354793</v>
      </c>
      <c r="U68" s="71">
        <v>244292</v>
      </c>
      <c r="V68" s="71">
        <v>726129</v>
      </c>
      <c r="W68" s="71">
        <v>235961</v>
      </c>
      <c r="X68" s="71">
        <v>669028</v>
      </c>
      <c r="Y68" s="86">
        <v>1</v>
      </c>
      <c r="Z68" s="765">
        <v>112</v>
      </c>
      <c r="AA68" s="86">
        <v>31</v>
      </c>
      <c r="AB68" s="86">
        <v>0</v>
      </c>
      <c r="AC68" s="86">
        <v>0</v>
      </c>
      <c r="AD68" s="87" t="s">
        <v>439</v>
      </c>
      <c r="AE68" s="87">
        <v>1016</v>
      </c>
      <c r="AF68" s="71">
        <v>1105</v>
      </c>
      <c r="AG68" s="71">
        <v>1668</v>
      </c>
      <c r="AH68" s="71" t="s">
        <v>439</v>
      </c>
      <c r="AI68" s="71" t="s">
        <v>439</v>
      </c>
      <c r="AJ68" s="199" t="s">
        <v>439</v>
      </c>
      <c r="AK68" s="808">
        <v>6</v>
      </c>
      <c r="AL68" s="71">
        <v>654</v>
      </c>
      <c r="AM68" s="74">
        <v>36</v>
      </c>
      <c r="AN68" s="71">
        <v>19002</v>
      </c>
      <c r="AO68" s="71">
        <v>1120</v>
      </c>
      <c r="AP68" s="71">
        <v>421</v>
      </c>
      <c r="AQ68" s="102">
        <v>18</v>
      </c>
      <c r="AR68" s="71">
        <v>8662</v>
      </c>
      <c r="AS68" s="71">
        <v>618</v>
      </c>
      <c r="AT68" s="71">
        <v>1</v>
      </c>
      <c r="AU68" s="71">
        <v>561</v>
      </c>
      <c r="AV68" s="71">
        <v>10</v>
      </c>
      <c r="AW68" s="71">
        <v>59</v>
      </c>
      <c r="AX68" s="71" t="s">
        <v>439</v>
      </c>
      <c r="AY68" s="71" t="s">
        <v>439</v>
      </c>
      <c r="AZ68" s="72" t="s">
        <v>439</v>
      </c>
      <c r="BA68" s="72" t="s">
        <v>439</v>
      </c>
      <c r="BB68" s="72">
        <v>96.832579185520359</v>
      </c>
      <c r="BC68" s="72" t="s">
        <v>439</v>
      </c>
      <c r="BD68" s="72" t="s">
        <v>439</v>
      </c>
      <c r="BE68" s="72">
        <v>0</v>
      </c>
      <c r="BF68" s="86">
        <v>10</v>
      </c>
      <c r="BG68" s="102">
        <v>10</v>
      </c>
      <c r="BH68" s="102">
        <v>1</v>
      </c>
      <c r="BI68" s="102">
        <v>17</v>
      </c>
      <c r="BJ68" s="102">
        <v>121</v>
      </c>
      <c r="BK68" s="86">
        <v>12</v>
      </c>
      <c r="BL68" s="86">
        <v>12</v>
      </c>
      <c r="BM68" s="102">
        <v>17</v>
      </c>
      <c r="BN68" s="102">
        <v>4</v>
      </c>
      <c r="BO68" s="74">
        <v>1</v>
      </c>
      <c r="BP68" s="71">
        <v>10114</v>
      </c>
      <c r="BQ68" s="74" t="s">
        <v>439</v>
      </c>
      <c r="BR68" s="71" t="s">
        <v>439</v>
      </c>
      <c r="BS68" s="74">
        <v>1</v>
      </c>
      <c r="BT68" s="71">
        <v>50395</v>
      </c>
      <c r="BU68" s="74">
        <v>1</v>
      </c>
      <c r="BV68" s="71">
        <v>288</v>
      </c>
      <c r="BW68" s="72">
        <v>40.9</v>
      </c>
      <c r="BX68" s="86">
        <v>0</v>
      </c>
      <c r="BY68" s="86">
        <v>3</v>
      </c>
      <c r="BZ68" s="86">
        <v>0</v>
      </c>
      <c r="CA68" s="86">
        <v>3253</v>
      </c>
      <c r="CB68" s="72">
        <v>68.3</v>
      </c>
      <c r="CC68" s="101">
        <v>0.71</v>
      </c>
      <c r="CD68" s="72">
        <v>24.5</v>
      </c>
      <c r="CE68" s="72">
        <v>6.0951688200187215</v>
      </c>
      <c r="CF68" s="72">
        <v>64.059690000000003</v>
      </c>
      <c r="CG68" s="74">
        <v>17</v>
      </c>
      <c r="CH68" s="71">
        <v>3496</v>
      </c>
      <c r="CI68" s="74">
        <v>275</v>
      </c>
      <c r="CJ68" s="71">
        <v>820</v>
      </c>
      <c r="CK68" s="71">
        <v>3043</v>
      </c>
      <c r="CL68" s="71">
        <v>781</v>
      </c>
      <c r="CM68" s="74">
        <v>203</v>
      </c>
      <c r="CN68" s="74">
        <v>438</v>
      </c>
      <c r="CO68" s="94">
        <v>1.49</v>
      </c>
      <c r="CP68" s="71" t="s">
        <v>439</v>
      </c>
      <c r="CQ68" s="74">
        <v>2</v>
      </c>
      <c r="CR68" s="74">
        <v>10</v>
      </c>
      <c r="CS68" s="74">
        <v>4</v>
      </c>
      <c r="CT68" s="74">
        <v>1</v>
      </c>
      <c r="CU68" s="74">
        <v>70</v>
      </c>
      <c r="CV68" s="74">
        <v>7</v>
      </c>
      <c r="CW68" s="71">
        <v>620</v>
      </c>
      <c r="CX68" s="74">
        <v>6</v>
      </c>
      <c r="CY68" s="71">
        <v>482</v>
      </c>
      <c r="CZ68" s="86">
        <v>27</v>
      </c>
      <c r="DA68" s="86">
        <v>315</v>
      </c>
      <c r="DB68" s="86">
        <v>4</v>
      </c>
      <c r="DC68" s="86">
        <v>21</v>
      </c>
      <c r="DD68" s="86">
        <v>13</v>
      </c>
      <c r="DE68" s="86">
        <v>333</v>
      </c>
      <c r="DF68" s="71">
        <v>9656</v>
      </c>
      <c r="DG68" s="71">
        <v>1253</v>
      </c>
      <c r="DH68" s="87">
        <v>1442</v>
      </c>
      <c r="DI68" s="87">
        <v>1294778.74</v>
      </c>
      <c r="DJ68" s="87">
        <v>252386.223</v>
      </c>
      <c r="DK68" s="87">
        <v>410697.424</v>
      </c>
      <c r="DL68" s="71">
        <v>76907</v>
      </c>
      <c r="DM68" s="74">
        <v>18</v>
      </c>
      <c r="DN68" s="87">
        <v>15090</v>
      </c>
      <c r="DO68" s="87">
        <v>2651</v>
      </c>
      <c r="DP68" s="87">
        <v>1333</v>
      </c>
      <c r="DQ68" s="86">
        <v>55</v>
      </c>
      <c r="DR68" s="86">
        <v>831</v>
      </c>
      <c r="DS68" s="145">
        <v>1448</v>
      </c>
      <c r="DT68" s="79">
        <v>13626</v>
      </c>
      <c r="DU68" s="71">
        <v>3391</v>
      </c>
      <c r="DV68" s="71">
        <v>7159</v>
      </c>
      <c r="DW68" s="86">
        <v>535</v>
      </c>
      <c r="DX68" s="86">
        <v>472</v>
      </c>
      <c r="DY68" s="86">
        <v>5</v>
      </c>
      <c r="DZ68" s="86">
        <v>3170</v>
      </c>
      <c r="EA68" s="86">
        <v>65</v>
      </c>
      <c r="EB68" s="86">
        <v>17123</v>
      </c>
      <c r="EC68" s="196">
        <v>2091</v>
      </c>
      <c r="ED68" s="809">
        <v>157</v>
      </c>
      <c r="EE68" s="71">
        <v>13150</v>
      </c>
      <c r="EF68" s="810">
        <v>11470</v>
      </c>
      <c r="EG68" s="74">
        <v>23</v>
      </c>
      <c r="EH68" s="811">
        <v>2006</v>
      </c>
      <c r="EI68" s="86">
        <v>121</v>
      </c>
      <c r="EJ68" s="86">
        <v>154</v>
      </c>
      <c r="EK68" s="72">
        <v>73.8</v>
      </c>
      <c r="EL68" s="86">
        <v>106</v>
      </c>
      <c r="EM68" s="86">
        <v>344</v>
      </c>
      <c r="EN68" s="86">
        <v>2605</v>
      </c>
      <c r="EO68" s="87">
        <v>265</v>
      </c>
      <c r="EP68" s="87">
        <v>48</v>
      </c>
      <c r="EQ68" s="87">
        <v>2255</v>
      </c>
      <c r="ER68" s="71">
        <v>2630</v>
      </c>
      <c r="ES68" s="72">
        <v>83.9</v>
      </c>
      <c r="ET68" s="72">
        <v>83.7</v>
      </c>
      <c r="EU68" s="87">
        <v>32</v>
      </c>
      <c r="EV68" s="72">
        <v>41.93</v>
      </c>
      <c r="EW68" s="87">
        <v>75959</v>
      </c>
      <c r="EX68" s="72">
        <v>29.4</v>
      </c>
      <c r="EY68" s="87">
        <v>383481.25834989926</v>
      </c>
      <c r="EZ68" s="162">
        <v>7.41</v>
      </c>
      <c r="FA68" s="86">
        <v>203</v>
      </c>
      <c r="FB68" s="86">
        <v>46</v>
      </c>
      <c r="FC68" s="99">
        <v>595</v>
      </c>
      <c r="FD68" s="86">
        <v>117</v>
      </c>
      <c r="FE68" s="86" t="s">
        <v>1255</v>
      </c>
      <c r="FF68" s="86">
        <v>94.1</v>
      </c>
      <c r="FG68" s="72">
        <v>96.3</v>
      </c>
      <c r="FH68" s="71">
        <v>100433</v>
      </c>
      <c r="FI68" s="71">
        <v>4177</v>
      </c>
      <c r="FJ68" s="71">
        <v>337</v>
      </c>
      <c r="FK68" s="811">
        <v>96207</v>
      </c>
      <c r="FL68" s="71">
        <v>79807</v>
      </c>
      <c r="FM68" s="71">
        <v>13132</v>
      </c>
      <c r="FN68" s="71">
        <v>3268</v>
      </c>
      <c r="FO68" s="71">
        <v>48</v>
      </c>
      <c r="FP68" s="812">
        <v>19.7</v>
      </c>
      <c r="FQ68" s="809">
        <v>167</v>
      </c>
      <c r="FR68" s="813">
        <v>6</v>
      </c>
      <c r="FS68" s="810">
        <v>8626</v>
      </c>
      <c r="FT68" s="86">
        <v>0</v>
      </c>
      <c r="FU68" s="86">
        <v>147</v>
      </c>
      <c r="FV68" s="86">
        <v>2023</v>
      </c>
      <c r="FW68" s="96">
        <v>16</v>
      </c>
      <c r="FX68" s="95">
        <v>692</v>
      </c>
      <c r="FY68" s="149">
        <v>37.571579396320871</v>
      </c>
      <c r="FZ68" s="145">
        <v>217200</v>
      </c>
      <c r="GA68" s="770">
        <v>100</v>
      </c>
      <c r="GB68" s="770">
        <v>96</v>
      </c>
      <c r="GC68" s="72">
        <v>98.3</v>
      </c>
      <c r="GD68" s="80">
        <v>49.2</v>
      </c>
      <c r="GE68" s="814">
        <v>67</v>
      </c>
      <c r="GF68" s="809">
        <v>7</v>
      </c>
      <c r="GG68" s="809">
        <v>64</v>
      </c>
      <c r="GH68" s="86">
        <v>672</v>
      </c>
      <c r="GI68" s="86">
        <v>5</v>
      </c>
      <c r="GJ68" s="86">
        <v>1533</v>
      </c>
      <c r="GK68" s="86">
        <v>1296</v>
      </c>
      <c r="GL68" s="86">
        <v>4</v>
      </c>
      <c r="GM68" s="811">
        <v>2738958</v>
      </c>
      <c r="GN68" s="815">
        <v>23529</v>
      </c>
      <c r="GO68" s="86" t="s">
        <v>439</v>
      </c>
      <c r="GP68" s="86" t="s">
        <v>439</v>
      </c>
      <c r="GQ68" s="71">
        <v>16770</v>
      </c>
      <c r="GR68" s="74">
        <v>24</v>
      </c>
      <c r="GS68" s="71">
        <v>1176</v>
      </c>
      <c r="GT68" s="71">
        <v>15570</v>
      </c>
      <c r="GU68" s="71">
        <v>161824</v>
      </c>
      <c r="GV68" s="71">
        <v>199</v>
      </c>
      <c r="GW68" s="71">
        <v>12305</v>
      </c>
      <c r="GX68" s="71">
        <v>149320</v>
      </c>
      <c r="GY68" s="71">
        <v>753</v>
      </c>
      <c r="GZ68" s="71">
        <v>6416</v>
      </c>
      <c r="HA68" s="71">
        <v>523424</v>
      </c>
      <c r="HB68" s="71">
        <v>2414</v>
      </c>
      <c r="HC68" s="71">
        <v>16931</v>
      </c>
      <c r="HD68" s="71">
        <v>303439</v>
      </c>
      <c r="HE68" s="71">
        <v>75</v>
      </c>
      <c r="HF68" s="71">
        <v>2012</v>
      </c>
      <c r="HG68" s="71">
        <v>31537.33</v>
      </c>
      <c r="HH68" s="74">
        <v>44</v>
      </c>
      <c r="HI68" s="86">
        <v>2068</v>
      </c>
      <c r="HJ68" s="86">
        <v>28852</v>
      </c>
      <c r="HK68" s="88">
        <v>0.12</v>
      </c>
      <c r="HL68" s="86">
        <v>0</v>
      </c>
      <c r="HM68" s="71">
        <v>93</v>
      </c>
      <c r="HN68" s="71">
        <v>62</v>
      </c>
      <c r="HO68" s="87">
        <v>0</v>
      </c>
      <c r="HP68" s="136">
        <v>2.9</v>
      </c>
      <c r="HQ68" s="87">
        <v>0</v>
      </c>
      <c r="HR68" s="136">
        <v>0</v>
      </c>
      <c r="HS68" s="87">
        <v>0</v>
      </c>
      <c r="HT68" s="71">
        <v>398096</v>
      </c>
      <c r="HU68" s="71">
        <v>3189523</v>
      </c>
      <c r="HV68" s="86">
        <v>407091</v>
      </c>
      <c r="HW68" s="86">
        <v>404898</v>
      </c>
      <c r="HX68" s="86">
        <v>213751</v>
      </c>
      <c r="HY68" s="86">
        <v>940</v>
      </c>
      <c r="HZ68" s="86">
        <v>3640</v>
      </c>
      <c r="IA68" s="86">
        <v>170044</v>
      </c>
      <c r="IB68" s="86">
        <v>147850</v>
      </c>
      <c r="IC68" s="85">
        <v>10995</v>
      </c>
      <c r="ID68" s="85">
        <v>3527000</v>
      </c>
      <c r="IE68" s="85" t="s">
        <v>439</v>
      </c>
      <c r="IF68" s="79">
        <v>666</v>
      </c>
      <c r="IG68" s="79" t="s">
        <v>439</v>
      </c>
      <c r="IH68" s="85">
        <v>348</v>
      </c>
      <c r="II68" s="79" t="s">
        <v>439</v>
      </c>
      <c r="IJ68" s="85">
        <v>0</v>
      </c>
      <c r="IK68" s="71">
        <v>145545</v>
      </c>
      <c r="IL68" s="79">
        <v>8000</v>
      </c>
      <c r="IM68" s="84">
        <v>0</v>
      </c>
      <c r="IN68" s="83">
        <v>38.68</v>
      </c>
      <c r="IO68" s="82">
        <v>316580</v>
      </c>
      <c r="IP68" s="162">
        <v>71.599999999999994</v>
      </c>
      <c r="IQ68" s="94">
        <v>11.7</v>
      </c>
      <c r="IR68" s="94">
        <v>11.7</v>
      </c>
      <c r="IS68" s="72">
        <v>881.7</v>
      </c>
      <c r="IT68" s="72">
        <v>881.4</v>
      </c>
      <c r="IU68" s="86" t="s">
        <v>1255</v>
      </c>
      <c r="IV68" s="86" t="s">
        <v>1255</v>
      </c>
      <c r="IW68" s="86" t="s">
        <v>1255</v>
      </c>
      <c r="IX68" s="86" t="s">
        <v>1255</v>
      </c>
      <c r="IY68" s="86" t="s">
        <v>1255</v>
      </c>
      <c r="IZ68" s="86" t="s">
        <v>1255</v>
      </c>
      <c r="JA68" s="79">
        <v>2</v>
      </c>
      <c r="JB68" s="79">
        <v>8</v>
      </c>
      <c r="JC68" s="813">
        <v>15</v>
      </c>
      <c r="JD68" s="816">
        <v>0.83</v>
      </c>
      <c r="JE68" s="817">
        <v>84.6</v>
      </c>
      <c r="JF68" s="817">
        <v>8.5</v>
      </c>
      <c r="JG68" s="817">
        <v>8.6999999999999993</v>
      </c>
      <c r="JH68" s="818">
        <v>136672177</v>
      </c>
      <c r="JI68" s="162">
        <v>37.700000000000003</v>
      </c>
      <c r="JJ68" s="162">
        <v>59.7</v>
      </c>
      <c r="JK68" s="162" t="s">
        <v>439</v>
      </c>
      <c r="JL68" s="162" t="s">
        <v>439</v>
      </c>
      <c r="JM68" s="162">
        <v>52.4</v>
      </c>
      <c r="JN68" s="162">
        <v>50.3</v>
      </c>
      <c r="JO68" s="791">
        <v>2389</v>
      </c>
      <c r="JP68" s="791">
        <v>373354578</v>
      </c>
      <c r="JQ68" s="791">
        <v>567340554.96000004</v>
      </c>
      <c r="JR68" s="791">
        <v>2744</v>
      </c>
      <c r="JS68" s="72">
        <v>12</v>
      </c>
      <c r="JT68" s="72">
        <v>39.200000000000003</v>
      </c>
      <c r="JU68" s="71">
        <v>65002</v>
      </c>
      <c r="JV68" s="71">
        <v>1458</v>
      </c>
      <c r="JW68" s="71">
        <v>1179</v>
      </c>
      <c r="JX68" s="71">
        <v>5553</v>
      </c>
      <c r="JY68" s="71">
        <v>6931</v>
      </c>
      <c r="JZ68" s="71">
        <v>7321</v>
      </c>
      <c r="KA68" s="71">
        <v>7994</v>
      </c>
      <c r="KB68" s="71">
        <v>8698</v>
      </c>
      <c r="KC68" s="71">
        <v>9942</v>
      </c>
      <c r="KD68" s="71">
        <v>8599</v>
      </c>
      <c r="KE68" s="71">
        <v>7244</v>
      </c>
      <c r="KF68" s="71">
        <v>5909</v>
      </c>
      <c r="KG68" s="71">
        <v>4175</v>
      </c>
      <c r="KH68" s="71">
        <v>3664</v>
      </c>
      <c r="KI68" s="86" t="s">
        <v>1255</v>
      </c>
      <c r="KJ68" s="86" t="s">
        <v>1255</v>
      </c>
      <c r="KK68" s="86" t="s">
        <v>1255</v>
      </c>
      <c r="KL68" s="86" t="s">
        <v>1255</v>
      </c>
      <c r="KM68" s="71">
        <v>8077</v>
      </c>
      <c r="KN68" s="71">
        <v>7425</v>
      </c>
      <c r="KO68" s="71">
        <v>7904</v>
      </c>
      <c r="KP68" s="71">
        <v>8868</v>
      </c>
      <c r="KQ68" s="71">
        <v>9891</v>
      </c>
      <c r="KR68" s="71">
        <v>10636</v>
      </c>
      <c r="KS68" s="71">
        <v>12159</v>
      </c>
      <c r="KT68" s="71">
        <v>10948</v>
      </c>
      <c r="KU68" s="71">
        <v>9829</v>
      </c>
      <c r="KV68" s="71">
        <v>9532</v>
      </c>
      <c r="KW68" s="71">
        <v>10441</v>
      </c>
      <c r="KX68" s="71">
        <v>31071</v>
      </c>
      <c r="KY68" s="86" t="s">
        <v>1255</v>
      </c>
      <c r="KZ68" s="86" t="s">
        <v>1255</v>
      </c>
      <c r="LA68" s="86" t="s">
        <v>1255</v>
      </c>
      <c r="LB68" s="86" t="s">
        <v>1255</v>
      </c>
    </row>
  </sheetData>
  <autoFilter ref="B1:HN68" xr:uid="{00000000-0009-0000-0000-000003000000}"/>
  <mergeCells count="44">
    <mergeCell ref="DC2:DP2"/>
    <mergeCell ref="D2:M2"/>
    <mergeCell ref="N2:Q2"/>
    <mergeCell ref="U2:AJ2"/>
    <mergeCell ref="AK2:AZ2"/>
    <mergeCell ref="BA2:BQ2"/>
    <mergeCell ref="BR2:CB2"/>
    <mergeCell ref="CC2:CF2"/>
    <mergeCell ref="CG2:CJ2"/>
    <mergeCell ref="CK2:CN2"/>
    <mergeCell ref="CO2:CQ2"/>
    <mergeCell ref="CR2:DB2"/>
    <mergeCell ref="GF2:GG2"/>
    <mergeCell ref="DQ2:DS2"/>
    <mergeCell ref="DT2:DU2"/>
    <mergeCell ref="DV2:EC2"/>
    <mergeCell ref="ED2:EN2"/>
    <mergeCell ref="EO2:EU2"/>
    <mergeCell ref="EV2:EZ2"/>
    <mergeCell ref="FA2:FK2"/>
    <mergeCell ref="FL2:FP2"/>
    <mergeCell ref="FQ2:FR2"/>
    <mergeCell ref="FS2:FY2"/>
    <mergeCell ref="GA2:GD2"/>
    <mergeCell ref="IN2:IP2"/>
    <mergeCell ref="GH2:GI2"/>
    <mergeCell ref="GK2:GL2"/>
    <mergeCell ref="GM2:GN2"/>
    <mergeCell ref="GO2:GP2"/>
    <mergeCell ref="GQ2:GX2"/>
    <mergeCell ref="GY2:GZ2"/>
    <mergeCell ref="HA2:HD2"/>
    <mergeCell ref="HE2:HJ2"/>
    <mergeCell ref="HK2:HS2"/>
    <mergeCell ref="HU2:IB2"/>
    <mergeCell ref="IC2:IM2"/>
    <mergeCell ref="JT2:KR2"/>
    <mergeCell ref="KS2:LB2"/>
    <mergeCell ref="IQ2:IR2"/>
    <mergeCell ref="IS2:IT2"/>
    <mergeCell ref="JA2:JB2"/>
    <mergeCell ref="JD2:JM2"/>
    <mergeCell ref="JN2:JQ2"/>
    <mergeCell ref="JR2:JS2"/>
  </mergeCells>
  <phoneticPr fontId="7"/>
  <conditionalFormatting sqref="C5:LB5">
    <cfRule type="cellIs" dxfId="0" priority="2" operator="equal">
      <formula>FALSE</formula>
    </cfRule>
  </conditionalFormatting>
  <dataValidations count="1">
    <dataValidation imeMode="disabled" allowBlank="1" showInputMessage="1" showErrorMessage="1" sqref="JD7:JH12 JD14:JH68" xr:uid="{44265DF0-AEBB-43F1-8C22-792E00B14DF0}"/>
  </dataValidations>
  <printOptions horizontalCentered="1" gridLines="1"/>
  <pageMargins left="0.6692913385826772" right="0.39370078740157483" top="0.98425196850393704" bottom="0.23622047244094491" header="0.47244094488188981" footer="0.11811023622047245"/>
  <pageSetup paperSize="9" scale="61" firstPageNumber="3" pageOrder="overThenDown" orientation="landscape" useFirstPageNumber="1" r:id="rId1"/>
  <headerFooter alignWithMargins="0">
    <oddHeader>&amp;C&amp;14Ⅲ．令和５年度　行政水準比較 （実数編）：令和４年３月３１日基準</oddHeader>
    <oddFooter>&amp;C- &amp;P -</oddFooter>
  </headerFooter>
  <colBreaks count="15" manualBreakCount="15">
    <brk id="19" max="65" man="1"/>
    <brk id="36" max="65" man="1"/>
    <brk id="52" max="65" man="1"/>
    <brk id="69" max="65" man="1"/>
    <brk id="88" max="65" man="1"/>
    <brk id="106" max="65" man="1"/>
    <brk id="125" max="65" man="1"/>
    <brk id="144" max="65" man="1"/>
    <brk id="167" max="65" man="1"/>
    <brk id="187" max="65" man="1"/>
    <brk id="208" max="65" man="1"/>
    <brk id="228" max="65" man="1"/>
    <brk id="250" max="65" man="1"/>
    <brk id="277" max="65" man="1"/>
    <brk id="304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28</vt:i4>
      </vt:variant>
    </vt:vector>
  </HeadingPairs>
  <TitlesOfParts>
    <vt:vector size="36" baseType="lpstr">
      <vt:lpstr>ＴＯＰ</vt:lpstr>
      <vt:lpstr>集計表</vt:lpstr>
      <vt:lpstr>グラフ</vt:lpstr>
      <vt:lpstr>H30</vt:lpstr>
      <vt:lpstr>R1</vt:lpstr>
      <vt:lpstr>R2</vt:lpstr>
      <vt:lpstr>R3</vt:lpstr>
      <vt:lpstr>R4</vt:lpstr>
      <vt:lpstr>'H30'!Print_Area</vt:lpstr>
      <vt:lpstr>'R1'!Print_Area</vt:lpstr>
      <vt:lpstr>'R2'!Print_Area</vt:lpstr>
      <vt:lpstr>'R3'!Print_Area</vt:lpstr>
      <vt:lpstr>'R4'!Print_Area</vt:lpstr>
      <vt:lpstr>ＴＯＰ!Print_Area</vt:lpstr>
      <vt:lpstr>'H30'!Print_Titles</vt:lpstr>
      <vt:lpstr>'R1'!Print_Titles</vt:lpstr>
      <vt:lpstr>'R2'!Print_Titles</vt:lpstr>
      <vt:lpstr>'R3'!Print_Titles</vt:lpstr>
      <vt:lpstr>'R4'!Print_Titles</vt:lpstr>
      <vt:lpstr>医療</vt:lpstr>
      <vt:lpstr>介護・高齢</vt:lpstr>
      <vt:lpstr>環境</vt:lpstr>
      <vt:lpstr>観光・商業</vt:lpstr>
      <vt:lpstr>教育</vt:lpstr>
      <vt:lpstr>雇用</vt:lpstr>
      <vt:lpstr>公園・住宅・上下水道</vt:lpstr>
      <vt:lpstr>工業・農業</vt:lpstr>
      <vt:lpstr>財政等</vt:lpstr>
      <vt:lpstr>児童福祉</vt:lpstr>
      <vt:lpstr>社会保障</vt:lpstr>
      <vt:lpstr>障がい福祉</vt:lpstr>
      <vt:lpstr>生活安全</vt:lpstr>
      <vt:lpstr>男女共同参画</vt:lpstr>
      <vt:lpstr>都市概要</vt:lpstr>
      <vt:lpstr>都市整備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佐々木　朝陽</cp:lastModifiedBy>
  <cp:lastPrinted>2024-08-21T01:07:09Z</cp:lastPrinted>
  <dcterms:created xsi:type="dcterms:W3CDTF">2006-09-16T00:00:00Z</dcterms:created>
  <dcterms:modified xsi:type="dcterms:W3CDTF">2024-11-29T02:23:05Z</dcterms:modified>
</cp:coreProperties>
</file>